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5/GLOSAS 2025/3ER. TRIMESTRE 2025/"/>
    </mc:Choice>
  </mc:AlternateContent>
  <xr:revisionPtr revIDLastSave="0" documentId="8_{312C24C8-FA66-4ED1-95D0-6101C1C85886}" xr6:coauthVersionLast="47" xr6:coauthVersionMax="47" xr10:uidLastSave="{00000000-0000-0000-0000-000000000000}"/>
  <bookViews>
    <workbookView xWindow="20370" yWindow="-4815" windowWidth="29040" windowHeight="15720" tabRatio="968" xr2:uid="{00000000-000D-0000-FFFF-FFFF00000000}"/>
  </bookViews>
  <sheets>
    <sheet name="24-01-352 Ind. Pgo Cuidadores" sheetId="34" r:id="rId1"/>
    <sheet name="24-01-352 Res. Pgo Cuidadores" sheetId="35" r:id="rId2"/>
    <sheet name="24-02-002 Ind. Cuidados SENADIS" sheetId="44" r:id="rId3"/>
    <sheet name="24-02-002 Res. Cuidados SENADIS" sheetId="45" r:id="rId4"/>
    <sheet name="24-02-003 Ind. Cuidados SENAMA" sheetId="46" r:id="rId5"/>
    <sheet name="24-02-003 Res. Cuidados SENAMA" sheetId="47" r:id="rId6"/>
    <sheet name="24-03-351 Ind. Red Local de AC" sheetId="48" r:id="rId7"/>
    <sheet name="24-03-351 Res. Red Local de AC" sheetId="49" r:id="rId8"/>
    <sheet name="24-03-354 Ind. C C de Cuidado " sheetId="50" r:id="rId9"/>
    <sheet name="24-03-354 Res. C C de Cuidado" sheetId="51" r:id="rId10"/>
    <sheet name="24-09-001 Ind. Apoyo al SNAC" sheetId="52" r:id="rId11"/>
    <sheet name="24-09-001 Res. Apoyo al SNAC" sheetId="53" r:id="rId12"/>
    <sheet name="24-09-002 Ind. Chile te Cuida" sheetId="54" r:id="rId13"/>
    <sheet name="24-09-002 Res. Chile te Cuida" sheetId="55" r:id="rId14"/>
  </sheets>
  <definedNames>
    <definedName name="_xlnm.Print_Area" localSheetId="0">'24-01-352 Ind. Pgo Cuidadores'!$A$1:$AJ$77</definedName>
    <definedName name="_xlnm.Print_Area" localSheetId="2">'24-02-002 Ind. Cuidados SENADIS'!$A$1:$AJ$77</definedName>
    <definedName name="_xlnm.Print_Area" localSheetId="4">'24-02-003 Ind. Cuidados SENAMA'!$A$1:$AJ$77</definedName>
    <definedName name="_xlnm.Print_Area" localSheetId="6">'24-03-351 Ind. Red Local de AC'!$A$1:$AJ$193</definedName>
    <definedName name="_xlnm.Print_Area" localSheetId="8">'24-03-354 Ind. C C de Cuidado '!$A$1:$AJ$102</definedName>
    <definedName name="_xlnm.Print_Area" localSheetId="10">'24-09-001 Ind. Apoyo al SNAC'!$A$1:$AJ$81</definedName>
    <definedName name="_xlnm.Print_Area" localSheetId="12">'24-09-002 Ind. Chile te Cuida'!$A$1:$AJ$77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53" l="1"/>
  <c r="AB77" i="52"/>
  <c r="K53" i="52"/>
  <c r="AG68" i="52"/>
  <c r="AC68" i="52"/>
  <c r="Y68" i="52"/>
  <c r="U68" i="52"/>
  <c r="AH68" i="52" s="1"/>
  <c r="AB47" i="52"/>
  <c r="AC47" i="52" s="1"/>
  <c r="K47" i="52"/>
  <c r="AG47" i="52"/>
  <c r="Y47" i="52"/>
  <c r="U47" i="52"/>
  <c r="K44" i="52"/>
  <c r="AG42" i="52"/>
  <c r="AC42" i="52"/>
  <c r="Y42" i="52"/>
  <c r="U42" i="52"/>
  <c r="K77" i="52"/>
  <c r="AB79" i="52"/>
  <c r="Q24" i="53" s="1"/>
  <c r="AH90" i="50"/>
  <c r="AH91" i="50"/>
  <c r="AH92" i="50"/>
  <c r="AH93" i="50"/>
  <c r="AH94" i="50"/>
  <c r="AI94" i="50" s="1"/>
  <c r="AG90" i="50"/>
  <c r="AG91" i="50"/>
  <c r="AG92" i="50"/>
  <c r="AG93" i="50"/>
  <c r="AG94" i="50"/>
  <c r="AG95" i="50"/>
  <c r="K100" i="50"/>
  <c r="AB73" i="46"/>
  <c r="AI74" i="50"/>
  <c r="AI75" i="50"/>
  <c r="AI76" i="50"/>
  <c r="AI77" i="50"/>
  <c r="AI78" i="50"/>
  <c r="AI79" i="50"/>
  <c r="AI80" i="50"/>
  <c r="AI81" i="50"/>
  <c r="AI82" i="50"/>
  <c r="AI83" i="50"/>
  <c r="AI84" i="50"/>
  <c r="AI85" i="50"/>
  <c r="AI86" i="50"/>
  <c r="AI87" i="50"/>
  <c r="AI88" i="50"/>
  <c r="AI89" i="50"/>
  <c r="AI90" i="50"/>
  <c r="AI91" i="50"/>
  <c r="AI92" i="50"/>
  <c r="AI93" i="50"/>
  <c r="AI96" i="50"/>
  <c r="AI97" i="50"/>
  <c r="AI98" i="50"/>
  <c r="AI99" i="50"/>
  <c r="AI73" i="50"/>
  <c r="AC73" i="50"/>
  <c r="AC74" i="50"/>
  <c r="AC75" i="50"/>
  <c r="AC76" i="50"/>
  <c r="AC77" i="50"/>
  <c r="AC78" i="50"/>
  <c r="AC79" i="50"/>
  <c r="AC80" i="50"/>
  <c r="AC81" i="50"/>
  <c r="AC94" i="50"/>
  <c r="AC93" i="50"/>
  <c r="AC92" i="50"/>
  <c r="AC91" i="50"/>
  <c r="AC90" i="50"/>
  <c r="AG98" i="50"/>
  <c r="AC98" i="50"/>
  <c r="Y98" i="50"/>
  <c r="U98" i="50"/>
  <c r="AG97" i="50"/>
  <c r="AC97" i="50"/>
  <c r="Y97" i="50"/>
  <c r="U97" i="50"/>
  <c r="AG96" i="50"/>
  <c r="AC96" i="50"/>
  <c r="Y96" i="50"/>
  <c r="U96" i="50"/>
  <c r="AC95" i="50"/>
  <c r="Y95" i="50"/>
  <c r="U95" i="50"/>
  <c r="AG89" i="50"/>
  <c r="AC89" i="50"/>
  <c r="Y89" i="50"/>
  <c r="U89" i="50"/>
  <c r="AG88" i="50"/>
  <c r="AC88" i="50"/>
  <c r="Y88" i="50"/>
  <c r="U88" i="50"/>
  <c r="AG87" i="50"/>
  <c r="AC87" i="50"/>
  <c r="Y87" i="50"/>
  <c r="U87" i="50"/>
  <c r="AG86" i="50"/>
  <c r="AC86" i="50"/>
  <c r="Y86" i="50"/>
  <c r="U86" i="50"/>
  <c r="AG85" i="50"/>
  <c r="AC85" i="50"/>
  <c r="Y85" i="50"/>
  <c r="U85" i="50"/>
  <c r="AG84" i="50"/>
  <c r="AC84" i="50"/>
  <c r="Y84" i="50"/>
  <c r="U84" i="50"/>
  <c r="AG83" i="50"/>
  <c r="AC83" i="50"/>
  <c r="Y83" i="50"/>
  <c r="U83" i="50"/>
  <c r="AG82" i="50"/>
  <c r="AC82" i="50"/>
  <c r="Y82" i="50"/>
  <c r="U82" i="50"/>
  <c r="Y149" i="48"/>
  <c r="Y148" i="48"/>
  <c r="Y147" i="48"/>
  <c r="Y146" i="48"/>
  <c r="Y145" i="48"/>
  <c r="Y144" i="48"/>
  <c r="Y143" i="48"/>
  <c r="Y150" i="48" s="1"/>
  <c r="AG148" i="48"/>
  <c r="AC148" i="48"/>
  <c r="U148" i="48"/>
  <c r="AH148" i="48" s="1"/>
  <c r="AC149" i="48"/>
  <c r="K34" i="48"/>
  <c r="C11" i="49" s="1"/>
  <c r="AB192" i="48"/>
  <c r="AD192" i="48"/>
  <c r="S24" i="49" s="1"/>
  <c r="AE192" i="48"/>
  <c r="AF192" i="48"/>
  <c r="AC187" i="48"/>
  <c r="K192" i="48"/>
  <c r="AG189" i="48"/>
  <c r="AG190" i="48"/>
  <c r="AG191" i="48"/>
  <c r="AC189" i="48"/>
  <c r="AC190" i="48"/>
  <c r="AC191" i="48"/>
  <c r="AH191" i="48" s="1"/>
  <c r="AI191" i="48" s="1"/>
  <c r="U189" i="48"/>
  <c r="AH189" i="48" s="1"/>
  <c r="AI189" i="48" s="1"/>
  <c r="Y189" i="48"/>
  <c r="U190" i="48"/>
  <c r="Y190" i="48"/>
  <c r="AH190" i="48" s="1"/>
  <c r="AI190" i="48" s="1"/>
  <c r="AG171" i="48"/>
  <c r="AG172" i="48"/>
  <c r="AG173" i="48"/>
  <c r="AG174" i="48"/>
  <c r="AG175" i="48"/>
  <c r="AG176" i="48"/>
  <c r="AG177" i="48"/>
  <c r="AG178" i="48"/>
  <c r="AG179" i="48"/>
  <c r="AG180" i="48"/>
  <c r="AG181" i="48"/>
  <c r="AG182" i="48"/>
  <c r="AG183" i="48"/>
  <c r="U171" i="48"/>
  <c r="Y171" i="48"/>
  <c r="U172" i="48"/>
  <c r="Y172" i="48"/>
  <c r="U173" i="48"/>
  <c r="Y173" i="48"/>
  <c r="U174" i="48"/>
  <c r="Y174" i="48"/>
  <c r="U175" i="48"/>
  <c r="Y175" i="48"/>
  <c r="U176" i="48"/>
  <c r="Y176" i="48"/>
  <c r="U177" i="48"/>
  <c r="Y177" i="48"/>
  <c r="U178" i="48"/>
  <c r="Y178" i="48"/>
  <c r="U179" i="48"/>
  <c r="Y179" i="48"/>
  <c r="U180" i="48"/>
  <c r="Y180" i="48"/>
  <c r="U181" i="48"/>
  <c r="Y181" i="48"/>
  <c r="U182" i="48"/>
  <c r="Y182" i="48"/>
  <c r="U183" i="48"/>
  <c r="Y183" i="48"/>
  <c r="U184" i="48"/>
  <c r="Y184" i="48"/>
  <c r="U162" i="48"/>
  <c r="Y162" i="48"/>
  <c r="U163" i="48"/>
  <c r="Y163" i="48"/>
  <c r="U164" i="48"/>
  <c r="Y164" i="48"/>
  <c r="U165" i="48"/>
  <c r="Y165" i="48"/>
  <c r="U166" i="48"/>
  <c r="Y166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101" i="48"/>
  <c r="AG102" i="48"/>
  <c r="AG103" i="48"/>
  <c r="AG104" i="48"/>
  <c r="AG105" i="48"/>
  <c r="AG106" i="48"/>
  <c r="AG107" i="48"/>
  <c r="AG108" i="48"/>
  <c r="AG109" i="48"/>
  <c r="AG110" i="48"/>
  <c r="AG111" i="48"/>
  <c r="AG112" i="48"/>
  <c r="AG113" i="48"/>
  <c r="AG114" i="48"/>
  <c r="AG115" i="48"/>
  <c r="AG116" i="48"/>
  <c r="AG120" i="48"/>
  <c r="AG121" i="48"/>
  <c r="AG122" i="48"/>
  <c r="AG123" i="48"/>
  <c r="AG124" i="48"/>
  <c r="AG125" i="48"/>
  <c r="AG126" i="48"/>
  <c r="AG127" i="48"/>
  <c r="AG131" i="48"/>
  <c r="AG132" i="48"/>
  <c r="AG133" i="48"/>
  <c r="AG138" i="48"/>
  <c r="AG139" i="48"/>
  <c r="AG143" i="48"/>
  <c r="AG144" i="48"/>
  <c r="AG145" i="48"/>
  <c r="AG146" i="48"/>
  <c r="AG147" i="48"/>
  <c r="U143" i="48"/>
  <c r="U144" i="48"/>
  <c r="U145" i="48"/>
  <c r="U146" i="48"/>
  <c r="U147" i="48"/>
  <c r="U149" i="48"/>
  <c r="U138" i="48"/>
  <c r="Y138" i="48"/>
  <c r="U139" i="48"/>
  <c r="Y139" i="48"/>
  <c r="U140" i="48"/>
  <c r="Y140" i="48"/>
  <c r="U131" i="48"/>
  <c r="Y131" i="48"/>
  <c r="U132" i="48"/>
  <c r="Y132" i="48"/>
  <c r="U133" i="48"/>
  <c r="Y133" i="48"/>
  <c r="U120" i="48"/>
  <c r="Y120" i="48"/>
  <c r="U121" i="48"/>
  <c r="Y121" i="48"/>
  <c r="U122" i="48"/>
  <c r="Y122" i="48"/>
  <c r="U123" i="48"/>
  <c r="Y123" i="48"/>
  <c r="U124" i="48"/>
  <c r="Y124" i="48"/>
  <c r="U125" i="48"/>
  <c r="Y125" i="48"/>
  <c r="U126" i="48"/>
  <c r="Y126" i="48"/>
  <c r="U127" i="48"/>
  <c r="Y127" i="48"/>
  <c r="U101" i="48"/>
  <c r="Y101" i="48"/>
  <c r="U102" i="48"/>
  <c r="Y102" i="48"/>
  <c r="U103" i="48"/>
  <c r="Y103" i="48"/>
  <c r="U104" i="48"/>
  <c r="Y104" i="48"/>
  <c r="U105" i="48"/>
  <c r="Y105" i="48"/>
  <c r="U106" i="48"/>
  <c r="Y106" i="48"/>
  <c r="U107" i="48"/>
  <c r="Y107" i="48"/>
  <c r="U108" i="48"/>
  <c r="Y108" i="48"/>
  <c r="U109" i="48"/>
  <c r="Y109" i="48"/>
  <c r="U110" i="48"/>
  <c r="Y110" i="48"/>
  <c r="U111" i="48"/>
  <c r="Y111" i="48"/>
  <c r="U112" i="48"/>
  <c r="Y112" i="48"/>
  <c r="U113" i="48"/>
  <c r="Y113" i="48"/>
  <c r="U114" i="48"/>
  <c r="Y114" i="48"/>
  <c r="U115" i="48"/>
  <c r="Y115" i="48"/>
  <c r="U116" i="48"/>
  <c r="Y116" i="48"/>
  <c r="U85" i="48"/>
  <c r="Y85" i="48"/>
  <c r="U86" i="48"/>
  <c r="Y86" i="48"/>
  <c r="U87" i="48"/>
  <c r="Y87" i="48"/>
  <c r="U88" i="48"/>
  <c r="Y88" i="48"/>
  <c r="U89" i="48"/>
  <c r="Y89" i="48"/>
  <c r="U90" i="48"/>
  <c r="Y90" i="48"/>
  <c r="U91" i="48"/>
  <c r="Y91" i="48"/>
  <c r="U92" i="48"/>
  <c r="Y92" i="48"/>
  <c r="U93" i="48"/>
  <c r="Y93" i="48"/>
  <c r="U94" i="48"/>
  <c r="Y94" i="48"/>
  <c r="U95" i="48"/>
  <c r="Y95" i="48"/>
  <c r="U96" i="48"/>
  <c r="Y96" i="48"/>
  <c r="U97" i="48"/>
  <c r="Y97" i="48"/>
  <c r="U70" i="48"/>
  <c r="Y70" i="48"/>
  <c r="U71" i="48"/>
  <c r="Y71" i="48"/>
  <c r="U72" i="48"/>
  <c r="Y72" i="48"/>
  <c r="U73" i="48"/>
  <c r="Y73" i="48"/>
  <c r="U74" i="48"/>
  <c r="Y74" i="48"/>
  <c r="U75" i="48"/>
  <c r="Y75" i="48"/>
  <c r="U76" i="48"/>
  <c r="Y76" i="48"/>
  <c r="U77" i="48"/>
  <c r="Y77" i="48"/>
  <c r="U78" i="48"/>
  <c r="Y78" i="48"/>
  <c r="U79" i="48"/>
  <c r="Y79" i="48"/>
  <c r="U80" i="48"/>
  <c r="Y80" i="48"/>
  <c r="AC171" i="48"/>
  <c r="AC172" i="48"/>
  <c r="AC173" i="48"/>
  <c r="AC174" i="48"/>
  <c r="AC175" i="48"/>
  <c r="AC176" i="48"/>
  <c r="AC177" i="48"/>
  <c r="AC178" i="48"/>
  <c r="AC179" i="48"/>
  <c r="AC180" i="48"/>
  <c r="AC181" i="48"/>
  <c r="AC182" i="48"/>
  <c r="AC183" i="48"/>
  <c r="AC184" i="48"/>
  <c r="AG184" i="48"/>
  <c r="AG162" i="48"/>
  <c r="AG163" i="48"/>
  <c r="AG164" i="48"/>
  <c r="AG165" i="48"/>
  <c r="AG166" i="48"/>
  <c r="AG167" i="48"/>
  <c r="AC162" i="48"/>
  <c r="AC163" i="48"/>
  <c r="AC164" i="48"/>
  <c r="AC165" i="48"/>
  <c r="AC166" i="48"/>
  <c r="AC167" i="48"/>
  <c r="U157" i="48"/>
  <c r="Y157" i="48"/>
  <c r="AC157" i="48"/>
  <c r="AG157" i="48"/>
  <c r="U158" i="48"/>
  <c r="Y158" i="48"/>
  <c r="AC158" i="48"/>
  <c r="AG158" i="48"/>
  <c r="U159" i="48"/>
  <c r="Y159" i="48"/>
  <c r="AC159" i="48"/>
  <c r="AG159" i="48"/>
  <c r="U160" i="48"/>
  <c r="Y160" i="48"/>
  <c r="AC160" i="48"/>
  <c r="AG160" i="48"/>
  <c r="U161" i="48"/>
  <c r="Y161" i="48"/>
  <c r="AC161" i="48"/>
  <c r="AG161" i="48"/>
  <c r="U167" i="48"/>
  <c r="Y167" i="48"/>
  <c r="AC143" i="48"/>
  <c r="AC144" i="48"/>
  <c r="AC145" i="48"/>
  <c r="AC146" i="48"/>
  <c r="AC147" i="48"/>
  <c r="K128" i="48"/>
  <c r="C17" i="49" s="1"/>
  <c r="AC138" i="48"/>
  <c r="AC139" i="48"/>
  <c r="AC140" i="48"/>
  <c r="AC131" i="48"/>
  <c r="AC132" i="48"/>
  <c r="AC133" i="48"/>
  <c r="AC134" i="48"/>
  <c r="K135" i="48"/>
  <c r="C18" i="49" s="1"/>
  <c r="AC120" i="48"/>
  <c r="AC121" i="48"/>
  <c r="AH121" i="48" s="1"/>
  <c r="AI121" i="48" s="1"/>
  <c r="AC122" i="48"/>
  <c r="AC123" i="48"/>
  <c r="AC124" i="48"/>
  <c r="AC125" i="48"/>
  <c r="AC126" i="48"/>
  <c r="AC127" i="48"/>
  <c r="AC101" i="48"/>
  <c r="AC102" i="48"/>
  <c r="AH102" i="48" s="1"/>
  <c r="AI102" i="48" s="1"/>
  <c r="AC103" i="48"/>
  <c r="AC104" i="48"/>
  <c r="AC105" i="48"/>
  <c r="AC106" i="48"/>
  <c r="AC107" i="48"/>
  <c r="AC108" i="48"/>
  <c r="AC109" i="48"/>
  <c r="AC110" i="48"/>
  <c r="AH110" i="48" s="1"/>
  <c r="AI110" i="48" s="1"/>
  <c r="AC111" i="48"/>
  <c r="AC112" i="48"/>
  <c r="AC113" i="48"/>
  <c r="AC114" i="48"/>
  <c r="AC115" i="48"/>
  <c r="AC116" i="48"/>
  <c r="AC85" i="48"/>
  <c r="AC86" i="48"/>
  <c r="AC87" i="48"/>
  <c r="AC88" i="48"/>
  <c r="AC89" i="48"/>
  <c r="AC90" i="48"/>
  <c r="AC91" i="48"/>
  <c r="AC92" i="48"/>
  <c r="AC93" i="48"/>
  <c r="AC94" i="48"/>
  <c r="AC95" i="48"/>
  <c r="AC96" i="48"/>
  <c r="AC70" i="48"/>
  <c r="AC71" i="48"/>
  <c r="AC72" i="48"/>
  <c r="AC73" i="48"/>
  <c r="AC74" i="48"/>
  <c r="AC75" i="48"/>
  <c r="AC76" i="48"/>
  <c r="AC77" i="48"/>
  <c r="AC78" i="48"/>
  <c r="AC79" i="48"/>
  <c r="AC80" i="48"/>
  <c r="AC81" i="48"/>
  <c r="AG56" i="48"/>
  <c r="AG57" i="48"/>
  <c r="AG58" i="48"/>
  <c r="AG59" i="48"/>
  <c r="AG60" i="48"/>
  <c r="AG61" i="48"/>
  <c r="AG62" i="48"/>
  <c r="AG63" i="48"/>
  <c r="AG64" i="48"/>
  <c r="AG65" i="48"/>
  <c r="AC56" i="48"/>
  <c r="AC57" i="48"/>
  <c r="AC58" i="48"/>
  <c r="AC59" i="48"/>
  <c r="AC60" i="48"/>
  <c r="AC61" i="48"/>
  <c r="AC62" i="48"/>
  <c r="AC63" i="48"/>
  <c r="AC64" i="48"/>
  <c r="AC65" i="48"/>
  <c r="U56" i="48"/>
  <c r="Y56" i="48"/>
  <c r="U57" i="48"/>
  <c r="Y57" i="48"/>
  <c r="U58" i="48"/>
  <c r="Y58" i="48"/>
  <c r="U59" i="48"/>
  <c r="Y59" i="48"/>
  <c r="U60" i="48"/>
  <c r="Y60" i="48"/>
  <c r="U61" i="48"/>
  <c r="Y61" i="48"/>
  <c r="U62" i="48"/>
  <c r="Y62" i="48"/>
  <c r="U63" i="48"/>
  <c r="Y63" i="48"/>
  <c r="U64" i="48"/>
  <c r="Y64" i="48"/>
  <c r="U65" i="48"/>
  <c r="Y65" i="48"/>
  <c r="AG50" i="48"/>
  <c r="AG51" i="48"/>
  <c r="AG47" i="48"/>
  <c r="AG48" i="48"/>
  <c r="AG49" i="48"/>
  <c r="AG37" i="48"/>
  <c r="AG38" i="48"/>
  <c r="AG39" i="48"/>
  <c r="AG40" i="48"/>
  <c r="AG41" i="48"/>
  <c r="AG42" i="48"/>
  <c r="AG43" i="48"/>
  <c r="AG44" i="48"/>
  <c r="AG45" i="48"/>
  <c r="AG46" i="48"/>
  <c r="AC37" i="48"/>
  <c r="AC38" i="48"/>
  <c r="AC39" i="48"/>
  <c r="AC40" i="48"/>
  <c r="AC41" i="48"/>
  <c r="AC42" i="48"/>
  <c r="AC43" i="48"/>
  <c r="AC44" i="48"/>
  <c r="AC45" i="48"/>
  <c r="AC46" i="48"/>
  <c r="AC47" i="48"/>
  <c r="AC48" i="48"/>
  <c r="AC49" i="48"/>
  <c r="AC50" i="48"/>
  <c r="AC51" i="48"/>
  <c r="U37" i="48"/>
  <c r="Y37" i="48"/>
  <c r="U38" i="48"/>
  <c r="Y38" i="48"/>
  <c r="U39" i="48"/>
  <c r="Y39" i="48"/>
  <c r="U40" i="48"/>
  <c r="Y40" i="48"/>
  <c r="U41" i="48"/>
  <c r="Y41" i="48"/>
  <c r="U42" i="48"/>
  <c r="Y42" i="48"/>
  <c r="U43" i="48"/>
  <c r="Y43" i="48"/>
  <c r="U44" i="48"/>
  <c r="Y44" i="48"/>
  <c r="U45" i="48"/>
  <c r="Y45" i="48"/>
  <c r="U46" i="48"/>
  <c r="Y46" i="48"/>
  <c r="U47" i="48"/>
  <c r="Y47" i="48"/>
  <c r="U48" i="48"/>
  <c r="Y48" i="48"/>
  <c r="U49" i="48"/>
  <c r="Y49" i="48"/>
  <c r="U50" i="48"/>
  <c r="Y50" i="48"/>
  <c r="U51" i="48"/>
  <c r="Y51" i="48"/>
  <c r="AG29" i="48"/>
  <c r="AG30" i="48"/>
  <c r="AG31" i="48"/>
  <c r="AG32" i="48"/>
  <c r="AG33" i="48"/>
  <c r="AC30" i="48"/>
  <c r="AC31" i="48"/>
  <c r="AC32" i="48"/>
  <c r="AC33" i="48"/>
  <c r="Y30" i="48"/>
  <c r="Y31" i="48"/>
  <c r="Y32" i="48"/>
  <c r="U30" i="48"/>
  <c r="U31" i="48"/>
  <c r="U32" i="48"/>
  <c r="Y29" i="48"/>
  <c r="U29" i="48"/>
  <c r="AC29" i="48"/>
  <c r="Y10" i="48"/>
  <c r="Y11" i="48"/>
  <c r="Y12" i="48"/>
  <c r="U10" i="48"/>
  <c r="U11" i="48"/>
  <c r="U12" i="48"/>
  <c r="AA26" i="48"/>
  <c r="P10" i="49" s="1"/>
  <c r="AG23" i="48"/>
  <c r="Y23" i="48"/>
  <c r="U23" i="48"/>
  <c r="AC23" i="48"/>
  <c r="Z26" i="48"/>
  <c r="O10" i="49" s="1"/>
  <c r="K26" i="48"/>
  <c r="C10" i="49" s="1"/>
  <c r="AG22" i="48"/>
  <c r="AC22" i="48"/>
  <c r="Y22" i="48"/>
  <c r="U22" i="48"/>
  <c r="AG21" i="48"/>
  <c r="AC21" i="48"/>
  <c r="Y21" i="48"/>
  <c r="U21" i="48"/>
  <c r="AG17" i="48"/>
  <c r="AC17" i="48"/>
  <c r="Y17" i="48"/>
  <c r="U17" i="48"/>
  <c r="AC10" i="48"/>
  <c r="AG10" i="48"/>
  <c r="AC11" i="48"/>
  <c r="AG11" i="48"/>
  <c r="AC12" i="48"/>
  <c r="AG12" i="48"/>
  <c r="K49" i="52"/>
  <c r="C17" i="53" s="1"/>
  <c r="J74" i="52"/>
  <c r="X41" i="52"/>
  <c r="X44" i="52" s="1"/>
  <c r="M16" i="53" s="1"/>
  <c r="AF100" i="50"/>
  <c r="AE100" i="50"/>
  <c r="AD100" i="50"/>
  <c r="AB100" i="50"/>
  <c r="Q24" i="51" s="1"/>
  <c r="AA100" i="50"/>
  <c r="P24" i="51" s="1"/>
  <c r="Z100" i="50"/>
  <c r="O24" i="51" s="1"/>
  <c r="X100" i="50"/>
  <c r="W100" i="50"/>
  <c r="L24" i="51" s="1"/>
  <c r="V100" i="50"/>
  <c r="U81" i="50"/>
  <c r="Y81" i="50"/>
  <c r="AG81" i="50"/>
  <c r="U80" i="50"/>
  <c r="Y80" i="50"/>
  <c r="AG80" i="50"/>
  <c r="U79" i="50"/>
  <c r="Y79" i="50"/>
  <c r="AG79" i="50"/>
  <c r="U78" i="50"/>
  <c r="Y78" i="50"/>
  <c r="AG78" i="50"/>
  <c r="U77" i="50"/>
  <c r="Y77" i="50"/>
  <c r="AG77" i="50"/>
  <c r="U76" i="50"/>
  <c r="Y76" i="50"/>
  <c r="AG76" i="50"/>
  <c r="U75" i="50"/>
  <c r="Y75" i="50"/>
  <c r="AG75" i="50"/>
  <c r="U74" i="50"/>
  <c r="Y74" i="50"/>
  <c r="AG74" i="50"/>
  <c r="AG149" i="48"/>
  <c r="Y76" i="52"/>
  <c r="Y77" i="52"/>
  <c r="Y78" i="52"/>
  <c r="AF79" i="52"/>
  <c r="AE79" i="52"/>
  <c r="AD79" i="52"/>
  <c r="AA79" i="52"/>
  <c r="P24" i="53" s="1"/>
  <c r="Z79" i="52"/>
  <c r="X79" i="52"/>
  <c r="W79" i="52"/>
  <c r="L24" i="53" s="1"/>
  <c r="V79" i="52"/>
  <c r="T79" i="52"/>
  <c r="S79" i="52"/>
  <c r="R79" i="52"/>
  <c r="K79" i="52"/>
  <c r="C24" i="53" s="1"/>
  <c r="U77" i="52"/>
  <c r="AG77" i="52"/>
  <c r="A25" i="55"/>
  <c r="R24" i="55"/>
  <c r="R23" i="55"/>
  <c r="B23" i="55"/>
  <c r="U22" i="55"/>
  <c r="T22" i="55"/>
  <c r="S22" i="55"/>
  <c r="Q22" i="55"/>
  <c r="P22" i="55"/>
  <c r="O22" i="55"/>
  <c r="M22" i="55"/>
  <c r="L22" i="55"/>
  <c r="K22" i="55"/>
  <c r="I22" i="55"/>
  <c r="H22" i="55"/>
  <c r="G22" i="55"/>
  <c r="F22" i="55"/>
  <c r="E22" i="55"/>
  <c r="D22" i="55"/>
  <c r="B22" i="55"/>
  <c r="B21" i="55"/>
  <c r="R20" i="55"/>
  <c r="B20" i="55"/>
  <c r="R19" i="55"/>
  <c r="B19" i="55"/>
  <c r="C18" i="55"/>
  <c r="B18" i="55"/>
  <c r="Y17" i="55"/>
  <c r="B17" i="55"/>
  <c r="B16" i="55"/>
  <c r="B14" i="55"/>
  <c r="J13" i="55"/>
  <c r="B13" i="55"/>
  <c r="B12" i="55"/>
  <c r="R10" i="55"/>
  <c r="B10" i="55"/>
  <c r="B9" i="55"/>
  <c r="B8" i="55"/>
  <c r="Q76" i="54"/>
  <c r="P76" i="54"/>
  <c r="A76" i="54"/>
  <c r="AF75" i="54"/>
  <c r="U24" i="55"/>
  <c r="AE75" i="54"/>
  <c r="T24" i="55"/>
  <c r="AD75" i="54"/>
  <c r="S24" i="55"/>
  <c r="AC75" i="54"/>
  <c r="AB75" i="54"/>
  <c r="Q24" i="55"/>
  <c r="AA75" i="54"/>
  <c r="P24" i="55"/>
  <c r="Z75" i="54"/>
  <c r="O24" i="55"/>
  <c r="X75" i="54"/>
  <c r="M24" i="55"/>
  <c r="W75" i="54"/>
  <c r="L24" i="55"/>
  <c r="V75" i="54"/>
  <c r="K24" i="55"/>
  <c r="T75" i="54"/>
  <c r="I24" i="55"/>
  <c r="S75" i="54"/>
  <c r="H24" i="55"/>
  <c r="R75" i="54"/>
  <c r="G24" i="55"/>
  <c r="O75" i="54"/>
  <c r="F24" i="55"/>
  <c r="N75" i="54"/>
  <c r="E24" i="55"/>
  <c r="M75" i="54"/>
  <c r="D24" i="55"/>
  <c r="K75" i="54"/>
  <c r="C24" i="55" s="1"/>
  <c r="C25" i="55" s="1"/>
  <c r="J75" i="54"/>
  <c r="B24" i="55"/>
  <c r="AG74" i="54"/>
  <c r="AC74" i="54"/>
  <c r="Y74" i="54"/>
  <c r="AH74" i="54"/>
  <c r="U74" i="54"/>
  <c r="AG73" i="54"/>
  <c r="AG75" i="54"/>
  <c r="V24" i="55"/>
  <c r="AC73" i="54"/>
  <c r="Y73" i="54"/>
  <c r="Y75" i="54"/>
  <c r="N24" i="55"/>
  <c r="U73" i="54"/>
  <c r="U75" i="54"/>
  <c r="J24" i="55"/>
  <c r="AF71" i="54"/>
  <c r="U23" i="55"/>
  <c r="AE71" i="54"/>
  <c r="T23" i="55"/>
  <c r="AD71" i="54"/>
  <c r="S23" i="55"/>
  <c r="AC71" i="54"/>
  <c r="AB71" i="54"/>
  <c r="Q23" i="55"/>
  <c r="AA71" i="54"/>
  <c r="P23" i="55"/>
  <c r="Z71" i="54"/>
  <c r="O23" i="55"/>
  <c r="X71" i="54"/>
  <c r="M23" i="55"/>
  <c r="W71" i="54"/>
  <c r="L23" i="55"/>
  <c r="V71" i="54"/>
  <c r="K23" i="55"/>
  <c r="T71" i="54"/>
  <c r="I23" i="55"/>
  <c r="S71" i="54"/>
  <c r="H23" i="55"/>
  <c r="R71" i="54"/>
  <c r="G23" i="55"/>
  <c r="O71" i="54"/>
  <c r="F23" i="55"/>
  <c r="N71" i="54"/>
  <c r="E23" i="55"/>
  <c r="M71" i="54"/>
  <c r="D23" i="55"/>
  <c r="K71" i="54"/>
  <c r="C23" i="55"/>
  <c r="J71" i="54"/>
  <c r="AG70" i="54"/>
  <c r="AC70" i="54"/>
  <c r="Y70" i="54"/>
  <c r="U70" i="54"/>
  <c r="AH69" i="54"/>
  <c r="AG69" i="54"/>
  <c r="AG71" i="54"/>
  <c r="V23" i="55"/>
  <c r="AC69" i="54"/>
  <c r="Y69" i="54"/>
  <c r="Y71" i="54"/>
  <c r="N23" i="55"/>
  <c r="U69" i="54"/>
  <c r="AF67" i="54"/>
  <c r="AE67" i="54"/>
  <c r="AD67" i="54"/>
  <c r="AB67" i="54"/>
  <c r="AA67" i="54"/>
  <c r="Z67" i="54"/>
  <c r="Y67" i="54"/>
  <c r="N22" i="55"/>
  <c r="X67" i="54"/>
  <c r="W67" i="54"/>
  <c r="V67" i="54"/>
  <c r="T67" i="54"/>
  <c r="S67" i="54"/>
  <c r="R67" i="54"/>
  <c r="O67" i="54"/>
  <c r="N67" i="54"/>
  <c r="M67" i="54"/>
  <c r="K67" i="54"/>
  <c r="C22" i="55"/>
  <c r="J67" i="54"/>
  <c r="AG66" i="54"/>
  <c r="AG67" i="54"/>
  <c r="V22" i="55"/>
  <c r="AC66" i="54"/>
  <c r="Y66" i="54"/>
  <c r="U66" i="54"/>
  <c r="AH66" i="54"/>
  <c r="AI66" i="54"/>
  <c r="AI65" i="54"/>
  <c r="AH65" i="54"/>
  <c r="AG65" i="54"/>
  <c r="AC65" i="54"/>
  <c r="AC67" i="54"/>
  <c r="R22" i="55"/>
  <c r="Y65" i="54"/>
  <c r="U65" i="54"/>
  <c r="U67" i="54"/>
  <c r="J22" i="55"/>
  <c r="AF63" i="54"/>
  <c r="U21" i="55"/>
  <c r="AE63" i="54"/>
  <c r="T21" i="55"/>
  <c r="AD63" i="54"/>
  <c r="S21" i="55"/>
  <c r="AB63" i="54"/>
  <c r="Q21" i="55"/>
  <c r="AA63" i="54"/>
  <c r="P21" i="55"/>
  <c r="Z63" i="54"/>
  <c r="O21" i="55"/>
  <c r="X63" i="54"/>
  <c r="M21" i="55"/>
  <c r="W63" i="54"/>
  <c r="L21" i="55"/>
  <c r="V63" i="54"/>
  <c r="K21" i="55"/>
  <c r="T63" i="54"/>
  <c r="I21" i="55"/>
  <c r="S63" i="54"/>
  <c r="H21" i="55"/>
  <c r="R63" i="54"/>
  <c r="G21" i="55"/>
  <c r="O63" i="54"/>
  <c r="F21" i="55"/>
  <c r="N63" i="54"/>
  <c r="E21" i="55"/>
  <c r="M63" i="54"/>
  <c r="D21" i="55"/>
  <c r="K63" i="54"/>
  <c r="C21" i="55"/>
  <c r="J63" i="54"/>
  <c r="AH62" i="54"/>
  <c r="AG62" i="54"/>
  <c r="AC62" i="54"/>
  <c r="Y62" i="54"/>
  <c r="Y63" i="54"/>
  <c r="N21" i="55"/>
  <c r="U62" i="54"/>
  <c r="AG61" i="54"/>
  <c r="AG63" i="54"/>
  <c r="V21" i="55"/>
  <c r="AC61" i="54"/>
  <c r="AC63" i="54"/>
  <c r="R21" i="55"/>
  <c r="Y61" i="54"/>
  <c r="U61" i="54"/>
  <c r="U63" i="54"/>
  <c r="J21" i="55"/>
  <c r="AF59" i="54"/>
  <c r="U20" i="55"/>
  <c r="AE59" i="54"/>
  <c r="T20" i="55"/>
  <c r="AD59" i="54"/>
  <c r="S20" i="55"/>
  <c r="AB59" i="54"/>
  <c r="Q20" i="55"/>
  <c r="AA59" i="54"/>
  <c r="P20" i="55"/>
  <c r="Z59" i="54"/>
  <c r="O20" i="55"/>
  <c r="X59" i="54"/>
  <c r="M20" i="55"/>
  <c r="W59" i="54"/>
  <c r="L20" i="55"/>
  <c r="V59" i="54"/>
  <c r="K20" i="55"/>
  <c r="T59" i="54"/>
  <c r="I20" i="55"/>
  <c r="S59" i="54"/>
  <c r="H20" i="55"/>
  <c r="R59" i="54"/>
  <c r="G20" i="55"/>
  <c r="O59" i="54"/>
  <c r="F20" i="55"/>
  <c r="N59" i="54"/>
  <c r="E20" i="55"/>
  <c r="M59" i="54"/>
  <c r="D20" i="55"/>
  <c r="K59" i="54"/>
  <c r="C20" i="55"/>
  <c r="J59" i="54"/>
  <c r="AG58" i="54"/>
  <c r="AC58" i="54"/>
  <c r="AC59" i="54"/>
  <c r="Y58" i="54"/>
  <c r="AH58" i="54"/>
  <c r="U58" i="54"/>
  <c r="AG57" i="54"/>
  <c r="AG59" i="54"/>
  <c r="V20" i="55"/>
  <c r="AC57" i="54"/>
  <c r="Y57" i="54"/>
  <c r="Y59" i="54"/>
  <c r="N20" i="55"/>
  <c r="U57" i="54"/>
  <c r="U59" i="54"/>
  <c r="J20" i="55"/>
  <c r="AF55" i="54"/>
  <c r="U19" i="55"/>
  <c r="AE55" i="54"/>
  <c r="T19" i="55"/>
  <c r="AD55" i="54"/>
  <c r="S19" i="55"/>
  <c r="AC55" i="54"/>
  <c r="AB55" i="54"/>
  <c r="Q19" i="55"/>
  <c r="AA55" i="54"/>
  <c r="P19" i="55"/>
  <c r="Z55" i="54"/>
  <c r="O19" i="55"/>
  <c r="X55" i="54"/>
  <c r="M19" i="55"/>
  <c r="W55" i="54"/>
  <c r="L19" i="55"/>
  <c r="V55" i="54"/>
  <c r="K19" i="55"/>
  <c r="T55" i="54"/>
  <c r="I19" i="55"/>
  <c r="S55" i="54"/>
  <c r="H19" i="55"/>
  <c r="R55" i="54"/>
  <c r="G19" i="55"/>
  <c r="O55" i="54"/>
  <c r="F19" i="55"/>
  <c r="N55" i="54"/>
  <c r="E19" i="55"/>
  <c r="M55" i="54"/>
  <c r="D19" i="55"/>
  <c r="K55" i="54"/>
  <c r="C19" i="55"/>
  <c r="J55" i="54"/>
  <c r="AG54" i="54"/>
  <c r="AC54" i="54"/>
  <c r="Y54" i="54"/>
  <c r="U54" i="54"/>
  <c r="AH53" i="54"/>
  <c r="AG53" i="54"/>
  <c r="AG55" i="54"/>
  <c r="V19" i="55"/>
  <c r="AC53" i="54"/>
  <c r="Y53" i="54"/>
  <c r="Y55" i="54"/>
  <c r="N19" i="55"/>
  <c r="U53" i="54"/>
  <c r="AF51" i="54"/>
  <c r="U18" i="55"/>
  <c r="AE51" i="54"/>
  <c r="T18" i="55"/>
  <c r="AD51" i="54"/>
  <c r="S18" i="55"/>
  <c r="AB51" i="54"/>
  <c r="Q18" i="55"/>
  <c r="AA51" i="54"/>
  <c r="P18" i="55"/>
  <c r="Z51" i="54"/>
  <c r="O18" i="55"/>
  <c r="X51" i="54"/>
  <c r="M18" i="55"/>
  <c r="W51" i="54"/>
  <c r="L18" i="55"/>
  <c r="V51" i="54"/>
  <c r="K18" i="55"/>
  <c r="T51" i="54"/>
  <c r="I18" i="55"/>
  <c r="S51" i="54"/>
  <c r="H18" i="55"/>
  <c r="R51" i="54"/>
  <c r="G18" i="55"/>
  <c r="O51" i="54"/>
  <c r="F18" i="55"/>
  <c r="N51" i="54"/>
  <c r="E18" i="55"/>
  <c r="M51" i="54"/>
  <c r="D18" i="55"/>
  <c r="J51" i="54"/>
  <c r="AI50" i="54"/>
  <c r="AH50" i="54"/>
  <c r="AG50" i="54"/>
  <c r="AC50" i="54"/>
  <c r="Y50" i="54"/>
  <c r="U50" i="54"/>
  <c r="AH49" i="54"/>
  <c r="AG49" i="54"/>
  <c r="AG51" i="54"/>
  <c r="V18" i="55"/>
  <c r="AC49" i="54"/>
  <c r="AC51" i="54"/>
  <c r="R18" i="55"/>
  <c r="Y49" i="54"/>
  <c r="Y51" i="54"/>
  <c r="N18" i="55"/>
  <c r="U49" i="54"/>
  <c r="U51" i="54"/>
  <c r="J18" i="55"/>
  <c r="AF47" i="54"/>
  <c r="U17" i="55"/>
  <c r="AE47" i="54"/>
  <c r="T17" i="55"/>
  <c r="AD47" i="54"/>
  <c r="S17" i="55"/>
  <c r="AB47" i="54"/>
  <c r="Q17" i="55"/>
  <c r="AA47" i="54"/>
  <c r="P17" i="55"/>
  <c r="Z47" i="54"/>
  <c r="O17" i="55"/>
  <c r="Y47" i="54"/>
  <c r="N17" i="55"/>
  <c r="X47" i="54"/>
  <c r="M17" i="55"/>
  <c r="W47" i="54"/>
  <c r="L17" i="55"/>
  <c r="V47" i="54"/>
  <c r="K17" i="55"/>
  <c r="T47" i="54"/>
  <c r="I17" i="55"/>
  <c r="S47" i="54"/>
  <c r="H17" i="55"/>
  <c r="R47" i="54"/>
  <c r="G17" i="55"/>
  <c r="O47" i="54"/>
  <c r="F17" i="55"/>
  <c r="N47" i="54"/>
  <c r="E17" i="55"/>
  <c r="M47" i="54"/>
  <c r="D17" i="55"/>
  <c r="K47" i="54"/>
  <c r="C17" i="55"/>
  <c r="J47" i="54"/>
  <c r="AG46" i="54"/>
  <c r="AG47" i="54"/>
  <c r="V17" i="55"/>
  <c r="AC46" i="54"/>
  <c r="Y46" i="54"/>
  <c r="U46" i="54"/>
  <c r="AG45" i="54"/>
  <c r="AC45" i="54"/>
  <c r="AC47" i="54"/>
  <c r="R17" i="55"/>
  <c r="Y45" i="54"/>
  <c r="U45" i="54"/>
  <c r="U47" i="54"/>
  <c r="J17" i="55"/>
  <c r="AF43" i="54"/>
  <c r="U16" i="55"/>
  <c r="AE43" i="54"/>
  <c r="T16" i="55"/>
  <c r="AD43" i="54"/>
  <c r="S16" i="55"/>
  <c r="AB43" i="54"/>
  <c r="Q16" i="55"/>
  <c r="AA43" i="54"/>
  <c r="P16" i="55"/>
  <c r="Z43" i="54"/>
  <c r="O16" i="55"/>
  <c r="X43" i="54"/>
  <c r="M16" i="55"/>
  <c r="W43" i="54"/>
  <c r="L16" i="55"/>
  <c r="V43" i="54"/>
  <c r="K16" i="55"/>
  <c r="T43" i="54"/>
  <c r="I16" i="55"/>
  <c r="S43" i="54"/>
  <c r="H16" i="55"/>
  <c r="R43" i="54"/>
  <c r="G16" i="55"/>
  <c r="O43" i="54"/>
  <c r="F16" i="55"/>
  <c r="N43" i="54"/>
  <c r="E16" i="55"/>
  <c r="M43" i="54"/>
  <c r="D16" i="55"/>
  <c r="K43" i="54"/>
  <c r="C16" i="55"/>
  <c r="J43" i="54"/>
  <c r="AG42" i="54"/>
  <c r="AC42" i="54"/>
  <c r="Y42" i="54"/>
  <c r="U42" i="54"/>
  <c r="AG41" i="54"/>
  <c r="AG43" i="54"/>
  <c r="V16" i="55"/>
  <c r="AC41" i="54"/>
  <c r="AC43" i="54"/>
  <c r="R16" i="55"/>
  <c r="Y41" i="54"/>
  <c r="U41" i="54"/>
  <c r="AF39" i="54"/>
  <c r="U15" i="55"/>
  <c r="AE39" i="54"/>
  <c r="T15" i="55"/>
  <c r="AD39" i="54"/>
  <c r="S15" i="55"/>
  <c r="AC39" i="54"/>
  <c r="R15" i="55"/>
  <c r="AB39" i="54"/>
  <c r="Q15" i="55"/>
  <c r="AA39" i="54"/>
  <c r="P15" i="55"/>
  <c r="Z39" i="54"/>
  <c r="O15" i="55"/>
  <c r="X39" i="54"/>
  <c r="M15" i="55"/>
  <c r="W39" i="54"/>
  <c r="L15" i="55"/>
  <c r="V39" i="54"/>
  <c r="K15" i="55"/>
  <c r="U39" i="54"/>
  <c r="J15" i="55"/>
  <c r="T39" i="54"/>
  <c r="I15" i="55"/>
  <c r="S39" i="54"/>
  <c r="H15" i="55"/>
  <c r="R39" i="54"/>
  <c r="G15" i="55"/>
  <c r="O39" i="54"/>
  <c r="F15" i="55"/>
  <c r="N39" i="54"/>
  <c r="E15" i="55"/>
  <c r="M39" i="54"/>
  <c r="D15" i="55"/>
  <c r="K39" i="54"/>
  <c r="C15" i="55"/>
  <c r="J39" i="54"/>
  <c r="B15" i="55"/>
  <c r="AH38" i="54"/>
  <c r="AI38" i="54"/>
  <c r="AG38" i="54"/>
  <c r="AC38" i="54"/>
  <c r="Y38" i="54"/>
  <c r="U38" i="54"/>
  <c r="AG37" i="54"/>
  <c r="AG39" i="54"/>
  <c r="V15" i="55"/>
  <c r="AC37" i="54"/>
  <c r="Y37" i="54"/>
  <c r="Y39" i="54"/>
  <c r="N15" i="55"/>
  <c r="U37" i="54"/>
  <c r="AH37" i="54"/>
  <c r="AF35" i="54"/>
  <c r="U14" i="55"/>
  <c r="AE35" i="54"/>
  <c r="T14" i="55"/>
  <c r="AD35" i="54"/>
  <c r="S14" i="55"/>
  <c r="AB35" i="54"/>
  <c r="Q14" i="55"/>
  <c r="AA35" i="54"/>
  <c r="P14" i="55"/>
  <c r="Z35" i="54"/>
  <c r="O14" i="55"/>
  <c r="X35" i="54"/>
  <c r="M14" i="55"/>
  <c r="W35" i="54"/>
  <c r="L14" i="55"/>
  <c r="V35" i="54"/>
  <c r="K14" i="55"/>
  <c r="T35" i="54"/>
  <c r="I14" i="55"/>
  <c r="S35" i="54"/>
  <c r="H14" i="55"/>
  <c r="R35" i="54"/>
  <c r="G14" i="55"/>
  <c r="O35" i="54"/>
  <c r="F14" i="55"/>
  <c r="N35" i="54"/>
  <c r="E14" i="55"/>
  <c r="M35" i="54"/>
  <c r="D14" i="55"/>
  <c r="K35" i="54"/>
  <c r="C14" i="55"/>
  <c r="J35" i="54"/>
  <c r="AI34" i="54"/>
  <c r="AH34" i="54"/>
  <c r="AG34" i="54"/>
  <c r="AC34" i="54"/>
  <c r="Y34" i="54"/>
  <c r="U34" i="54"/>
  <c r="AH33" i="54"/>
  <c r="AG33" i="54"/>
  <c r="AG35" i="54"/>
  <c r="V14" i="55"/>
  <c r="AC33" i="54"/>
  <c r="AC35" i="54"/>
  <c r="R14" i="55"/>
  <c r="Y33" i="54"/>
  <c r="Y35" i="54"/>
  <c r="N14" i="55"/>
  <c r="U33" i="54"/>
  <c r="U35" i="54"/>
  <c r="J14" i="55"/>
  <c r="AG31" i="54"/>
  <c r="V13" i="55"/>
  <c r="AF31" i="54"/>
  <c r="U13" i="55"/>
  <c r="AE31" i="54"/>
  <c r="T13" i="55"/>
  <c r="AD31" i="54"/>
  <c r="S13" i="55"/>
  <c r="AB31" i="54"/>
  <c r="Q13" i="55"/>
  <c r="AA31" i="54"/>
  <c r="P13" i="55"/>
  <c r="Z31" i="54"/>
  <c r="O13" i="55"/>
  <c r="Y31" i="54"/>
  <c r="N13" i="55"/>
  <c r="X31" i="54"/>
  <c r="M13" i="55"/>
  <c r="W31" i="54"/>
  <c r="L13" i="55"/>
  <c r="V31" i="54"/>
  <c r="K13" i="55"/>
  <c r="T31" i="54"/>
  <c r="I13" i="55"/>
  <c r="S31" i="54"/>
  <c r="H13" i="55"/>
  <c r="R31" i="54"/>
  <c r="G13" i="55"/>
  <c r="O31" i="54"/>
  <c r="F13" i="55"/>
  <c r="N31" i="54"/>
  <c r="E13" i="55"/>
  <c r="M31" i="54"/>
  <c r="D13" i="55"/>
  <c r="K31" i="54"/>
  <c r="C13" i="55"/>
  <c r="J31" i="54"/>
  <c r="AG30" i="54"/>
  <c r="AC30" i="54"/>
  <c r="Y30" i="54"/>
  <c r="U30" i="54"/>
  <c r="AH30" i="54"/>
  <c r="AG29" i="54"/>
  <c r="AC29" i="54"/>
  <c r="AC31" i="54"/>
  <c r="R13" i="55"/>
  <c r="Y29" i="54"/>
  <c r="U29" i="54"/>
  <c r="U31" i="54"/>
  <c r="AF27" i="54"/>
  <c r="U12" i="55"/>
  <c r="AE27" i="54"/>
  <c r="T12" i="55"/>
  <c r="AD27" i="54"/>
  <c r="S12" i="55"/>
  <c r="AB27" i="54"/>
  <c r="Q12" i="55"/>
  <c r="AA27" i="54"/>
  <c r="P12" i="55"/>
  <c r="Z27" i="54"/>
  <c r="O12" i="55"/>
  <c r="X27" i="54"/>
  <c r="M12" i="55"/>
  <c r="W27" i="54"/>
  <c r="L12" i="55"/>
  <c r="V27" i="54"/>
  <c r="K12" i="55"/>
  <c r="T27" i="54"/>
  <c r="I12" i="55"/>
  <c r="S27" i="54"/>
  <c r="H12" i="55"/>
  <c r="R27" i="54"/>
  <c r="G12" i="55"/>
  <c r="O27" i="54"/>
  <c r="F12" i="55"/>
  <c r="N27" i="54"/>
  <c r="E12" i="55"/>
  <c r="M27" i="54"/>
  <c r="D12" i="55"/>
  <c r="K27" i="54"/>
  <c r="C12" i="55"/>
  <c r="J27" i="54"/>
  <c r="AG26" i="54"/>
  <c r="AC26" i="54"/>
  <c r="Y26" i="54"/>
  <c r="U26" i="54"/>
  <c r="AG25" i="54"/>
  <c r="AG27" i="54"/>
  <c r="V12" i="55"/>
  <c r="AC25" i="54"/>
  <c r="AC27" i="54"/>
  <c r="R12" i="55"/>
  <c r="Y25" i="54"/>
  <c r="U25" i="54"/>
  <c r="AF23" i="54"/>
  <c r="U11" i="55"/>
  <c r="AE23" i="54"/>
  <c r="T11" i="55"/>
  <c r="AD23" i="54"/>
  <c r="S11" i="55"/>
  <c r="AC23" i="54"/>
  <c r="R11" i="55"/>
  <c r="AB23" i="54"/>
  <c r="Q11" i="55"/>
  <c r="AA23" i="54"/>
  <c r="P11" i="55"/>
  <c r="Z23" i="54"/>
  <c r="O11" i="55"/>
  <c r="X23" i="54"/>
  <c r="M11" i="55"/>
  <c r="W23" i="54"/>
  <c r="L11" i="55"/>
  <c r="V23" i="54"/>
  <c r="K11" i="55"/>
  <c r="U23" i="54"/>
  <c r="J11" i="55"/>
  <c r="T23" i="54"/>
  <c r="I11" i="55"/>
  <c r="S23" i="54"/>
  <c r="H11" i="55"/>
  <c r="R23" i="54"/>
  <c r="G11" i="55"/>
  <c r="O23" i="54"/>
  <c r="F11" i="55"/>
  <c r="N23" i="54"/>
  <c r="E11" i="55"/>
  <c r="M23" i="54"/>
  <c r="D11" i="55"/>
  <c r="K23" i="54"/>
  <c r="C11" i="55"/>
  <c r="J23" i="54"/>
  <c r="B11" i="55"/>
  <c r="AH22" i="54"/>
  <c r="AG22" i="54"/>
  <c r="AC22" i="54"/>
  <c r="Y22" i="54"/>
  <c r="U22" i="54"/>
  <c r="AG21" i="54"/>
  <c r="AG23" i="54"/>
  <c r="V11" i="55"/>
  <c r="AC21" i="54"/>
  <c r="Y21" i="54"/>
  <c r="Y23" i="54"/>
  <c r="N11" i="55"/>
  <c r="U21" i="54"/>
  <c r="AH21" i="54"/>
  <c r="AF19" i="54"/>
  <c r="U10" i="55"/>
  <c r="AE19" i="54"/>
  <c r="T10" i="55"/>
  <c r="AD19" i="54"/>
  <c r="S10" i="55"/>
  <c r="AB19" i="54"/>
  <c r="Q10" i="55"/>
  <c r="AA19" i="54"/>
  <c r="P10" i="55"/>
  <c r="Z19" i="54"/>
  <c r="O10" i="55"/>
  <c r="X19" i="54"/>
  <c r="M10" i="55"/>
  <c r="W19" i="54"/>
  <c r="L10" i="55"/>
  <c r="V19" i="54"/>
  <c r="K10" i="55"/>
  <c r="T19" i="54"/>
  <c r="I10" i="55"/>
  <c r="S19" i="54"/>
  <c r="H10" i="55"/>
  <c r="R19" i="54"/>
  <c r="G10" i="55"/>
  <c r="O19" i="54"/>
  <c r="F10" i="55"/>
  <c r="N19" i="54"/>
  <c r="E10" i="55"/>
  <c r="M19" i="54"/>
  <c r="D10" i="55"/>
  <c r="K19" i="54"/>
  <c r="C10" i="55"/>
  <c r="J19" i="54"/>
  <c r="AI18" i="54"/>
  <c r="AH18" i="54"/>
  <c r="AG18" i="54"/>
  <c r="AC18" i="54"/>
  <c r="Y18" i="54"/>
  <c r="U18" i="54"/>
  <c r="AH17" i="54"/>
  <c r="AG17" i="54"/>
  <c r="AG19" i="54"/>
  <c r="V10" i="55"/>
  <c r="AC17" i="54"/>
  <c r="AC19" i="54"/>
  <c r="Y17" i="54"/>
  <c r="Y19" i="54"/>
  <c r="N10" i="55"/>
  <c r="U17" i="54"/>
  <c r="U19" i="54"/>
  <c r="J10" i="55"/>
  <c r="AG15" i="54"/>
  <c r="V9" i="55"/>
  <c r="AF15" i="54"/>
  <c r="U9" i="55"/>
  <c r="AE15" i="54"/>
  <c r="T9" i="55"/>
  <c r="AD15" i="54"/>
  <c r="S9" i="55"/>
  <c r="AB15" i="54"/>
  <c r="Q9" i="55"/>
  <c r="AA15" i="54"/>
  <c r="P9" i="55"/>
  <c r="Z15" i="54"/>
  <c r="O9" i="55"/>
  <c r="Y15" i="54"/>
  <c r="N9" i="55"/>
  <c r="X15" i="54"/>
  <c r="M9" i="55"/>
  <c r="W15" i="54"/>
  <c r="L9" i="55"/>
  <c r="V15" i="54"/>
  <c r="K9" i="55"/>
  <c r="T15" i="54"/>
  <c r="I9" i="55"/>
  <c r="S15" i="54"/>
  <c r="H9" i="55"/>
  <c r="R15" i="54"/>
  <c r="G9" i="55"/>
  <c r="O15" i="54"/>
  <c r="F9" i="55"/>
  <c r="N15" i="54"/>
  <c r="E9" i="55"/>
  <c r="M15" i="54"/>
  <c r="D9" i="55"/>
  <c r="K15" i="54"/>
  <c r="C9" i="55"/>
  <c r="J15" i="54"/>
  <c r="AG14" i="54"/>
  <c r="AC14" i="54"/>
  <c r="Y14" i="54"/>
  <c r="U14" i="54"/>
  <c r="AH14" i="54"/>
  <c r="AG13" i="54"/>
  <c r="AC13" i="54"/>
  <c r="AC15" i="54"/>
  <c r="R9" i="55"/>
  <c r="Y13" i="54"/>
  <c r="U13" i="54"/>
  <c r="U15" i="54"/>
  <c r="J9" i="55"/>
  <c r="AF11" i="54"/>
  <c r="AE11" i="54"/>
  <c r="AD11" i="54"/>
  <c r="S8" i="55"/>
  <c r="AB11" i="54"/>
  <c r="Q8" i="55"/>
  <c r="Q25" i="55"/>
  <c r="AA11" i="54"/>
  <c r="Z11" i="54"/>
  <c r="X11" i="54"/>
  <c r="W11" i="54"/>
  <c r="V11" i="54"/>
  <c r="T11" i="54"/>
  <c r="S11" i="54"/>
  <c r="R11" i="54"/>
  <c r="O11" i="54"/>
  <c r="N11" i="54"/>
  <c r="M11" i="54"/>
  <c r="D8" i="55"/>
  <c r="K11" i="54"/>
  <c r="J11" i="54"/>
  <c r="AI10" i="54"/>
  <c r="AH10" i="54"/>
  <c r="AG10" i="54"/>
  <c r="AC10" i="54"/>
  <c r="Y10" i="54"/>
  <c r="U10" i="54"/>
  <c r="AH9" i="54"/>
  <c r="AH11" i="54"/>
  <c r="AG9" i="54"/>
  <c r="AG11" i="54"/>
  <c r="AC9" i="54"/>
  <c r="Y9" i="54"/>
  <c r="Y11" i="54"/>
  <c r="U9" i="54"/>
  <c r="U11" i="54"/>
  <c r="J11" i="50"/>
  <c r="B8" i="51"/>
  <c r="J14" i="48"/>
  <c r="B8" i="49" s="1"/>
  <c r="J11" i="44"/>
  <c r="B8" i="45"/>
  <c r="A25" i="53"/>
  <c r="U22" i="53"/>
  <c r="T22" i="53"/>
  <c r="S22" i="53"/>
  <c r="Q22" i="53"/>
  <c r="P22" i="53"/>
  <c r="O22" i="53"/>
  <c r="M22" i="53"/>
  <c r="L22" i="53"/>
  <c r="K22" i="53"/>
  <c r="I22" i="53"/>
  <c r="H22" i="53"/>
  <c r="G22" i="53"/>
  <c r="F22" i="53"/>
  <c r="E22" i="53"/>
  <c r="D22" i="53"/>
  <c r="C18" i="53"/>
  <c r="Y17" i="53"/>
  <c r="Q80" i="52"/>
  <c r="P80" i="52"/>
  <c r="A80" i="52"/>
  <c r="U24" i="53"/>
  <c r="T24" i="53"/>
  <c r="S24" i="53"/>
  <c r="O24" i="53"/>
  <c r="M24" i="53"/>
  <c r="K24" i="53"/>
  <c r="I24" i="53"/>
  <c r="H24" i="53"/>
  <c r="G24" i="53"/>
  <c r="O79" i="52"/>
  <c r="F24" i="53" s="1"/>
  <c r="N79" i="52"/>
  <c r="E24" i="53" s="1"/>
  <c r="M79" i="52"/>
  <c r="D24" i="53" s="1"/>
  <c r="J79" i="52"/>
  <c r="B24" i="53" s="1"/>
  <c r="AG78" i="52"/>
  <c r="AC78" i="52"/>
  <c r="U78" i="52"/>
  <c r="AG76" i="52"/>
  <c r="AC76" i="52"/>
  <c r="U76" i="52"/>
  <c r="AF74" i="52"/>
  <c r="U23" i="53" s="1"/>
  <c r="AE74" i="52"/>
  <c r="T23" i="53" s="1"/>
  <c r="AD74" i="52"/>
  <c r="S23" i="53" s="1"/>
  <c r="AB74" i="52"/>
  <c r="Q23" i="53" s="1"/>
  <c r="AA74" i="52"/>
  <c r="P23" i="53" s="1"/>
  <c r="Z74" i="52"/>
  <c r="O23" i="53" s="1"/>
  <c r="X74" i="52"/>
  <c r="M23" i="53" s="1"/>
  <c r="W74" i="52"/>
  <c r="L23" i="53" s="1"/>
  <c r="V74" i="52"/>
  <c r="K23" i="53" s="1"/>
  <c r="T74" i="52"/>
  <c r="I23" i="53"/>
  <c r="S74" i="52"/>
  <c r="H23" i="53"/>
  <c r="R74" i="52"/>
  <c r="G23" i="53" s="1"/>
  <c r="O74" i="52"/>
  <c r="F23" i="53"/>
  <c r="N74" i="52"/>
  <c r="E23" i="53"/>
  <c r="M74" i="52"/>
  <c r="D23" i="53" s="1"/>
  <c r="K74" i="52"/>
  <c r="C23" i="53" s="1"/>
  <c r="B23" i="53"/>
  <c r="AG73" i="52"/>
  <c r="AC73" i="52"/>
  <c r="Y73" i="52"/>
  <c r="U73" i="52"/>
  <c r="AG72" i="52"/>
  <c r="AC72" i="52"/>
  <c r="Y72" i="52"/>
  <c r="Y74" i="52" s="1"/>
  <c r="N23" i="53" s="1"/>
  <c r="U72" i="52"/>
  <c r="AF70" i="52"/>
  <c r="AE70" i="52"/>
  <c r="AD70" i="52"/>
  <c r="AB70" i="52"/>
  <c r="AA70" i="52"/>
  <c r="Z70" i="52"/>
  <c r="X70" i="52"/>
  <c r="W70" i="52"/>
  <c r="V70" i="52"/>
  <c r="T70" i="52"/>
  <c r="S70" i="52"/>
  <c r="R70" i="52"/>
  <c r="O70" i="52"/>
  <c r="N70" i="52"/>
  <c r="M70" i="52"/>
  <c r="K70" i="52"/>
  <c r="C22" i="53" s="1"/>
  <c r="J70" i="52"/>
  <c r="B22" i="53" s="1"/>
  <c r="AG69" i="52"/>
  <c r="AC69" i="52"/>
  <c r="Y69" i="52"/>
  <c r="U69" i="52"/>
  <c r="AG67" i="52"/>
  <c r="AC67" i="52"/>
  <c r="AC70" i="52" s="1"/>
  <c r="R22" i="53" s="1"/>
  <c r="Y67" i="52"/>
  <c r="U67" i="52"/>
  <c r="AF65" i="52"/>
  <c r="U21" i="53" s="1"/>
  <c r="AE65" i="52"/>
  <c r="T21" i="53" s="1"/>
  <c r="AD65" i="52"/>
  <c r="S21" i="53" s="1"/>
  <c r="AB65" i="52"/>
  <c r="Q21" i="53" s="1"/>
  <c r="AA65" i="52"/>
  <c r="P21" i="53" s="1"/>
  <c r="Z65" i="52"/>
  <c r="O21" i="53" s="1"/>
  <c r="X65" i="52"/>
  <c r="M21" i="53" s="1"/>
  <c r="W65" i="52"/>
  <c r="L21" i="53" s="1"/>
  <c r="V65" i="52"/>
  <c r="K21" i="53" s="1"/>
  <c r="T65" i="52"/>
  <c r="I21" i="53" s="1"/>
  <c r="S65" i="52"/>
  <c r="H21" i="53" s="1"/>
  <c r="R65" i="52"/>
  <c r="G21" i="53" s="1"/>
  <c r="O65" i="52"/>
  <c r="F21" i="53" s="1"/>
  <c r="N65" i="52"/>
  <c r="E21" i="53" s="1"/>
  <c r="M65" i="52"/>
  <c r="D21" i="53" s="1"/>
  <c r="K65" i="52"/>
  <c r="C21" i="53" s="1"/>
  <c r="J65" i="52"/>
  <c r="B21" i="53" s="1"/>
  <c r="AG64" i="52"/>
  <c r="AC64" i="52"/>
  <c r="Y64" i="52"/>
  <c r="U64" i="52"/>
  <c r="AG63" i="52"/>
  <c r="AC63" i="52"/>
  <c r="Y63" i="52"/>
  <c r="U63" i="52"/>
  <c r="AF61" i="52"/>
  <c r="U20" i="53"/>
  <c r="AE61" i="52"/>
  <c r="T20" i="53"/>
  <c r="AD61" i="52"/>
  <c r="S20" i="53" s="1"/>
  <c r="AB61" i="52"/>
  <c r="Q20" i="53" s="1"/>
  <c r="AA61" i="52"/>
  <c r="P20" i="53" s="1"/>
  <c r="Z61" i="52"/>
  <c r="O20" i="53" s="1"/>
  <c r="X61" i="52"/>
  <c r="M20" i="53"/>
  <c r="W61" i="52"/>
  <c r="L20" i="53" s="1"/>
  <c r="V61" i="52"/>
  <c r="K20" i="53" s="1"/>
  <c r="T61" i="52"/>
  <c r="I20" i="53"/>
  <c r="S61" i="52"/>
  <c r="H20" i="53"/>
  <c r="R61" i="52"/>
  <c r="G20" i="53" s="1"/>
  <c r="O61" i="52"/>
  <c r="F20" i="53"/>
  <c r="N61" i="52"/>
  <c r="E20" i="53" s="1"/>
  <c r="M61" i="52"/>
  <c r="D20" i="53" s="1"/>
  <c r="K61" i="52"/>
  <c r="C20" i="53" s="1"/>
  <c r="J61" i="52"/>
  <c r="B20" i="53" s="1"/>
  <c r="AG60" i="52"/>
  <c r="AC60" i="52"/>
  <c r="Y60" i="52"/>
  <c r="Y61" i="52" s="1"/>
  <c r="N20" i="53" s="1"/>
  <c r="U60" i="52"/>
  <c r="AG59" i="52"/>
  <c r="AG61" i="52" s="1"/>
  <c r="V20" i="53" s="1"/>
  <c r="AC59" i="52"/>
  <c r="Y59" i="52"/>
  <c r="U59" i="52"/>
  <c r="AF57" i="52"/>
  <c r="U19" i="53" s="1"/>
  <c r="AE57" i="52"/>
  <c r="T19" i="53" s="1"/>
  <c r="AD57" i="52"/>
  <c r="S19" i="53" s="1"/>
  <c r="AB57" i="52"/>
  <c r="Q19" i="53" s="1"/>
  <c r="AA57" i="52"/>
  <c r="P19" i="53" s="1"/>
  <c r="Z57" i="52"/>
  <c r="O19" i="53" s="1"/>
  <c r="X57" i="52"/>
  <c r="M19" i="53" s="1"/>
  <c r="W57" i="52"/>
  <c r="L19" i="53" s="1"/>
  <c r="V57" i="52"/>
  <c r="K19" i="53" s="1"/>
  <c r="T57" i="52"/>
  <c r="I19" i="53" s="1"/>
  <c r="S57" i="52"/>
  <c r="H19" i="53" s="1"/>
  <c r="R57" i="52"/>
  <c r="G19" i="53" s="1"/>
  <c r="O57" i="52"/>
  <c r="F19" i="53" s="1"/>
  <c r="N57" i="52"/>
  <c r="E19" i="53" s="1"/>
  <c r="M57" i="52"/>
  <c r="D19" i="53" s="1"/>
  <c r="K57" i="52"/>
  <c r="C19" i="53" s="1"/>
  <c r="J57" i="52"/>
  <c r="B19" i="53" s="1"/>
  <c r="AG56" i="52"/>
  <c r="AC56" i="52"/>
  <c r="Y56" i="52"/>
  <c r="U56" i="52"/>
  <c r="AG55" i="52"/>
  <c r="AC55" i="52"/>
  <c r="AC57" i="52" s="1"/>
  <c r="R19" i="53" s="1"/>
  <c r="Y55" i="52"/>
  <c r="U55" i="52"/>
  <c r="AF53" i="52"/>
  <c r="U18" i="53" s="1"/>
  <c r="AE53" i="52"/>
  <c r="T18" i="53" s="1"/>
  <c r="AD53" i="52"/>
  <c r="S18" i="53" s="1"/>
  <c r="AB53" i="52"/>
  <c r="Q18" i="53" s="1"/>
  <c r="AA53" i="52"/>
  <c r="P18" i="53" s="1"/>
  <c r="Z53" i="52"/>
  <c r="O18" i="53" s="1"/>
  <c r="X53" i="52"/>
  <c r="M18" i="53" s="1"/>
  <c r="W53" i="52"/>
  <c r="L18" i="53" s="1"/>
  <c r="V53" i="52"/>
  <c r="K18" i="53" s="1"/>
  <c r="T53" i="52"/>
  <c r="I18" i="53" s="1"/>
  <c r="S53" i="52"/>
  <c r="H18" i="53" s="1"/>
  <c r="R53" i="52"/>
  <c r="G18" i="53" s="1"/>
  <c r="O53" i="52"/>
  <c r="F18" i="53" s="1"/>
  <c r="N53" i="52"/>
  <c r="E18" i="53" s="1"/>
  <c r="M53" i="52"/>
  <c r="D18" i="53" s="1"/>
  <c r="J53" i="52"/>
  <c r="B18" i="53" s="1"/>
  <c r="AG52" i="52"/>
  <c r="AC52" i="52"/>
  <c r="Y52" i="52"/>
  <c r="Y53" i="52" s="1"/>
  <c r="N18" i="53" s="1"/>
  <c r="U52" i="52"/>
  <c r="AG51" i="52"/>
  <c r="AC51" i="52"/>
  <c r="AC53" i="52" s="1"/>
  <c r="R18" i="53" s="1"/>
  <c r="Y51" i="52"/>
  <c r="U51" i="52"/>
  <c r="AF49" i="52"/>
  <c r="U17" i="53" s="1"/>
  <c r="AE49" i="52"/>
  <c r="T17" i="53" s="1"/>
  <c r="AD49" i="52"/>
  <c r="S17" i="53" s="1"/>
  <c r="AB49" i="52"/>
  <c r="Q17" i="53" s="1"/>
  <c r="AA49" i="52"/>
  <c r="P17" i="53" s="1"/>
  <c r="Z49" i="52"/>
  <c r="O17" i="53" s="1"/>
  <c r="X49" i="52"/>
  <c r="M17" i="53" s="1"/>
  <c r="W49" i="52"/>
  <c r="L17" i="53" s="1"/>
  <c r="V49" i="52"/>
  <c r="K17" i="53" s="1"/>
  <c r="T49" i="52"/>
  <c r="I17" i="53" s="1"/>
  <c r="S49" i="52"/>
  <c r="H17" i="53" s="1"/>
  <c r="R49" i="52"/>
  <c r="G17" i="53" s="1"/>
  <c r="O49" i="52"/>
  <c r="F17" i="53" s="1"/>
  <c r="N49" i="52"/>
  <c r="E17" i="53" s="1"/>
  <c r="M49" i="52"/>
  <c r="D17" i="53" s="1"/>
  <c r="J49" i="52"/>
  <c r="B17" i="53" s="1"/>
  <c r="AG48" i="52"/>
  <c r="AC48" i="52"/>
  <c r="Y48" i="52"/>
  <c r="U48" i="52"/>
  <c r="AG46" i="52"/>
  <c r="AC46" i="52"/>
  <c r="Y46" i="52"/>
  <c r="U46" i="52"/>
  <c r="U49" i="52" s="1"/>
  <c r="J17" i="53" s="1"/>
  <c r="AF44" i="52"/>
  <c r="U16" i="53" s="1"/>
  <c r="AE44" i="52"/>
  <c r="T16" i="53" s="1"/>
  <c r="AD44" i="52"/>
  <c r="S16" i="53" s="1"/>
  <c r="AB44" i="52"/>
  <c r="Q16" i="53" s="1"/>
  <c r="AA44" i="52"/>
  <c r="P16" i="53" s="1"/>
  <c r="Z44" i="52"/>
  <c r="O16" i="53" s="1"/>
  <c r="W44" i="52"/>
  <c r="L16" i="53" s="1"/>
  <c r="V44" i="52"/>
  <c r="K16" i="53" s="1"/>
  <c r="T44" i="52"/>
  <c r="I16" i="53" s="1"/>
  <c r="S44" i="52"/>
  <c r="H16" i="53" s="1"/>
  <c r="R44" i="52"/>
  <c r="G16" i="53" s="1"/>
  <c r="O44" i="52"/>
  <c r="F16" i="53" s="1"/>
  <c r="N44" i="52"/>
  <c r="E16" i="53" s="1"/>
  <c r="M44" i="52"/>
  <c r="D16" i="53" s="1"/>
  <c r="C16" i="53"/>
  <c r="J44" i="52"/>
  <c r="B16" i="53" s="1"/>
  <c r="AG43" i="52"/>
  <c r="AC43" i="52"/>
  <c r="Y43" i="52"/>
  <c r="U43" i="52"/>
  <c r="AH43" i="52" s="1"/>
  <c r="AI43" i="52" s="1"/>
  <c r="AG41" i="52"/>
  <c r="AC41" i="52"/>
  <c r="U41" i="52"/>
  <c r="AF39" i="52"/>
  <c r="U15" i="53" s="1"/>
  <c r="AE39" i="52"/>
  <c r="T15" i="53" s="1"/>
  <c r="AD39" i="52"/>
  <c r="S15" i="53" s="1"/>
  <c r="AB39" i="52"/>
  <c r="Q15" i="53" s="1"/>
  <c r="AA39" i="52"/>
  <c r="P15" i="53" s="1"/>
  <c r="Z39" i="52"/>
  <c r="O15" i="53" s="1"/>
  <c r="X39" i="52"/>
  <c r="M15" i="53" s="1"/>
  <c r="W39" i="52"/>
  <c r="L15" i="53" s="1"/>
  <c r="V39" i="52"/>
  <c r="K15" i="53" s="1"/>
  <c r="T39" i="52"/>
  <c r="I15" i="53"/>
  <c r="S39" i="52"/>
  <c r="H15" i="53" s="1"/>
  <c r="R39" i="52"/>
  <c r="G15" i="53" s="1"/>
  <c r="O39" i="52"/>
  <c r="F15" i="53"/>
  <c r="N39" i="52"/>
  <c r="E15" i="53" s="1"/>
  <c r="M39" i="52"/>
  <c r="D15" i="53" s="1"/>
  <c r="K39" i="52"/>
  <c r="C15" i="53" s="1"/>
  <c r="J39" i="52"/>
  <c r="B15" i="53" s="1"/>
  <c r="AG38" i="52"/>
  <c r="AC38" i="52"/>
  <c r="Y38" i="52"/>
  <c r="U38" i="52"/>
  <c r="AH38" i="52" s="1"/>
  <c r="AI38" i="52" s="1"/>
  <c r="AG37" i="52"/>
  <c r="AG39" i="52" s="1"/>
  <c r="V15" i="53" s="1"/>
  <c r="AC37" i="52"/>
  <c r="AC39" i="52" s="1"/>
  <c r="R15" i="53" s="1"/>
  <c r="Y37" i="52"/>
  <c r="U37" i="52"/>
  <c r="AF35" i="52"/>
  <c r="U14" i="53" s="1"/>
  <c r="AE35" i="52"/>
  <c r="T14" i="53" s="1"/>
  <c r="AD35" i="52"/>
  <c r="S14" i="53" s="1"/>
  <c r="AB35" i="52"/>
  <c r="Q14" i="53" s="1"/>
  <c r="AA35" i="52"/>
  <c r="P14" i="53" s="1"/>
  <c r="Z35" i="52"/>
  <c r="O14" i="53" s="1"/>
  <c r="X35" i="52"/>
  <c r="M14" i="53" s="1"/>
  <c r="W35" i="52"/>
  <c r="L14" i="53" s="1"/>
  <c r="V35" i="52"/>
  <c r="K14" i="53" s="1"/>
  <c r="T35" i="52"/>
  <c r="I14" i="53" s="1"/>
  <c r="S35" i="52"/>
  <c r="H14" i="53" s="1"/>
  <c r="R35" i="52"/>
  <c r="G14" i="53" s="1"/>
  <c r="O35" i="52"/>
  <c r="F14" i="53" s="1"/>
  <c r="N35" i="52"/>
  <c r="E14" i="53" s="1"/>
  <c r="M35" i="52"/>
  <c r="D14" i="53" s="1"/>
  <c r="K35" i="52"/>
  <c r="C14" i="53" s="1"/>
  <c r="J35" i="52"/>
  <c r="B14" i="53" s="1"/>
  <c r="AG34" i="52"/>
  <c r="AC34" i="52"/>
  <c r="Y34" i="52"/>
  <c r="U34" i="52"/>
  <c r="AG33" i="52"/>
  <c r="AC33" i="52"/>
  <c r="Y33" i="52"/>
  <c r="U33" i="52"/>
  <c r="AF31" i="52"/>
  <c r="U13" i="53" s="1"/>
  <c r="AE31" i="52"/>
  <c r="T13" i="53"/>
  <c r="AD31" i="52"/>
  <c r="S13" i="53" s="1"/>
  <c r="AB31" i="52"/>
  <c r="Q13" i="53" s="1"/>
  <c r="AA31" i="52"/>
  <c r="P13" i="53" s="1"/>
  <c r="Z31" i="52"/>
  <c r="O13" i="53" s="1"/>
  <c r="X31" i="52"/>
  <c r="M13" i="53" s="1"/>
  <c r="W31" i="52"/>
  <c r="L13" i="53" s="1"/>
  <c r="V31" i="52"/>
  <c r="K13" i="53" s="1"/>
  <c r="T31" i="52"/>
  <c r="I13" i="53" s="1"/>
  <c r="S31" i="52"/>
  <c r="H13" i="53" s="1"/>
  <c r="R31" i="52"/>
  <c r="G13" i="53" s="1"/>
  <c r="O31" i="52"/>
  <c r="F13" i="53" s="1"/>
  <c r="N31" i="52"/>
  <c r="E13" i="53" s="1"/>
  <c r="M31" i="52"/>
  <c r="D13" i="53" s="1"/>
  <c r="K31" i="52"/>
  <c r="C13" i="53" s="1"/>
  <c r="J31" i="52"/>
  <c r="B13" i="53" s="1"/>
  <c r="AG30" i="52"/>
  <c r="AC30" i="52"/>
  <c r="Y30" i="52"/>
  <c r="U30" i="52"/>
  <c r="AG29" i="52"/>
  <c r="AC29" i="52"/>
  <c r="Y29" i="52"/>
  <c r="U29" i="52"/>
  <c r="U31" i="52" s="1"/>
  <c r="J13" i="53" s="1"/>
  <c r="AF27" i="52"/>
  <c r="U12" i="53" s="1"/>
  <c r="AE27" i="52"/>
  <c r="T12" i="53" s="1"/>
  <c r="AD27" i="52"/>
  <c r="S12" i="53" s="1"/>
  <c r="AB27" i="52"/>
  <c r="Q12" i="53" s="1"/>
  <c r="AA27" i="52"/>
  <c r="P12" i="53" s="1"/>
  <c r="Z27" i="52"/>
  <c r="O12" i="53" s="1"/>
  <c r="X27" i="52"/>
  <c r="M12" i="53" s="1"/>
  <c r="W27" i="52"/>
  <c r="L12" i="53" s="1"/>
  <c r="V27" i="52"/>
  <c r="K12" i="53" s="1"/>
  <c r="T27" i="52"/>
  <c r="I12" i="53" s="1"/>
  <c r="S27" i="52"/>
  <c r="H12" i="53" s="1"/>
  <c r="R27" i="52"/>
  <c r="G12" i="53" s="1"/>
  <c r="O27" i="52"/>
  <c r="F12" i="53" s="1"/>
  <c r="N27" i="52"/>
  <c r="E12" i="53" s="1"/>
  <c r="M27" i="52"/>
  <c r="D12" i="53" s="1"/>
  <c r="K27" i="52"/>
  <c r="C12" i="53" s="1"/>
  <c r="J27" i="52"/>
  <c r="B12" i="53" s="1"/>
  <c r="AG26" i="52"/>
  <c r="AC26" i="52"/>
  <c r="Y26" i="52"/>
  <c r="U26" i="52"/>
  <c r="AG25" i="52"/>
  <c r="AG27" i="52" s="1"/>
  <c r="V12" i="53" s="1"/>
  <c r="AC25" i="52"/>
  <c r="Y25" i="52"/>
  <c r="U25" i="52"/>
  <c r="AF23" i="52"/>
  <c r="U11" i="53"/>
  <c r="AE23" i="52"/>
  <c r="T11" i="53" s="1"/>
  <c r="AD23" i="52"/>
  <c r="S11" i="53" s="1"/>
  <c r="AB23" i="52"/>
  <c r="Q11" i="53" s="1"/>
  <c r="AA23" i="52"/>
  <c r="P11" i="53"/>
  <c r="Z23" i="52"/>
  <c r="O11" i="53" s="1"/>
  <c r="X23" i="52"/>
  <c r="M11" i="53"/>
  <c r="W23" i="52"/>
  <c r="L11" i="53" s="1"/>
  <c r="V23" i="52"/>
  <c r="K11" i="53"/>
  <c r="T23" i="52"/>
  <c r="I11" i="53" s="1"/>
  <c r="S23" i="52"/>
  <c r="H11" i="53"/>
  <c r="R23" i="52"/>
  <c r="G11" i="53" s="1"/>
  <c r="O23" i="52"/>
  <c r="F11" i="53"/>
  <c r="N23" i="52"/>
  <c r="E11" i="53" s="1"/>
  <c r="M23" i="52"/>
  <c r="D11" i="53" s="1"/>
  <c r="K23" i="52"/>
  <c r="C11" i="53" s="1"/>
  <c r="J23" i="52"/>
  <c r="B11" i="53" s="1"/>
  <c r="AG22" i="52"/>
  <c r="AC22" i="52"/>
  <c r="Y22" i="52"/>
  <c r="U22" i="52"/>
  <c r="AG21" i="52"/>
  <c r="AG23" i="52" s="1"/>
  <c r="V11" i="53" s="1"/>
  <c r="AC21" i="52"/>
  <c r="Y21" i="52"/>
  <c r="U21" i="52"/>
  <c r="AF19" i="52"/>
  <c r="U10" i="53" s="1"/>
  <c r="AE19" i="52"/>
  <c r="T10" i="53" s="1"/>
  <c r="AD19" i="52"/>
  <c r="S10" i="53"/>
  <c r="AB19" i="52"/>
  <c r="Q10" i="53" s="1"/>
  <c r="AA19" i="52"/>
  <c r="P10" i="53" s="1"/>
  <c r="Z19" i="52"/>
  <c r="O10" i="53" s="1"/>
  <c r="X19" i="52"/>
  <c r="M10" i="53" s="1"/>
  <c r="W19" i="52"/>
  <c r="L10" i="53" s="1"/>
  <c r="V19" i="52"/>
  <c r="K10" i="53" s="1"/>
  <c r="T19" i="52"/>
  <c r="I10" i="53" s="1"/>
  <c r="S19" i="52"/>
  <c r="H10" i="53" s="1"/>
  <c r="R19" i="52"/>
  <c r="G10" i="53" s="1"/>
  <c r="O19" i="52"/>
  <c r="F10" i="53" s="1"/>
  <c r="N19" i="52"/>
  <c r="E10" i="53" s="1"/>
  <c r="M19" i="52"/>
  <c r="D10" i="53" s="1"/>
  <c r="K19" i="52"/>
  <c r="C10" i="53" s="1"/>
  <c r="J19" i="52"/>
  <c r="B10" i="53" s="1"/>
  <c r="AG18" i="52"/>
  <c r="AC18" i="52"/>
  <c r="AC19" i="52" s="1"/>
  <c r="R10" i="53" s="1"/>
  <c r="Y18" i="52"/>
  <c r="U18" i="52"/>
  <c r="AG17" i="52"/>
  <c r="AC17" i="52"/>
  <c r="Y17" i="52"/>
  <c r="U17" i="52"/>
  <c r="U19" i="52" s="1"/>
  <c r="J10" i="53" s="1"/>
  <c r="AF15" i="52"/>
  <c r="U9" i="53" s="1"/>
  <c r="AE15" i="52"/>
  <c r="T9" i="53" s="1"/>
  <c r="AD15" i="52"/>
  <c r="S9" i="53" s="1"/>
  <c r="AB15" i="52"/>
  <c r="Q9" i="53" s="1"/>
  <c r="AA15" i="52"/>
  <c r="P9" i="53" s="1"/>
  <c r="Z15" i="52"/>
  <c r="O9" i="53" s="1"/>
  <c r="X15" i="52"/>
  <c r="M9" i="53" s="1"/>
  <c r="W15" i="52"/>
  <c r="L9" i="53" s="1"/>
  <c r="V15" i="52"/>
  <c r="K9" i="53" s="1"/>
  <c r="T15" i="52"/>
  <c r="I9" i="53" s="1"/>
  <c r="S15" i="52"/>
  <c r="H9" i="53" s="1"/>
  <c r="R15" i="52"/>
  <c r="G9" i="53" s="1"/>
  <c r="O15" i="52"/>
  <c r="F9" i="53" s="1"/>
  <c r="N15" i="52"/>
  <c r="E9" i="53" s="1"/>
  <c r="M15" i="52"/>
  <c r="D9" i="53" s="1"/>
  <c r="K15" i="52"/>
  <c r="C9" i="53" s="1"/>
  <c r="J15" i="52"/>
  <c r="B9" i="53" s="1"/>
  <c r="AG14" i="52"/>
  <c r="AG15" i="52" s="1"/>
  <c r="V9" i="53" s="1"/>
  <c r="AC14" i="52"/>
  <c r="Y14" i="52"/>
  <c r="U14" i="52"/>
  <c r="AG13" i="52"/>
  <c r="AC13" i="52"/>
  <c r="Y13" i="52"/>
  <c r="Y15" i="52" s="1"/>
  <c r="N9" i="53" s="1"/>
  <c r="U13" i="52"/>
  <c r="U15" i="52" s="1"/>
  <c r="J9" i="53" s="1"/>
  <c r="AF11" i="52"/>
  <c r="U8" i="53" s="1"/>
  <c r="AE11" i="52"/>
  <c r="AD11" i="52"/>
  <c r="AB11" i="52"/>
  <c r="AA11" i="52"/>
  <c r="Z11" i="52"/>
  <c r="X11" i="52"/>
  <c r="M8" i="53" s="1"/>
  <c r="W11" i="52"/>
  <c r="V11" i="52"/>
  <c r="T11" i="52"/>
  <c r="S11" i="52"/>
  <c r="R11" i="52"/>
  <c r="O11" i="52"/>
  <c r="N11" i="52"/>
  <c r="E8" i="53" s="1"/>
  <c r="M11" i="52"/>
  <c r="D8" i="53" s="1"/>
  <c r="K11" i="52"/>
  <c r="J11" i="52"/>
  <c r="AG10" i="52"/>
  <c r="AC10" i="52"/>
  <c r="Y10" i="52"/>
  <c r="U10" i="52"/>
  <c r="AG9" i="52"/>
  <c r="AG11" i="52"/>
  <c r="V8" i="53" s="1"/>
  <c r="AC9" i="52"/>
  <c r="Y9" i="52"/>
  <c r="AH9" i="52" s="1"/>
  <c r="AI9" i="52" s="1"/>
  <c r="U9" i="52"/>
  <c r="A25" i="51"/>
  <c r="AD71" i="50"/>
  <c r="S23" i="51" s="1"/>
  <c r="AA71" i="50"/>
  <c r="P23" i="51" s="1"/>
  <c r="V71" i="50"/>
  <c r="K23" i="51" s="1"/>
  <c r="S71" i="50"/>
  <c r="H23" i="51" s="1"/>
  <c r="K71" i="50"/>
  <c r="C23" i="51" s="1"/>
  <c r="J71" i="50"/>
  <c r="U22" i="51"/>
  <c r="T22" i="51"/>
  <c r="S22" i="51"/>
  <c r="Q22" i="51"/>
  <c r="P22" i="51"/>
  <c r="O22" i="51"/>
  <c r="M22" i="51"/>
  <c r="L22" i="51"/>
  <c r="K22" i="51"/>
  <c r="I22" i="51"/>
  <c r="H22" i="51"/>
  <c r="G22" i="51"/>
  <c r="F22" i="51"/>
  <c r="E22" i="51"/>
  <c r="D22" i="51"/>
  <c r="K67" i="50"/>
  <c r="C22" i="51" s="1"/>
  <c r="AD63" i="50"/>
  <c r="S21" i="51" s="1"/>
  <c r="V63" i="50"/>
  <c r="K21" i="51" s="1"/>
  <c r="K63" i="50"/>
  <c r="C21" i="51" s="1"/>
  <c r="AA59" i="50"/>
  <c r="P20" i="51" s="1"/>
  <c r="S59" i="50"/>
  <c r="H20" i="51" s="1"/>
  <c r="AD55" i="50"/>
  <c r="S19" i="51" s="1"/>
  <c r="AA55" i="50"/>
  <c r="P19" i="51" s="1"/>
  <c r="V55" i="50"/>
  <c r="K19" i="51" s="1"/>
  <c r="S55" i="50"/>
  <c r="H19" i="51" s="1"/>
  <c r="K55" i="50"/>
  <c r="C19" i="51" s="1"/>
  <c r="AD51" i="50"/>
  <c r="S18" i="51"/>
  <c r="AA51" i="50"/>
  <c r="P18" i="51" s="1"/>
  <c r="V51" i="50"/>
  <c r="K18" i="51" s="1"/>
  <c r="S51" i="50"/>
  <c r="H18" i="51" s="1"/>
  <c r="C18" i="51"/>
  <c r="Y17" i="51"/>
  <c r="AD47" i="50"/>
  <c r="S17" i="51" s="1"/>
  <c r="AA47" i="50"/>
  <c r="P17" i="51" s="1"/>
  <c r="V47" i="50"/>
  <c r="K17" i="51" s="1"/>
  <c r="S47" i="50"/>
  <c r="H17" i="51" s="1"/>
  <c r="K47" i="50"/>
  <c r="C17" i="51" s="1"/>
  <c r="AD43" i="50"/>
  <c r="S16" i="51" s="1"/>
  <c r="AA43" i="50"/>
  <c r="P16" i="51" s="1"/>
  <c r="V43" i="50"/>
  <c r="K16" i="51" s="1"/>
  <c r="S43" i="50"/>
  <c r="H16" i="51" s="1"/>
  <c r="K43" i="50"/>
  <c r="C16" i="51" s="1"/>
  <c r="V39" i="50"/>
  <c r="K15" i="51" s="1"/>
  <c r="AD35" i="50"/>
  <c r="S14" i="51" s="1"/>
  <c r="V35" i="50"/>
  <c r="K14" i="51" s="1"/>
  <c r="K35" i="50"/>
  <c r="C14" i="51" s="1"/>
  <c r="AD31" i="50"/>
  <c r="S13" i="51" s="1"/>
  <c r="AA31" i="50"/>
  <c r="P13" i="51" s="1"/>
  <c r="V31" i="50"/>
  <c r="K13" i="51" s="1"/>
  <c r="S31" i="50"/>
  <c r="H13" i="51" s="1"/>
  <c r="K31" i="50"/>
  <c r="C13" i="51" s="1"/>
  <c r="AD27" i="50"/>
  <c r="S12" i="51" s="1"/>
  <c r="AA27" i="50"/>
  <c r="P12" i="51" s="1"/>
  <c r="V27" i="50"/>
  <c r="K12" i="51" s="1"/>
  <c r="S27" i="50"/>
  <c r="H12" i="51" s="1"/>
  <c r="K27" i="50"/>
  <c r="C12" i="51"/>
  <c r="AD19" i="50"/>
  <c r="S10" i="51" s="1"/>
  <c r="V19" i="50"/>
  <c r="K10" i="51" s="1"/>
  <c r="K19" i="50"/>
  <c r="C10" i="51" s="1"/>
  <c r="AD15" i="50"/>
  <c r="S9" i="51" s="1"/>
  <c r="AA15" i="50"/>
  <c r="P9" i="51" s="1"/>
  <c r="V15" i="50"/>
  <c r="K9" i="51" s="1"/>
  <c r="S15" i="50"/>
  <c r="H9" i="51" s="1"/>
  <c r="K15" i="50"/>
  <c r="C9" i="51" s="1"/>
  <c r="AD11" i="50"/>
  <c r="S8" i="51" s="1"/>
  <c r="Q101" i="50"/>
  <c r="P101" i="50"/>
  <c r="A101" i="50"/>
  <c r="AG73" i="50"/>
  <c r="U24" i="51"/>
  <c r="T24" i="51"/>
  <c r="S24" i="51"/>
  <c r="Y73" i="50"/>
  <c r="M24" i="51"/>
  <c r="K24" i="51"/>
  <c r="T100" i="50"/>
  <c r="I24" i="51" s="1"/>
  <c r="S100" i="50"/>
  <c r="H24" i="51" s="1"/>
  <c r="R100" i="50"/>
  <c r="G24" i="51" s="1"/>
  <c r="O100" i="50"/>
  <c r="F24" i="51" s="1"/>
  <c r="N100" i="50"/>
  <c r="E24" i="51" s="1"/>
  <c r="M100" i="50"/>
  <c r="D24" i="51" s="1"/>
  <c r="J100" i="50"/>
  <c r="B24" i="51"/>
  <c r="AG99" i="50"/>
  <c r="AC99" i="50"/>
  <c r="Y99" i="50"/>
  <c r="U99" i="50"/>
  <c r="U73" i="50"/>
  <c r="AF71" i="50"/>
  <c r="U23" i="51"/>
  <c r="AE71" i="50"/>
  <c r="T23" i="51" s="1"/>
  <c r="AB71" i="50"/>
  <c r="Q23" i="51"/>
  <c r="Z71" i="50"/>
  <c r="O23" i="51" s="1"/>
  <c r="X71" i="50"/>
  <c r="M23" i="51" s="1"/>
  <c r="W71" i="50"/>
  <c r="L23" i="51" s="1"/>
  <c r="T71" i="50"/>
  <c r="I23" i="51" s="1"/>
  <c r="R71" i="50"/>
  <c r="G23" i="51" s="1"/>
  <c r="O71" i="50"/>
  <c r="F23" i="51"/>
  <c r="N71" i="50"/>
  <c r="E23" i="51" s="1"/>
  <c r="M71" i="50"/>
  <c r="D23" i="51" s="1"/>
  <c r="AG70" i="50"/>
  <c r="AG71" i="50" s="1"/>
  <c r="V23" i="51" s="1"/>
  <c r="AC70" i="50"/>
  <c r="Y70" i="50"/>
  <c r="U70" i="50"/>
  <c r="AG69" i="50"/>
  <c r="AC69" i="50"/>
  <c r="Y69" i="50"/>
  <c r="Y71" i="50" s="1"/>
  <c r="N23" i="51" s="1"/>
  <c r="U69" i="50"/>
  <c r="AF67" i="50"/>
  <c r="AE67" i="50"/>
  <c r="AD67" i="50"/>
  <c r="AC65" i="50"/>
  <c r="AC66" i="50"/>
  <c r="AB67" i="50"/>
  <c r="AA67" i="50"/>
  <c r="Z67" i="50"/>
  <c r="X67" i="50"/>
  <c r="W67" i="50"/>
  <c r="V67" i="50"/>
  <c r="U65" i="50"/>
  <c r="U67" i="50" s="1"/>
  <c r="J22" i="51" s="1"/>
  <c r="U66" i="50"/>
  <c r="T67" i="50"/>
  <c r="S67" i="50"/>
  <c r="R67" i="50"/>
  <c r="O67" i="50"/>
  <c r="N67" i="50"/>
  <c r="M67" i="50"/>
  <c r="J67" i="50"/>
  <c r="B22" i="51" s="1"/>
  <c r="Y66" i="50"/>
  <c r="Y67" i="50" s="1"/>
  <c r="N22" i="51" s="1"/>
  <c r="AG66" i="50"/>
  <c r="AG67" i="50" s="1"/>
  <c r="V22" i="51" s="1"/>
  <c r="AG65" i="50"/>
  <c r="Y65" i="50"/>
  <c r="AF63" i="50"/>
  <c r="U21" i="51"/>
  <c r="AE63" i="50"/>
  <c r="T21" i="51"/>
  <c r="AB63" i="50"/>
  <c r="Q21" i="51" s="1"/>
  <c r="AA63" i="50"/>
  <c r="P21" i="51" s="1"/>
  <c r="Z63" i="50"/>
  <c r="O21" i="51" s="1"/>
  <c r="X63" i="50"/>
  <c r="M21" i="51" s="1"/>
  <c r="W63" i="50"/>
  <c r="L21" i="51" s="1"/>
  <c r="T63" i="50"/>
  <c r="I21" i="51" s="1"/>
  <c r="S63" i="50"/>
  <c r="H21" i="51" s="1"/>
  <c r="R63" i="50"/>
  <c r="G21" i="51" s="1"/>
  <c r="O63" i="50"/>
  <c r="F21" i="51"/>
  <c r="N63" i="50"/>
  <c r="E21" i="51" s="1"/>
  <c r="M63" i="50"/>
  <c r="D21" i="51" s="1"/>
  <c r="J63" i="50"/>
  <c r="B21" i="51" s="1"/>
  <c r="U62" i="50"/>
  <c r="Y62" i="50"/>
  <c r="AC62" i="50"/>
  <c r="AG62" i="50"/>
  <c r="AG61" i="50"/>
  <c r="AC61" i="50"/>
  <c r="Y61" i="50"/>
  <c r="U61" i="50"/>
  <c r="AG57" i="50"/>
  <c r="AG58" i="50"/>
  <c r="AF59" i="50"/>
  <c r="U20" i="51"/>
  <c r="AE59" i="50"/>
  <c r="T20" i="51"/>
  <c r="AD59" i="50"/>
  <c r="S20" i="51" s="1"/>
  <c r="AB59" i="50"/>
  <c r="Q20" i="51" s="1"/>
  <c r="Z59" i="50"/>
  <c r="O20" i="51" s="1"/>
  <c r="Y57" i="50"/>
  <c r="Y58" i="50"/>
  <c r="X59" i="50"/>
  <c r="M20" i="51" s="1"/>
  <c r="W59" i="50"/>
  <c r="L20" i="51" s="1"/>
  <c r="V59" i="50"/>
  <c r="K20" i="51"/>
  <c r="T59" i="50"/>
  <c r="I20" i="51" s="1"/>
  <c r="R59" i="50"/>
  <c r="G20" i="51" s="1"/>
  <c r="O59" i="50"/>
  <c r="F20" i="51"/>
  <c r="N59" i="50"/>
  <c r="E20" i="51" s="1"/>
  <c r="M59" i="50"/>
  <c r="D20" i="51" s="1"/>
  <c r="K59" i="50"/>
  <c r="C20" i="51" s="1"/>
  <c r="J59" i="50"/>
  <c r="B20" i="51" s="1"/>
  <c r="AC58" i="50"/>
  <c r="U58" i="50"/>
  <c r="AC57" i="50"/>
  <c r="U57" i="50"/>
  <c r="AF55" i="50"/>
  <c r="U19" i="51" s="1"/>
  <c r="AE55" i="50"/>
  <c r="T19" i="51"/>
  <c r="AB55" i="50"/>
  <c r="Q19" i="51"/>
  <c r="Z55" i="50"/>
  <c r="O19" i="51" s="1"/>
  <c r="X55" i="50"/>
  <c r="M19" i="51" s="1"/>
  <c r="W55" i="50"/>
  <c r="L19" i="51" s="1"/>
  <c r="T55" i="50"/>
  <c r="I19" i="51" s="1"/>
  <c r="R55" i="50"/>
  <c r="G19" i="51" s="1"/>
  <c r="O55" i="50"/>
  <c r="F19" i="51" s="1"/>
  <c r="N55" i="50"/>
  <c r="E19" i="51" s="1"/>
  <c r="M55" i="50"/>
  <c r="D19" i="51" s="1"/>
  <c r="J55" i="50"/>
  <c r="B19" i="51" s="1"/>
  <c r="AG54" i="50"/>
  <c r="AC54" i="50"/>
  <c r="Y54" i="50"/>
  <c r="U54" i="50"/>
  <c r="U55" i="50" s="1"/>
  <c r="J19" i="51" s="1"/>
  <c r="AG53" i="50"/>
  <c r="AC53" i="50"/>
  <c r="AC55" i="50" s="1"/>
  <c r="R19" i="51" s="1"/>
  <c r="Y53" i="50"/>
  <c r="Y55" i="50" s="1"/>
  <c r="N19" i="51" s="1"/>
  <c r="U53" i="50"/>
  <c r="AF51" i="50"/>
  <c r="U18" i="51"/>
  <c r="AE51" i="50"/>
  <c r="T18" i="51" s="1"/>
  <c r="AC49" i="50"/>
  <c r="AC50" i="50"/>
  <c r="AB51" i="50"/>
  <c r="Q18" i="51" s="1"/>
  <c r="Z51" i="50"/>
  <c r="O18" i="51" s="1"/>
  <c r="X51" i="50"/>
  <c r="M18" i="51" s="1"/>
  <c r="W51" i="50"/>
  <c r="L18" i="51" s="1"/>
  <c r="U49" i="50"/>
  <c r="U51" i="50" s="1"/>
  <c r="J18" i="51" s="1"/>
  <c r="U50" i="50"/>
  <c r="AH50" i="50" s="1"/>
  <c r="T51" i="50"/>
  <c r="I18" i="51" s="1"/>
  <c r="R51" i="50"/>
  <c r="G18" i="51"/>
  <c r="O51" i="50"/>
  <c r="F18" i="51" s="1"/>
  <c r="N51" i="50"/>
  <c r="E18" i="51" s="1"/>
  <c r="M51" i="50"/>
  <c r="D18" i="51" s="1"/>
  <c r="J51" i="50"/>
  <c r="B18" i="51" s="1"/>
  <c r="AG50" i="50"/>
  <c r="Y50" i="50"/>
  <c r="AG49" i="50"/>
  <c r="AG51" i="50" s="1"/>
  <c r="V18" i="51" s="1"/>
  <c r="Y49" i="50"/>
  <c r="AF47" i="50"/>
  <c r="U17" i="51"/>
  <c r="AE47" i="50"/>
  <c r="T17" i="51" s="1"/>
  <c r="AB47" i="50"/>
  <c r="Q17" i="51" s="1"/>
  <c r="Z47" i="50"/>
  <c r="O17" i="51" s="1"/>
  <c r="X47" i="50"/>
  <c r="M17" i="51"/>
  <c r="W47" i="50"/>
  <c r="L17" i="51" s="1"/>
  <c r="T47" i="50"/>
  <c r="I17" i="51" s="1"/>
  <c r="R47" i="50"/>
  <c r="G17" i="51" s="1"/>
  <c r="O47" i="50"/>
  <c r="F17" i="51" s="1"/>
  <c r="N47" i="50"/>
  <c r="E17" i="51" s="1"/>
  <c r="M47" i="50"/>
  <c r="D17" i="51" s="1"/>
  <c r="J47" i="50"/>
  <c r="B17" i="51" s="1"/>
  <c r="U46" i="50"/>
  <c r="Y46" i="50"/>
  <c r="AC46" i="50"/>
  <c r="AG46" i="50"/>
  <c r="Y45" i="50"/>
  <c r="Y47" i="50" s="1"/>
  <c r="N17" i="51" s="1"/>
  <c r="AG45" i="50"/>
  <c r="AC45" i="50"/>
  <c r="AC47" i="50"/>
  <c r="R17" i="51" s="1"/>
  <c r="U45" i="50"/>
  <c r="U47" i="50" s="1"/>
  <c r="J17" i="51" s="1"/>
  <c r="AF43" i="50"/>
  <c r="U16" i="51" s="1"/>
  <c r="AE43" i="50"/>
  <c r="T16" i="51" s="1"/>
  <c r="AC41" i="50"/>
  <c r="AC42" i="50"/>
  <c r="AC43" i="50"/>
  <c r="R16" i="51" s="1"/>
  <c r="AB43" i="50"/>
  <c r="Q16" i="51" s="1"/>
  <c r="Z43" i="50"/>
  <c r="O16" i="51" s="1"/>
  <c r="X43" i="50"/>
  <c r="M16" i="51"/>
  <c r="W43" i="50"/>
  <c r="L16" i="51" s="1"/>
  <c r="T43" i="50"/>
  <c r="I16" i="51" s="1"/>
  <c r="R43" i="50"/>
  <c r="G16" i="51" s="1"/>
  <c r="O43" i="50"/>
  <c r="F16" i="51" s="1"/>
  <c r="N43" i="50"/>
  <c r="E16" i="51"/>
  <c r="M43" i="50"/>
  <c r="D16" i="51" s="1"/>
  <c r="J43" i="50"/>
  <c r="B16" i="51" s="1"/>
  <c r="AG42" i="50"/>
  <c r="Y42" i="50"/>
  <c r="U42" i="50"/>
  <c r="U43" i="50" s="1"/>
  <c r="J16" i="51" s="1"/>
  <c r="AG41" i="50"/>
  <c r="Y41" i="50"/>
  <c r="U41" i="50"/>
  <c r="AF39" i="50"/>
  <c r="U15" i="51" s="1"/>
  <c r="AE39" i="50"/>
  <c r="T15" i="51" s="1"/>
  <c r="AD39" i="50"/>
  <c r="S15" i="51" s="1"/>
  <c r="AC37" i="50"/>
  <c r="AC38" i="50"/>
  <c r="AC39" i="50" s="1"/>
  <c r="R15" i="51" s="1"/>
  <c r="AB39" i="50"/>
  <c r="Q15" i="51" s="1"/>
  <c r="AA39" i="50"/>
  <c r="P15" i="51"/>
  <c r="Z39" i="50"/>
  <c r="O15" i="51" s="1"/>
  <c r="X39" i="50"/>
  <c r="M15" i="51" s="1"/>
  <c r="W39" i="50"/>
  <c r="L15" i="51" s="1"/>
  <c r="U37" i="50"/>
  <c r="U39" i="50" s="1"/>
  <c r="J15" i="51" s="1"/>
  <c r="U38" i="50"/>
  <c r="T39" i="50"/>
  <c r="I15" i="51" s="1"/>
  <c r="S39" i="50"/>
  <c r="H15" i="51" s="1"/>
  <c r="R39" i="50"/>
  <c r="G15" i="51" s="1"/>
  <c r="O39" i="50"/>
  <c r="F15" i="51" s="1"/>
  <c r="N39" i="50"/>
  <c r="E15" i="51" s="1"/>
  <c r="M39" i="50"/>
  <c r="D15" i="51" s="1"/>
  <c r="K39" i="50"/>
  <c r="C15" i="51" s="1"/>
  <c r="J39" i="50"/>
  <c r="B15" i="51" s="1"/>
  <c r="AG38" i="50"/>
  <c r="Y38" i="50"/>
  <c r="Y37" i="50"/>
  <c r="AG37" i="50"/>
  <c r="Y39" i="50"/>
  <c r="N15" i="51" s="1"/>
  <c r="AF35" i="50"/>
  <c r="U14" i="51" s="1"/>
  <c r="AE35" i="50"/>
  <c r="T14" i="51" s="1"/>
  <c r="AB35" i="50"/>
  <c r="Q14" i="51" s="1"/>
  <c r="AA35" i="50"/>
  <c r="P14" i="51" s="1"/>
  <c r="Z35" i="50"/>
  <c r="O14" i="51" s="1"/>
  <c r="Y33" i="50"/>
  <c r="Y35" i="50" s="1"/>
  <c r="N14" i="51" s="1"/>
  <c r="Y34" i="50"/>
  <c r="X35" i="50"/>
  <c r="M14" i="51" s="1"/>
  <c r="W35" i="50"/>
  <c r="L14" i="51" s="1"/>
  <c r="T35" i="50"/>
  <c r="I14" i="51" s="1"/>
  <c r="S35" i="50"/>
  <c r="H14" i="51" s="1"/>
  <c r="R35" i="50"/>
  <c r="G14" i="51" s="1"/>
  <c r="O35" i="50"/>
  <c r="F14" i="51" s="1"/>
  <c r="N35" i="50"/>
  <c r="E14" i="51" s="1"/>
  <c r="M35" i="50"/>
  <c r="D14" i="51" s="1"/>
  <c r="J35" i="50"/>
  <c r="J101" i="50" s="1"/>
  <c r="AG34" i="50"/>
  <c r="AG33" i="50"/>
  <c r="AC34" i="50"/>
  <c r="U34" i="50"/>
  <c r="U33" i="50"/>
  <c r="AC33" i="50"/>
  <c r="AF31" i="50"/>
  <c r="AE31" i="50"/>
  <c r="T13" i="51" s="1"/>
  <c r="AB31" i="50"/>
  <c r="Q13" i="51" s="1"/>
  <c r="Z31" i="50"/>
  <c r="O13" i="51"/>
  <c r="X31" i="50"/>
  <c r="M13" i="51" s="1"/>
  <c r="W31" i="50"/>
  <c r="L13" i="51" s="1"/>
  <c r="T31" i="50"/>
  <c r="I13" i="51"/>
  <c r="R31" i="50"/>
  <c r="G13" i="51" s="1"/>
  <c r="O31" i="50"/>
  <c r="N31" i="50"/>
  <c r="E13" i="51" s="1"/>
  <c r="M31" i="50"/>
  <c r="D13" i="51"/>
  <c r="J31" i="50"/>
  <c r="B13" i="51"/>
  <c r="AG30" i="50"/>
  <c r="AG31" i="50" s="1"/>
  <c r="V13" i="51" s="1"/>
  <c r="AC30" i="50"/>
  <c r="Y30" i="50"/>
  <c r="U30" i="50"/>
  <c r="AG29" i="50"/>
  <c r="AC29" i="50"/>
  <c r="Y29" i="50"/>
  <c r="U29" i="50"/>
  <c r="U31" i="50" s="1"/>
  <c r="J13" i="51" s="1"/>
  <c r="AF27" i="50"/>
  <c r="U12" i="51" s="1"/>
  <c r="AE27" i="50"/>
  <c r="T12" i="51"/>
  <c r="AB27" i="50"/>
  <c r="Q12" i="51"/>
  <c r="Z27" i="50"/>
  <c r="O12" i="51"/>
  <c r="X27" i="50"/>
  <c r="M12" i="51" s="1"/>
  <c r="W27" i="50"/>
  <c r="L12" i="51"/>
  <c r="U25" i="50"/>
  <c r="U26" i="50"/>
  <c r="U27" i="50" s="1"/>
  <c r="J12" i="51" s="1"/>
  <c r="T27" i="50"/>
  <c r="I12" i="51"/>
  <c r="R27" i="50"/>
  <c r="G12" i="51" s="1"/>
  <c r="O27" i="50"/>
  <c r="F12" i="51"/>
  <c r="N27" i="50"/>
  <c r="E12" i="51"/>
  <c r="M27" i="50"/>
  <c r="D12" i="51"/>
  <c r="J27" i="50"/>
  <c r="B12" i="51" s="1"/>
  <c r="AG26" i="50"/>
  <c r="AC26" i="50"/>
  <c r="AC27" i="50" s="1"/>
  <c r="R12" i="51" s="1"/>
  <c r="AC25" i="50"/>
  <c r="Y26" i="50"/>
  <c r="AG25" i="50"/>
  <c r="Y25" i="50"/>
  <c r="AF23" i="50"/>
  <c r="U11" i="51" s="1"/>
  <c r="AE23" i="50"/>
  <c r="AD23" i="50"/>
  <c r="S11" i="51" s="1"/>
  <c r="AC21" i="50"/>
  <c r="AC22" i="50"/>
  <c r="AB23" i="50"/>
  <c r="Q11" i="51" s="1"/>
  <c r="AA23" i="50"/>
  <c r="P11" i="51" s="1"/>
  <c r="Z23" i="50"/>
  <c r="O11" i="51" s="1"/>
  <c r="X23" i="50"/>
  <c r="M11" i="51"/>
  <c r="W23" i="50"/>
  <c r="V23" i="50"/>
  <c r="K11" i="51" s="1"/>
  <c r="T23" i="50"/>
  <c r="I11" i="51" s="1"/>
  <c r="S23" i="50"/>
  <c r="H11" i="51" s="1"/>
  <c r="R23" i="50"/>
  <c r="G11" i="51" s="1"/>
  <c r="O23" i="50"/>
  <c r="F11" i="51" s="1"/>
  <c r="N23" i="50"/>
  <c r="E11" i="51" s="1"/>
  <c r="M23" i="50"/>
  <c r="D11" i="51"/>
  <c r="K23" i="50"/>
  <c r="J23" i="50"/>
  <c r="B11" i="51" s="1"/>
  <c r="U22" i="50"/>
  <c r="Y22" i="50"/>
  <c r="AH22" i="50" s="1"/>
  <c r="AI22" i="50" s="1"/>
  <c r="AG22" i="50"/>
  <c r="U21" i="50"/>
  <c r="Y21" i="50"/>
  <c r="Y23" i="50" s="1"/>
  <c r="N11" i="51" s="1"/>
  <c r="AG21" i="50"/>
  <c r="AF19" i="50"/>
  <c r="U10" i="51" s="1"/>
  <c r="AE19" i="50"/>
  <c r="T10" i="51" s="1"/>
  <c r="AB19" i="50"/>
  <c r="Q10" i="51" s="1"/>
  <c r="AA19" i="50"/>
  <c r="P10" i="51" s="1"/>
  <c r="Z19" i="50"/>
  <c r="O10" i="51"/>
  <c r="Y17" i="50"/>
  <c r="Y18" i="50"/>
  <c r="X19" i="50"/>
  <c r="M10" i="51" s="1"/>
  <c r="W19" i="50"/>
  <c r="L10" i="51" s="1"/>
  <c r="T19" i="50"/>
  <c r="I10" i="51" s="1"/>
  <c r="S19" i="50"/>
  <c r="H10" i="51" s="1"/>
  <c r="R19" i="50"/>
  <c r="G10" i="51" s="1"/>
  <c r="O19" i="50"/>
  <c r="F10" i="51" s="1"/>
  <c r="N19" i="50"/>
  <c r="E10" i="51" s="1"/>
  <c r="M19" i="50"/>
  <c r="D10" i="51" s="1"/>
  <c r="J19" i="50"/>
  <c r="B10" i="51" s="1"/>
  <c r="AG18" i="50"/>
  <c r="U18" i="50"/>
  <c r="AH18" i="50" s="1"/>
  <c r="AI18" i="50" s="1"/>
  <c r="AC18" i="50"/>
  <c r="AG17" i="50"/>
  <c r="AG19" i="50" s="1"/>
  <c r="V10" i="51" s="1"/>
  <c r="AC17" i="50"/>
  <c r="U17" i="50"/>
  <c r="U19" i="50" s="1"/>
  <c r="J10" i="51" s="1"/>
  <c r="AF15" i="50"/>
  <c r="U9" i="51" s="1"/>
  <c r="AE15" i="50"/>
  <c r="T9" i="51"/>
  <c r="AB15" i="50"/>
  <c r="Z15" i="50"/>
  <c r="O9" i="51" s="1"/>
  <c r="X15" i="50"/>
  <c r="M9" i="51" s="1"/>
  <c r="W15" i="50"/>
  <c r="L9" i="51" s="1"/>
  <c r="T15" i="50"/>
  <c r="R15" i="50"/>
  <c r="G9" i="51" s="1"/>
  <c r="O15" i="50"/>
  <c r="F9" i="51" s="1"/>
  <c r="N15" i="50"/>
  <c r="E9" i="51" s="1"/>
  <c r="M15" i="50"/>
  <c r="J15" i="50"/>
  <c r="B9" i="51" s="1"/>
  <c r="U14" i="50"/>
  <c r="Y14" i="50"/>
  <c r="AC14" i="50"/>
  <c r="AH14" i="50" s="1"/>
  <c r="AI14" i="50" s="1"/>
  <c r="AG14" i="50"/>
  <c r="Y13" i="50"/>
  <c r="Y15" i="50" s="1"/>
  <c r="N9" i="51" s="1"/>
  <c r="AG13" i="50"/>
  <c r="AC13" i="50"/>
  <c r="U13" i="50"/>
  <c r="AF11" i="50"/>
  <c r="U8" i="51" s="1"/>
  <c r="AE11" i="50"/>
  <c r="AB11" i="50"/>
  <c r="Q8" i="51" s="1"/>
  <c r="AA11" i="50"/>
  <c r="P8" i="51" s="1"/>
  <c r="Z11" i="50"/>
  <c r="X11" i="50"/>
  <c r="M8" i="51" s="1"/>
  <c r="W11" i="50"/>
  <c r="L8" i="51" s="1"/>
  <c r="V11" i="50"/>
  <c r="K8" i="51" s="1"/>
  <c r="T11" i="50"/>
  <c r="I8" i="51" s="1"/>
  <c r="S11" i="50"/>
  <c r="R11" i="50"/>
  <c r="G8" i="51" s="1"/>
  <c r="O11" i="50"/>
  <c r="N11" i="50"/>
  <c r="E8" i="51"/>
  <c r="M11" i="50"/>
  <c r="D8" i="51" s="1"/>
  <c r="K11" i="50"/>
  <c r="AG10" i="50"/>
  <c r="AC10" i="50"/>
  <c r="Y10" i="50"/>
  <c r="Y9" i="50"/>
  <c r="Y11" i="50" s="1"/>
  <c r="N8" i="51" s="1"/>
  <c r="U10" i="50"/>
  <c r="U9" i="50"/>
  <c r="AH9" i="50" s="1"/>
  <c r="AC9" i="50"/>
  <c r="AG9" i="50"/>
  <c r="A25" i="49"/>
  <c r="Z192" i="48"/>
  <c r="O24" i="49" s="1"/>
  <c r="V192" i="48"/>
  <c r="K24" i="49" s="1"/>
  <c r="R192" i="48"/>
  <c r="G24" i="49" s="1"/>
  <c r="AD185" i="48"/>
  <c r="S23" i="49" s="1"/>
  <c r="AB185" i="48"/>
  <c r="Q23" i="49" s="1"/>
  <c r="Z185" i="48"/>
  <c r="O23" i="49" s="1"/>
  <c r="V185" i="48"/>
  <c r="K23" i="49" s="1"/>
  <c r="T185" i="48"/>
  <c r="I23" i="49" s="1"/>
  <c r="R185" i="48"/>
  <c r="G23" i="49" s="1"/>
  <c r="K185" i="48"/>
  <c r="C23" i="49" s="1"/>
  <c r="U22" i="49"/>
  <c r="T22" i="49"/>
  <c r="S22" i="49"/>
  <c r="Q22" i="49"/>
  <c r="P22" i="49"/>
  <c r="O22" i="49"/>
  <c r="M22" i="49"/>
  <c r="L22" i="49"/>
  <c r="K22" i="49"/>
  <c r="I22" i="49"/>
  <c r="H22" i="49"/>
  <c r="G22" i="49"/>
  <c r="F22" i="49"/>
  <c r="E22" i="49"/>
  <c r="D22" i="49"/>
  <c r="K168" i="48"/>
  <c r="C22" i="49" s="1"/>
  <c r="AD154" i="48"/>
  <c r="S21" i="49" s="1"/>
  <c r="AB154" i="48"/>
  <c r="Q21" i="49" s="1"/>
  <c r="V154" i="48"/>
  <c r="K21" i="49" s="1"/>
  <c r="T154" i="48"/>
  <c r="I21" i="49" s="1"/>
  <c r="K154" i="48"/>
  <c r="C21" i="49" s="1"/>
  <c r="J154" i="48"/>
  <c r="B21" i="49" s="1"/>
  <c r="AD150" i="48"/>
  <c r="S20" i="49" s="1"/>
  <c r="Z150" i="48"/>
  <c r="O20" i="49" s="1"/>
  <c r="V150" i="48"/>
  <c r="K20" i="49" s="1"/>
  <c r="R150" i="48"/>
  <c r="G20" i="49" s="1"/>
  <c r="K150" i="48"/>
  <c r="C20" i="49" s="1"/>
  <c r="AD141" i="48"/>
  <c r="S19" i="49" s="1"/>
  <c r="AB141" i="48"/>
  <c r="Q19" i="49" s="1"/>
  <c r="V141" i="48"/>
  <c r="K19" i="49" s="1"/>
  <c r="T141" i="48"/>
  <c r="I19" i="49" s="1"/>
  <c r="K141" i="48"/>
  <c r="C19" i="49" s="1"/>
  <c r="AD135" i="48"/>
  <c r="S18" i="49" s="1"/>
  <c r="Z135" i="48"/>
  <c r="O18" i="49" s="1"/>
  <c r="V135" i="48"/>
  <c r="K18" i="49" s="1"/>
  <c r="R135" i="48"/>
  <c r="G18" i="49" s="1"/>
  <c r="J135" i="48"/>
  <c r="B18" i="49" s="1"/>
  <c r="Y17" i="49"/>
  <c r="AD128" i="48"/>
  <c r="S17" i="49" s="1"/>
  <c r="AB128" i="48"/>
  <c r="Q17" i="49" s="1"/>
  <c r="V128" i="48"/>
  <c r="K17" i="49" s="1"/>
  <c r="T128" i="48"/>
  <c r="I17" i="49" s="1"/>
  <c r="Z117" i="48"/>
  <c r="O16" i="49" s="1"/>
  <c r="R117" i="48"/>
  <c r="G16" i="49" s="1"/>
  <c r="AD82" i="48"/>
  <c r="S14" i="49" s="1"/>
  <c r="V82" i="48"/>
  <c r="K14" i="49" s="1"/>
  <c r="K82" i="48"/>
  <c r="C14" i="49" s="1"/>
  <c r="AD67" i="48"/>
  <c r="S13" i="49" s="1"/>
  <c r="AB67" i="48"/>
  <c r="V67" i="48"/>
  <c r="K13" i="49" s="1"/>
  <c r="T67" i="48"/>
  <c r="I13" i="49" s="1"/>
  <c r="Z53" i="48"/>
  <c r="O12" i="49" s="1"/>
  <c r="R53" i="48"/>
  <c r="K53" i="48"/>
  <c r="C12" i="49" s="1"/>
  <c r="AD34" i="48"/>
  <c r="S11" i="49" s="1"/>
  <c r="AD26" i="48"/>
  <c r="S10" i="49" s="1"/>
  <c r="V26" i="48"/>
  <c r="K10" i="49" s="1"/>
  <c r="AD19" i="48"/>
  <c r="S9" i="49" s="1"/>
  <c r="AB19" i="48"/>
  <c r="Q9" i="49" s="1"/>
  <c r="T19" i="48"/>
  <c r="Z14" i="48"/>
  <c r="R14" i="48"/>
  <c r="G8" i="49" s="1"/>
  <c r="Q193" i="48"/>
  <c r="P193" i="48"/>
  <c r="A193" i="48"/>
  <c r="AG187" i="48"/>
  <c r="AG192" i="48" s="1"/>
  <c r="U24" i="49"/>
  <c r="T24" i="49"/>
  <c r="Q24" i="49"/>
  <c r="AA192" i="48"/>
  <c r="P24" i="49" s="1"/>
  <c r="Y187" i="48"/>
  <c r="X192" i="48"/>
  <c r="M24" i="49" s="1"/>
  <c r="W192" i="48"/>
  <c r="L24" i="49" s="1"/>
  <c r="U187" i="48"/>
  <c r="U192" i="48" s="1"/>
  <c r="J24" i="49" s="1"/>
  <c r="T192" i="48"/>
  <c r="I24" i="49" s="1"/>
  <c r="S192" i="48"/>
  <c r="H24" i="49" s="1"/>
  <c r="O192" i="48"/>
  <c r="F24" i="49" s="1"/>
  <c r="N192" i="48"/>
  <c r="E24" i="49" s="1"/>
  <c r="M192" i="48"/>
  <c r="D24" i="49" s="1"/>
  <c r="C24" i="49"/>
  <c r="J192" i="48"/>
  <c r="B24" i="49" s="1"/>
  <c r="AG188" i="48"/>
  <c r="AC188" i="48"/>
  <c r="Y188" i="48"/>
  <c r="U188" i="48"/>
  <c r="AF185" i="48"/>
  <c r="U23" i="49" s="1"/>
  <c r="AE185" i="48"/>
  <c r="T23" i="49" s="1"/>
  <c r="AC170" i="48"/>
  <c r="AA185" i="48"/>
  <c r="P23" i="49" s="1"/>
  <c r="X185" i="48"/>
  <c r="M23" i="49" s="1"/>
  <c r="W185" i="48"/>
  <c r="L23" i="49" s="1"/>
  <c r="S185" i="48"/>
  <c r="H23" i="49" s="1"/>
  <c r="O185" i="48"/>
  <c r="F23" i="49" s="1"/>
  <c r="N185" i="48"/>
  <c r="E23" i="49" s="1"/>
  <c r="M185" i="48"/>
  <c r="J185" i="48"/>
  <c r="B23" i="49" s="1"/>
  <c r="Y170" i="48"/>
  <c r="AG170" i="48"/>
  <c r="U170" i="48"/>
  <c r="AF168" i="48"/>
  <c r="AE168" i="48"/>
  <c r="AD168" i="48"/>
  <c r="AB168" i="48"/>
  <c r="AA168" i="48"/>
  <c r="Z168" i="48"/>
  <c r="Y156" i="48"/>
  <c r="X168" i="48"/>
  <c r="W168" i="48"/>
  <c r="V168" i="48"/>
  <c r="U156" i="48"/>
  <c r="T168" i="48"/>
  <c r="S168" i="48"/>
  <c r="R168" i="48"/>
  <c r="O168" i="48"/>
  <c r="N168" i="48"/>
  <c r="M168" i="48"/>
  <c r="J168" i="48"/>
  <c r="B22" i="49" s="1"/>
  <c r="AG156" i="48"/>
  <c r="AC156" i="48"/>
  <c r="AF154" i="48"/>
  <c r="U21" i="49" s="1"/>
  <c r="AE154" i="48"/>
  <c r="T21" i="49" s="1"/>
  <c r="AA154" i="48"/>
  <c r="P21" i="49" s="1"/>
  <c r="Z154" i="48"/>
  <c r="O21" i="49" s="1"/>
  <c r="X154" i="48"/>
  <c r="M21" i="49" s="1"/>
  <c r="W154" i="48"/>
  <c r="L21" i="49" s="1"/>
  <c r="S154" i="48"/>
  <c r="H21" i="49" s="1"/>
  <c r="R154" i="48"/>
  <c r="G21" i="49" s="1"/>
  <c r="O154" i="48"/>
  <c r="F21" i="49" s="1"/>
  <c r="N154" i="48"/>
  <c r="E21" i="49" s="1"/>
  <c r="M154" i="48"/>
  <c r="D21" i="49" s="1"/>
  <c r="AG152" i="48"/>
  <c r="AC152" i="48"/>
  <c r="Y152" i="48"/>
  <c r="U152" i="48"/>
  <c r="AF150" i="48"/>
  <c r="U20" i="49" s="1"/>
  <c r="AE150" i="48"/>
  <c r="T20" i="49" s="1"/>
  <c r="AB150" i="48"/>
  <c r="Q20" i="49" s="1"/>
  <c r="AA150" i="48"/>
  <c r="P20" i="49" s="1"/>
  <c r="X150" i="48"/>
  <c r="M20" i="49" s="1"/>
  <c r="W150" i="48"/>
  <c r="L20" i="49" s="1"/>
  <c r="T150" i="48"/>
  <c r="I20" i="49" s="1"/>
  <c r="S150" i="48"/>
  <c r="H20" i="49" s="1"/>
  <c r="O150" i="48"/>
  <c r="F20" i="49" s="1"/>
  <c r="N150" i="48"/>
  <c r="E20" i="49" s="1"/>
  <c r="M150" i="48"/>
  <c r="D20" i="49" s="1"/>
  <c r="J150" i="48"/>
  <c r="B20" i="49" s="1"/>
  <c r="AF141" i="48"/>
  <c r="U19" i="49" s="1"/>
  <c r="AE141" i="48"/>
  <c r="T19" i="49" s="1"/>
  <c r="AC137" i="48"/>
  <c r="AA141" i="48"/>
  <c r="P19" i="49" s="1"/>
  <c r="Z141" i="48"/>
  <c r="O19" i="49" s="1"/>
  <c r="X141" i="48"/>
  <c r="M19" i="49" s="1"/>
  <c r="W141" i="48"/>
  <c r="L19" i="49" s="1"/>
  <c r="U137" i="48"/>
  <c r="S141" i="48"/>
  <c r="H19" i="49" s="1"/>
  <c r="R141" i="48"/>
  <c r="G19" i="49" s="1"/>
  <c r="O141" i="48"/>
  <c r="F19" i="49" s="1"/>
  <c r="N141" i="48"/>
  <c r="E19" i="49" s="1"/>
  <c r="M141" i="48"/>
  <c r="D19" i="49" s="1"/>
  <c r="J141" i="48"/>
  <c r="B19" i="49" s="1"/>
  <c r="AG140" i="48"/>
  <c r="Y137" i="48"/>
  <c r="AG137" i="48"/>
  <c r="AF135" i="48"/>
  <c r="U18" i="49" s="1"/>
  <c r="AE135" i="48"/>
  <c r="T18" i="49" s="1"/>
  <c r="AC130" i="48"/>
  <c r="AB135" i="48"/>
  <c r="Q18" i="49" s="1"/>
  <c r="AA135" i="48"/>
  <c r="P18" i="49" s="1"/>
  <c r="X135" i="48"/>
  <c r="M18" i="49" s="1"/>
  <c r="W135" i="48"/>
  <c r="U130" i="48"/>
  <c r="U134" i="48"/>
  <c r="T135" i="48"/>
  <c r="I18" i="49" s="1"/>
  <c r="S135" i="48"/>
  <c r="H18" i="49" s="1"/>
  <c r="O135" i="48"/>
  <c r="F18" i="49" s="1"/>
  <c r="N135" i="48"/>
  <c r="E18" i="49" s="1"/>
  <c r="M135" i="48"/>
  <c r="D18" i="49" s="1"/>
  <c r="Y134" i="48"/>
  <c r="AG134" i="48"/>
  <c r="AG130" i="48"/>
  <c r="Y130" i="48"/>
  <c r="AF128" i="48"/>
  <c r="U17" i="49" s="1"/>
  <c r="AE128" i="48"/>
  <c r="T17" i="49" s="1"/>
  <c r="AA128" i="48"/>
  <c r="P17" i="49" s="1"/>
  <c r="Z128" i="48"/>
  <c r="O17" i="49" s="1"/>
  <c r="X128" i="48"/>
  <c r="W128" i="48"/>
  <c r="L17" i="49" s="1"/>
  <c r="S128" i="48"/>
  <c r="H17" i="49" s="1"/>
  <c r="R128" i="48"/>
  <c r="G17" i="49" s="1"/>
  <c r="O128" i="48"/>
  <c r="F17" i="49" s="1"/>
  <c r="N128" i="48"/>
  <c r="E17" i="49" s="1"/>
  <c r="M128" i="48"/>
  <c r="D17" i="49" s="1"/>
  <c r="J128" i="48"/>
  <c r="B17" i="49" s="1"/>
  <c r="U119" i="48"/>
  <c r="AG119" i="48"/>
  <c r="AC119" i="48"/>
  <c r="Y119" i="48"/>
  <c r="AF117" i="48"/>
  <c r="U16" i="49" s="1"/>
  <c r="AE117" i="48"/>
  <c r="T16" i="49" s="1"/>
  <c r="AD117" i="48"/>
  <c r="S16" i="49" s="1"/>
  <c r="AB117" i="48"/>
  <c r="Q16" i="49" s="1"/>
  <c r="AA117" i="48"/>
  <c r="P16" i="49" s="1"/>
  <c r="X117" i="48"/>
  <c r="M16" i="49" s="1"/>
  <c r="W117" i="48"/>
  <c r="L16" i="49" s="1"/>
  <c r="V117" i="48"/>
  <c r="K16" i="49" s="1"/>
  <c r="T117" i="48"/>
  <c r="I16" i="49" s="1"/>
  <c r="S117" i="48"/>
  <c r="H16" i="49" s="1"/>
  <c r="O117" i="48"/>
  <c r="F16" i="49" s="1"/>
  <c r="N117" i="48"/>
  <c r="E16" i="49" s="1"/>
  <c r="M117" i="48"/>
  <c r="D16" i="49" s="1"/>
  <c r="K117" i="48"/>
  <c r="C16" i="49" s="1"/>
  <c r="J117" i="48"/>
  <c r="B16" i="49" s="1"/>
  <c r="AG100" i="48"/>
  <c r="AC100" i="48"/>
  <c r="Y100" i="48"/>
  <c r="U100" i="48"/>
  <c r="AF98" i="48"/>
  <c r="U15" i="49" s="1"/>
  <c r="AE98" i="48"/>
  <c r="T15" i="49" s="1"/>
  <c r="AD98" i="48"/>
  <c r="S15" i="49" s="1"/>
  <c r="AC84" i="48"/>
  <c r="AC97" i="48"/>
  <c r="AB98" i="48"/>
  <c r="Q15" i="49" s="1"/>
  <c r="AA98" i="48"/>
  <c r="P15" i="49" s="1"/>
  <c r="Z98" i="48"/>
  <c r="O15" i="49" s="1"/>
  <c r="Y84" i="48"/>
  <c r="X98" i="48"/>
  <c r="M15" i="49" s="1"/>
  <c r="W98" i="48"/>
  <c r="L15" i="49" s="1"/>
  <c r="V98" i="48"/>
  <c r="K15" i="49" s="1"/>
  <c r="T98" i="48"/>
  <c r="I15" i="49" s="1"/>
  <c r="S98" i="48"/>
  <c r="H15" i="49" s="1"/>
  <c r="R98" i="48"/>
  <c r="G15" i="49" s="1"/>
  <c r="O98" i="48"/>
  <c r="F15" i="49" s="1"/>
  <c r="N98" i="48"/>
  <c r="E15" i="49" s="1"/>
  <c r="M98" i="48"/>
  <c r="D15" i="49" s="1"/>
  <c r="K98" i="48"/>
  <c r="C15" i="49" s="1"/>
  <c r="J98" i="48"/>
  <c r="B15" i="49" s="1"/>
  <c r="U84" i="48"/>
  <c r="AG84" i="48"/>
  <c r="AF82" i="48"/>
  <c r="U14" i="49" s="1"/>
  <c r="AE82" i="48"/>
  <c r="T14" i="49" s="1"/>
  <c r="AB82" i="48"/>
  <c r="Q14" i="49" s="1"/>
  <c r="AA82" i="48"/>
  <c r="P14" i="49" s="1"/>
  <c r="Z82" i="48"/>
  <c r="O14" i="49" s="1"/>
  <c r="X82" i="48"/>
  <c r="M14" i="49" s="1"/>
  <c r="W82" i="48"/>
  <c r="L14" i="49" s="1"/>
  <c r="T82" i="48"/>
  <c r="I14" i="49" s="1"/>
  <c r="S82" i="48"/>
  <c r="H14" i="49" s="1"/>
  <c r="R82" i="48"/>
  <c r="G14" i="49" s="1"/>
  <c r="O82" i="48"/>
  <c r="F14" i="49" s="1"/>
  <c r="N82" i="48"/>
  <c r="E14" i="49" s="1"/>
  <c r="M82" i="48"/>
  <c r="D14" i="49" s="1"/>
  <c r="J82" i="48"/>
  <c r="B14" i="49" s="1"/>
  <c r="U81" i="48"/>
  <c r="Y81" i="48"/>
  <c r="AG69" i="48"/>
  <c r="AC69" i="48"/>
  <c r="Y69" i="48"/>
  <c r="U69" i="48"/>
  <c r="AF67" i="48"/>
  <c r="U13" i="49" s="1"/>
  <c r="AE67" i="48"/>
  <c r="T13" i="49" s="1"/>
  <c r="AA67" i="48"/>
  <c r="P13" i="49" s="1"/>
  <c r="Z67" i="48"/>
  <c r="O13" i="49" s="1"/>
  <c r="X67" i="48"/>
  <c r="M13" i="49" s="1"/>
  <c r="W67" i="48"/>
  <c r="L13" i="49" s="1"/>
  <c r="S67" i="48"/>
  <c r="H13" i="49" s="1"/>
  <c r="R67" i="48"/>
  <c r="G13" i="49" s="1"/>
  <c r="O67" i="48"/>
  <c r="F13" i="49" s="1"/>
  <c r="N67" i="48"/>
  <c r="E13" i="49" s="1"/>
  <c r="M67" i="48"/>
  <c r="D13" i="49" s="1"/>
  <c r="K67" i="48"/>
  <c r="C13" i="49" s="1"/>
  <c r="J67" i="48"/>
  <c r="B13" i="49" s="1"/>
  <c r="AG66" i="48"/>
  <c r="AC66" i="48"/>
  <c r="Y66" i="48"/>
  <c r="U66" i="48"/>
  <c r="U55" i="48"/>
  <c r="AG55" i="48"/>
  <c r="AC55" i="48"/>
  <c r="Y55" i="48"/>
  <c r="AF53" i="48"/>
  <c r="U12" i="49" s="1"/>
  <c r="AE53" i="48"/>
  <c r="T12" i="49" s="1"/>
  <c r="AD53" i="48"/>
  <c r="S12" i="49" s="1"/>
  <c r="AB53" i="48"/>
  <c r="Q12" i="49" s="1"/>
  <c r="AA53" i="48"/>
  <c r="P12" i="49" s="1"/>
  <c r="X53" i="48"/>
  <c r="M12" i="49" s="1"/>
  <c r="W53" i="48"/>
  <c r="L12" i="49" s="1"/>
  <c r="V53" i="48"/>
  <c r="K12" i="49" s="1"/>
  <c r="T53" i="48"/>
  <c r="I12" i="49" s="1"/>
  <c r="S53" i="48"/>
  <c r="H12" i="49" s="1"/>
  <c r="O53" i="48"/>
  <c r="F12" i="49" s="1"/>
  <c r="N53" i="48"/>
  <c r="E12" i="49" s="1"/>
  <c r="M53" i="48"/>
  <c r="D12" i="49" s="1"/>
  <c r="J53" i="48"/>
  <c r="B12" i="49" s="1"/>
  <c r="AG52" i="48"/>
  <c r="AC52" i="48"/>
  <c r="Y52" i="48"/>
  <c r="U52" i="48"/>
  <c r="AG36" i="48"/>
  <c r="AC36" i="48"/>
  <c r="Y36" i="48"/>
  <c r="U36" i="48"/>
  <c r="AF34" i="48"/>
  <c r="U11" i="49" s="1"/>
  <c r="AE34" i="48"/>
  <c r="T11" i="49" s="1"/>
  <c r="AC28" i="48"/>
  <c r="AB34" i="48"/>
  <c r="Q11" i="49" s="1"/>
  <c r="AA34" i="48"/>
  <c r="P11" i="49" s="1"/>
  <c r="Z34" i="48"/>
  <c r="O11" i="49" s="1"/>
  <c r="Y28" i="48"/>
  <c r="Y33" i="48"/>
  <c r="X34" i="48"/>
  <c r="M11" i="49" s="1"/>
  <c r="W34" i="48"/>
  <c r="L11" i="49" s="1"/>
  <c r="V34" i="48"/>
  <c r="K11" i="49" s="1"/>
  <c r="T34" i="48"/>
  <c r="I11" i="49" s="1"/>
  <c r="S34" i="48"/>
  <c r="R34" i="48"/>
  <c r="G11" i="49" s="1"/>
  <c r="O34" i="48"/>
  <c r="F11" i="49" s="1"/>
  <c r="N34" i="48"/>
  <c r="E11" i="49" s="1"/>
  <c r="M34" i="48"/>
  <c r="D11" i="49" s="1"/>
  <c r="J34" i="48"/>
  <c r="B11" i="49" s="1"/>
  <c r="U33" i="48"/>
  <c r="U28" i="48"/>
  <c r="AG28" i="48"/>
  <c r="AF26" i="48"/>
  <c r="U10" i="49" s="1"/>
  <c r="AE26" i="48"/>
  <c r="T10" i="49" s="1"/>
  <c r="AB26" i="48"/>
  <c r="Q10" i="49" s="1"/>
  <c r="X26" i="48"/>
  <c r="M10" i="49" s="1"/>
  <c r="W26" i="48"/>
  <c r="L10" i="49" s="1"/>
  <c r="T26" i="48"/>
  <c r="I10" i="49" s="1"/>
  <c r="S26" i="48"/>
  <c r="H10" i="49" s="1"/>
  <c r="R26" i="48"/>
  <c r="G10" i="49" s="1"/>
  <c r="O26" i="48"/>
  <c r="F10" i="49" s="1"/>
  <c r="N26" i="48"/>
  <c r="E10" i="49" s="1"/>
  <c r="M26" i="48"/>
  <c r="D10" i="49" s="1"/>
  <c r="J26" i="48"/>
  <c r="B10" i="49" s="1"/>
  <c r="AG25" i="48"/>
  <c r="AC25" i="48"/>
  <c r="U25" i="48"/>
  <c r="Y25" i="48"/>
  <c r="AG24" i="48"/>
  <c r="AC24" i="48"/>
  <c r="Y24" i="48"/>
  <c r="U24" i="48"/>
  <c r="AF19" i="48"/>
  <c r="AE19" i="48"/>
  <c r="T9" i="49" s="1"/>
  <c r="AA19" i="48"/>
  <c r="P9" i="49" s="1"/>
  <c r="Z19" i="48"/>
  <c r="O9" i="49" s="1"/>
  <c r="X19" i="48"/>
  <c r="M9" i="49" s="1"/>
  <c r="W19" i="48"/>
  <c r="L9" i="49" s="1"/>
  <c r="V19" i="48"/>
  <c r="K9" i="49" s="1"/>
  <c r="S19" i="48"/>
  <c r="H9" i="49" s="1"/>
  <c r="R19" i="48"/>
  <c r="G9" i="49" s="1"/>
  <c r="O19" i="48"/>
  <c r="N19" i="48"/>
  <c r="E9" i="49" s="1"/>
  <c r="M19" i="48"/>
  <c r="D9" i="49" s="1"/>
  <c r="K19" i="48"/>
  <c r="C9" i="49" s="1"/>
  <c r="J19" i="48"/>
  <c r="U18" i="48"/>
  <c r="Y18" i="48"/>
  <c r="AC18" i="48"/>
  <c r="AG18" i="48"/>
  <c r="U16" i="48"/>
  <c r="AG16" i="48"/>
  <c r="AC16" i="48"/>
  <c r="Y16" i="48"/>
  <c r="AF14" i="48"/>
  <c r="U8" i="49" s="1"/>
  <c r="AE14" i="48"/>
  <c r="T8" i="49" s="1"/>
  <c r="AD14" i="48"/>
  <c r="AB14" i="48"/>
  <c r="Q8" i="49" s="1"/>
  <c r="AA14" i="48"/>
  <c r="X14" i="48"/>
  <c r="M8" i="49" s="1"/>
  <c r="W14" i="48"/>
  <c r="L8" i="49" s="1"/>
  <c r="V14" i="48"/>
  <c r="K8" i="49" s="1"/>
  <c r="T14" i="48"/>
  <c r="I8" i="49" s="1"/>
  <c r="S14" i="48"/>
  <c r="H8" i="49" s="1"/>
  <c r="O14" i="48"/>
  <c r="F8" i="49" s="1"/>
  <c r="N14" i="48"/>
  <c r="E8" i="49" s="1"/>
  <c r="M14" i="48"/>
  <c r="D8" i="49" s="1"/>
  <c r="K14" i="48"/>
  <c r="C8" i="49" s="1"/>
  <c r="AG13" i="48"/>
  <c r="AC13" i="48"/>
  <c r="Y13" i="48"/>
  <c r="U13" i="48"/>
  <c r="AG9" i="48"/>
  <c r="AC9" i="48"/>
  <c r="Y9" i="48"/>
  <c r="U9" i="48"/>
  <c r="A25" i="47"/>
  <c r="U24" i="47"/>
  <c r="M24" i="47"/>
  <c r="I24" i="47"/>
  <c r="E24" i="47"/>
  <c r="U22" i="47"/>
  <c r="T22" i="47"/>
  <c r="S22" i="47"/>
  <c r="Q22" i="47"/>
  <c r="P22" i="47"/>
  <c r="O22" i="47"/>
  <c r="M22" i="47"/>
  <c r="L22" i="47"/>
  <c r="K22" i="47"/>
  <c r="I22" i="47"/>
  <c r="H22" i="47"/>
  <c r="G22" i="47"/>
  <c r="F22" i="47"/>
  <c r="E22" i="47"/>
  <c r="D22" i="47"/>
  <c r="U20" i="47"/>
  <c r="Q20" i="47"/>
  <c r="M20" i="47"/>
  <c r="Q18" i="47"/>
  <c r="I18" i="47"/>
  <c r="C18" i="47"/>
  <c r="Y17" i="47"/>
  <c r="E15" i="47"/>
  <c r="Q76" i="46"/>
  <c r="P76" i="46"/>
  <c r="A76" i="46"/>
  <c r="AF75" i="46"/>
  <c r="AE75" i="46"/>
  <c r="T24" i="47"/>
  <c r="AD75" i="46"/>
  <c r="S24" i="47"/>
  <c r="AB75" i="46"/>
  <c r="Q24" i="47" s="1"/>
  <c r="Q25" i="47" s="1"/>
  <c r="AA75" i="46"/>
  <c r="P24" i="47"/>
  <c r="Z75" i="46"/>
  <c r="O24" i="47"/>
  <c r="Y73" i="46"/>
  <c r="Y75" i="46"/>
  <c r="N24" i="47"/>
  <c r="X75" i="46"/>
  <c r="W75" i="46"/>
  <c r="L24" i="47"/>
  <c r="V75" i="46"/>
  <c r="K24" i="47"/>
  <c r="T75" i="46"/>
  <c r="S75" i="46"/>
  <c r="H24" i="47"/>
  <c r="R75" i="46"/>
  <c r="G24" i="47"/>
  <c r="O75" i="46"/>
  <c r="F24" i="47"/>
  <c r="N75" i="46"/>
  <c r="M75" i="46"/>
  <c r="D24" i="47"/>
  <c r="K75" i="46"/>
  <c r="C24" i="47" s="1"/>
  <c r="C25" i="47" s="1"/>
  <c r="J75" i="46"/>
  <c r="B24" i="47" s="1"/>
  <c r="B25" i="47" s="1"/>
  <c r="AH74" i="46"/>
  <c r="AG74" i="46"/>
  <c r="AC74" i="46"/>
  <c r="Y74" i="46"/>
  <c r="U74" i="46"/>
  <c r="AG73" i="46"/>
  <c r="AG75" i="46"/>
  <c r="V24" i="47"/>
  <c r="AC73" i="46"/>
  <c r="AC75" i="46" s="1"/>
  <c r="U73" i="46"/>
  <c r="U75" i="46"/>
  <c r="J24" i="47"/>
  <c r="AF71" i="46"/>
  <c r="U23" i="47"/>
  <c r="AE71" i="46"/>
  <c r="T23" i="47"/>
  <c r="AD71" i="46"/>
  <c r="S23" i="47"/>
  <c r="AB71" i="46"/>
  <c r="Q23" i="47"/>
  <c r="AA71" i="46"/>
  <c r="P23" i="47"/>
  <c r="Z71" i="46"/>
  <c r="O23" i="47"/>
  <c r="X71" i="46"/>
  <c r="M23" i="47"/>
  <c r="W71" i="46"/>
  <c r="L23" i="47"/>
  <c r="V71" i="46"/>
  <c r="K23" i="47"/>
  <c r="T71" i="46"/>
  <c r="I23" i="47"/>
  <c r="S71" i="46"/>
  <c r="H23" i="47"/>
  <c r="R71" i="46"/>
  <c r="G23" i="47"/>
  <c r="O71" i="46"/>
  <c r="F23" i="47"/>
  <c r="N71" i="46"/>
  <c r="E23" i="47"/>
  <c r="M71" i="46"/>
  <c r="D23" i="47"/>
  <c r="K71" i="46"/>
  <c r="C23" i="47"/>
  <c r="J71" i="46"/>
  <c r="B23" i="47"/>
  <c r="AG70" i="46"/>
  <c r="AG71" i="46"/>
  <c r="V23" i="47"/>
  <c r="AC70" i="46"/>
  <c r="Y70" i="46"/>
  <c r="AH70" i="46"/>
  <c r="U70" i="46"/>
  <c r="AH69" i="46"/>
  <c r="AI69" i="46"/>
  <c r="AG69" i="46"/>
  <c r="AC69" i="46"/>
  <c r="Y69" i="46"/>
  <c r="U69" i="46"/>
  <c r="U71" i="46"/>
  <c r="J23" i="47"/>
  <c r="AF67" i="46"/>
  <c r="AE67" i="46"/>
  <c r="AD67" i="46"/>
  <c r="AB67" i="46"/>
  <c r="AA67" i="46"/>
  <c r="Z67" i="46"/>
  <c r="X67" i="46"/>
  <c r="W67" i="46"/>
  <c r="V67" i="46"/>
  <c r="T67" i="46"/>
  <c r="S67" i="46"/>
  <c r="R67" i="46"/>
  <c r="O67" i="46"/>
  <c r="N67" i="46"/>
  <c r="M67" i="46"/>
  <c r="K67" i="46"/>
  <c r="C22" i="47"/>
  <c r="J67" i="46"/>
  <c r="B22" i="47"/>
  <c r="AG66" i="46"/>
  <c r="AC66" i="46"/>
  <c r="Y66" i="46"/>
  <c r="U66" i="46"/>
  <c r="AG65" i="46"/>
  <c r="AG67" i="46"/>
  <c r="V22" i="47"/>
  <c r="AC65" i="46"/>
  <c r="Y65" i="46"/>
  <c r="Y67" i="46"/>
  <c r="N22" i="47"/>
  <c r="U65" i="46"/>
  <c r="AF63" i="46"/>
  <c r="U21" i="47"/>
  <c r="AE63" i="46"/>
  <c r="T21" i="47"/>
  <c r="AD63" i="46"/>
  <c r="S21" i="47"/>
  <c r="AB63" i="46"/>
  <c r="Q21" i="47"/>
  <c r="AA63" i="46"/>
  <c r="P21" i="47"/>
  <c r="Z63" i="46"/>
  <c r="O21" i="47"/>
  <c r="X63" i="46"/>
  <c r="M21" i="47"/>
  <c r="W63" i="46"/>
  <c r="L21" i="47"/>
  <c r="V63" i="46"/>
  <c r="K21" i="47"/>
  <c r="T63" i="46"/>
  <c r="I21" i="47"/>
  <c r="S63" i="46"/>
  <c r="H21" i="47"/>
  <c r="R63" i="46"/>
  <c r="G21" i="47"/>
  <c r="O63" i="46"/>
  <c r="F21" i="47"/>
  <c r="N63" i="46"/>
  <c r="E21" i="47"/>
  <c r="M63" i="46"/>
  <c r="D21" i="47"/>
  <c r="K63" i="46"/>
  <c r="C21" i="47"/>
  <c r="J63" i="46"/>
  <c r="B21" i="47"/>
  <c r="AG62" i="46"/>
  <c r="AG63" i="46"/>
  <c r="V21" i="47"/>
  <c r="AC62" i="46"/>
  <c r="Y62" i="46"/>
  <c r="U62" i="46"/>
  <c r="AG61" i="46"/>
  <c r="AC61" i="46"/>
  <c r="Y61" i="46"/>
  <c r="Y63" i="46"/>
  <c r="N21" i="47"/>
  <c r="U61" i="46"/>
  <c r="AF59" i="46"/>
  <c r="AE59" i="46"/>
  <c r="T20" i="47"/>
  <c r="AD59" i="46"/>
  <c r="S20" i="47"/>
  <c r="AC59" i="46"/>
  <c r="R20" i="47"/>
  <c r="AB59" i="46"/>
  <c r="AA59" i="46"/>
  <c r="P20" i="47"/>
  <c r="Z59" i="46"/>
  <c r="O20" i="47"/>
  <c r="X59" i="46"/>
  <c r="W59" i="46"/>
  <c r="L20" i="47"/>
  <c r="V59" i="46"/>
  <c r="K20" i="47"/>
  <c r="U59" i="46"/>
  <c r="J20" i="47"/>
  <c r="T59" i="46"/>
  <c r="I20" i="47"/>
  <c r="S59" i="46"/>
  <c r="H20" i="47"/>
  <c r="R59" i="46"/>
  <c r="G20" i="47"/>
  <c r="O59" i="46"/>
  <c r="F20" i="47"/>
  <c r="N59" i="46"/>
  <c r="E20" i="47"/>
  <c r="M59" i="46"/>
  <c r="D20" i="47"/>
  <c r="K59" i="46"/>
  <c r="C20" i="47"/>
  <c r="J59" i="46"/>
  <c r="B20" i="47"/>
  <c r="AH58" i="46"/>
  <c r="AG58" i="46"/>
  <c r="AC58" i="46"/>
  <c r="Y58" i="46"/>
  <c r="U58" i="46"/>
  <c r="AG57" i="46"/>
  <c r="AG59" i="46"/>
  <c r="V20" i="47"/>
  <c r="AC57" i="46"/>
  <c r="Y57" i="46"/>
  <c r="AH57" i="46"/>
  <c r="AI57" i="46"/>
  <c r="U57" i="46"/>
  <c r="AF55" i="46"/>
  <c r="U19" i="47"/>
  <c r="AE55" i="46"/>
  <c r="T19" i="47"/>
  <c r="AD55" i="46"/>
  <c r="S19" i="47"/>
  <c r="AB55" i="46"/>
  <c r="Q19" i="47"/>
  <c r="AA55" i="46"/>
  <c r="P19" i="47"/>
  <c r="Z55" i="46"/>
  <c r="O19" i="47"/>
  <c r="X55" i="46"/>
  <c r="M19" i="47"/>
  <c r="W55" i="46"/>
  <c r="L19" i="47"/>
  <c r="V55" i="46"/>
  <c r="K19" i="47"/>
  <c r="T55" i="46"/>
  <c r="I19" i="47"/>
  <c r="S55" i="46"/>
  <c r="H19" i="47"/>
  <c r="R55" i="46"/>
  <c r="G19" i="47"/>
  <c r="O55" i="46"/>
  <c r="F19" i="47"/>
  <c r="N55" i="46"/>
  <c r="E19" i="47"/>
  <c r="M55" i="46"/>
  <c r="D19" i="47"/>
  <c r="K55" i="46"/>
  <c r="C19" i="47"/>
  <c r="J55" i="46"/>
  <c r="B19" i="47"/>
  <c r="AG54" i="46"/>
  <c r="AG55" i="46"/>
  <c r="V19" i="47"/>
  <c r="AC54" i="46"/>
  <c r="AC55" i="46"/>
  <c r="R19" i="47"/>
  <c r="Y54" i="46"/>
  <c r="U54" i="46"/>
  <c r="AG53" i="46"/>
  <c r="AC53" i="46"/>
  <c r="Y53" i="46"/>
  <c r="Y55" i="46"/>
  <c r="N19" i="47"/>
  <c r="U53" i="46"/>
  <c r="AF51" i="46"/>
  <c r="U18" i="47"/>
  <c r="AE51" i="46"/>
  <c r="T18" i="47"/>
  <c r="AD51" i="46"/>
  <c r="S18" i="47"/>
  <c r="AB51" i="46"/>
  <c r="AA51" i="46"/>
  <c r="P18" i="47"/>
  <c r="Z51" i="46"/>
  <c r="O18" i="47"/>
  <c r="X51" i="46"/>
  <c r="M18" i="47"/>
  <c r="W51" i="46"/>
  <c r="L18" i="47"/>
  <c r="V51" i="46"/>
  <c r="K18" i="47"/>
  <c r="T51" i="46"/>
  <c r="S51" i="46"/>
  <c r="H18" i="47"/>
  <c r="R51" i="46"/>
  <c r="G18" i="47"/>
  <c r="O51" i="46"/>
  <c r="F18" i="47"/>
  <c r="N51" i="46"/>
  <c r="E18" i="47"/>
  <c r="M51" i="46"/>
  <c r="D18" i="47"/>
  <c r="J51" i="46"/>
  <c r="B18" i="47"/>
  <c r="AG50" i="46"/>
  <c r="AC50" i="46"/>
  <c r="Y50" i="46"/>
  <c r="U50" i="46"/>
  <c r="AH50" i="46"/>
  <c r="AI50" i="46"/>
  <c r="AG49" i="46"/>
  <c r="AC49" i="46"/>
  <c r="Y49" i="46"/>
  <c r="U49" i="46"/>
  <c r="U51" i="46"/>
  <c r="J18" i="47"/>
  <c r="AF47" i="46"/>
  <c r="U17" i="47"/>
  <c r="AE47" i="46"/>
  <c r="T17" i="47"/>
  <c r="AD47" i="46"/>
  <c r="S17" i="47"/>
  <c r="AB47" i="46"/>
  <c r="Q17" i="47"/>
  <c r="AA47" i="46"/>
  <c r="P17" i="47"/>
  <c r="Z47" i="46"/>
  <c r="O17" i="47"/>
  <c r="X47" i="46"/>
  <c r="M17" i="47"/>
  <c r="W47" i="46"/>
  <c r="L17" i="47"/>
  <c r="V47" i="46"/>
  <c r="K17" i="47"/>
  <c r="T47" i="46"/>
  <c r="I17" i="47"/>
  <c r="S47" i="46"/>
  <c r="H17" i="47"/>
  <c r="R47" i="46"/>
  <c r="G17" i="47"/>
  <c r="O47" i="46"/>
  <c r="F17" i="47"/>
  <c r="N47" i="46"/>
  <c r="E17" i="47"/>
  <c r="M47" i="46"/>
  <c r="D17" i="47"/>
  <c r="K47" i="46"/>
  <c r="C17" i="47"/>
  <c r="J47" i="46"/>
  <c r="B17" i="47"/>
  <c r="AG46" i="46"/>
  <c r="AC46" i="46"/>
  <c r="Y46" i="46"/>
  <c r="U46" i="46"/>
  <c r="AG45" i="46"/>
  <c r="AC45" i="46"/>
  <c r="Y45" i="46"/>
  <c r="Y47" i="46"/>
  <c r="N17" i="47"/>
  <c r="U45" i="46"/>
  <c r="AH45" i="46"/>
  <c r="AF43" i="46"/>
  <c r="U16" i="47"/>
  <c r="AE43" i="46"/>
  <c r="T16" i="47"/>
  <c r="AD43" i="46"/>
  <c r="S16" i="47"/>
  <c r="AB43" i="46"/>
  <c r="Q16" i="47"/>
  <c r="AA43" i="46"/>
  <c r="P16" i="47"/>
  <c r="Z43" i="46"/>
  <c r="O16" i="47"/>
  <c r="X43" i="46"/>
  <c r="M16" i="47"/>
  <c r="W43" i="46"/>
  <c r="L16" i="47"/>
  <c r="V43" i="46"/>
  <c r="K16" i="47"/>
  <c r="T43" i="46"/>
  <c r="I16" i="47"/>
  <c r="S43" i="46"/>
  <c r="H16" i="47"/>
  <c r="R43" i="46"/>
  <c r="G16" i="47"/>
  <c r="O43" i="46"/>
  <c r="F16" i="47"/>
  <c r="N43" i="46"/>
  <c r="E16" i="47"/>
  <c r="M43" i="46"/>
  <c r="D16" i="47"/>
  <c r="K43" i="46"/>
  <c r="C16" i="47"/>
  <c r="J43" i="46"/>
  <c r="B16" i="47"/>
  <c r="AG42" i="46"/>
  <c r="AC42" i="46"/>
  <c r="Y42" i="46"/>
  <c r="U42" i="46"/>
  <c r="U43" i="46"/>
  <c r="J16" i="47"/>
  <c r="AG41" i="46"/>
  <c r="AG43" i="46"/>
  <c r="V16" i="47"/>
  <c r="AC41" i="46"/>
  <c r="AC43" i="46"/>
  <c r="R16" i="47"/>
  <c r="Y41" i="46"/>
  <c r="U41" i="46"/>
  <c r="AF39" i="46"/>
  <c r="U15" i="47"/>
  <c r="AE39" i="46"/>
  <c r="T15" i="47"/>
  <c r="AD39" i="46"/>
  <c r="S15" i="47"/>
  <c r="AB39" i="46"/>
  <c r="Q15" i="47"/>
  <c r="AA39" i="46"/>
  <c r="P15" i="47"/>
  <c r="Z39" i="46"/>
  <c r="O15" i="47"/>
  <c r="X39" i="46"/>
  <c r="M15" i="47"/>
  <c r="W39" i="46"/>
  <c r="L15" i="47"/>
  <c r="V39" i="46"/>
  <c r="K15" i="47"/>
  <c r="T39" i="46"/>
  <c r="I15" i="47"/>
  <c r="S39" i="46"/>
  <c r="H15" i="47"/>
  <c r="R39" i="46"/>
  <c r="G15" i="47"/>
  <c r="O39" i="46"/>
  <c r="F15" i="47"/>
  <c r="N39" i="46"/>
  <c r="M39" i="46"/>
  <c r="D15" i="47"/>
  <c r="K39" i="46"/>
  <c r="C15" i="47"/>
  <c r="J39" i="46"/>
  <c r="B15" i="47"/>
  <c r="AG38" i="46"/>
  <c r="AC38" i="46"/>
  <c r="Y38" i="46"/>
  <c r="U38" i="46"/>
  <c r="AG37" i="46"/>
  <c r="AC37" i="46"/>
  <c r="Y37" i="46"/>
  <c r="U37" i="46"/>
  <c r="AH37" i="46"/>
  <c r="AI37" i="46"/>
  <c r="AF35" i="46"/>
  <c r="U14" i="47"/>
  <c r="AE35" i="46"/>
  <c r="T14" i="47"/>
  <c r="AD35" i="46"/>
  <c r="S14" i="47"/>
  <c r="AB35" i="46"/>
  <c r="Q14" i="47"/>
  <c r="AA35" i="46"/>
  <c r="P14" i="47"/>
  <c r="Z35" i="46"/>
  <c r="O14" i="47"/>
  <c r="X35" i="46"/>
  <c r="M14" i="47"/>
  <c r="W35" i="46"/>
  <c r="L14" i="47"/>
  <c r="V35" i="46"/>
  <c r="K14" i="47"/>
  <c r="U35" i="46"/>
  <c r="J14" i="47"/>
  <c r="T35" i="46"/>
  <c r="I14" i="47"/>
  <c r="S35" i="46"/>
  <c r="H14" i="47"/>
  <c r="R35" i="46"/>
  <c r="G14" i="47"/>
  <c r="O35" i="46"/>
  <c r="F14" i="47"/>
  <c r="N35" i="46"/>
  <c r="E14" i="47"/>
  <c r="M35" i="46"/>
  <c r="D14" i="47"/>
  <c r="K35" i="46"/>
  <c r="C14" i="47"/>
  <c r="J35" i="46"/>
  <c r="B14" i="47"/>
  <c r="AH34" i="46"/>
  <c r="AI34" i="46"/>
  <c r="AG34" i="46"/>
  <c r="AC34" i="46"/>
  <c r="Y34" i="46"/>
  <c r="U34" i="46"/>
  <c r="AG33" i="46"/>
  <c r="AC33" i="46"/>
  <c r="AC35" i="46"/>
  <c r="R14" i="47"/>
  <c r="Y33" i="46"/>
  <c r="Y35" i="46"/>
  <c r="N14" i="47"/>
  <c r="U33" i="46"/>
  <c r="AF31" i="46"/>
  <c r="U13" i="47"/>
  <c r="AE31" i="46"/>
  <c r="T13" i="47"/>
  <c r="AD31" i="46"/>
  <c r="S13" i="47"/>
  <c r="AB31" i="46"/>
  <c r="Q13" i="47"/>
  <c r="AA31" i="46"/>
  <c r="P13" i="47"/>
  <c r="Z31" i="46"/>
  <c r="O13" i="47"/>
  <c r="X31" i="46"/>
  <c r="M13" i="47"/>
  <c r="W31" i="46"/>
  <c r="L13" i="47"/>
  <c r="V31" i="46"/>
  <c r="K13" i="47"/>
  <c r="T31" i="46"/>
  <c r="I13" i="47"/>
  <c r="S31" i="46"/>
  <c r="H13" i="47"/>
  <c r="R31" i="46"/>
  <c r="G13" i="47"/>
  <c r="O31" i="46"/>
  <c r="F13" i="47"/>
  <c r="N31" i="46"/>
  <c r="E13" i="47"/>
  <c r="M31" i="46"/>
  <c r="D13" i="47"/>
  <c r="K31" i="46"/>
  <c r="C13" i="47"/>
  <c r="J31" i="46"/>
  <c r="B13" i="47"/>
  <c r="AG30" i="46"/>
  <c r="AC30" i="46"/>
  <c r="Y30" i="46"/>
  <c r="U30" i="46"/>
  <c r="AH30" i="46"/>
  <c r="AG29" i="46"/>
  <c r="AG31" i="46"/>
  <c r="V13" i="47"/>
  <c r="AC29" i="46"/>
  <c r="AC31" i="46"/>
  <c r="R13" i="47"/>
  <c r="Y29" i="46"/>
  <c r="Y31" i="46"/>
  <c r="N13" i="47"/>
  <c r="U29" i="46"/>
  <c r="AF27" i="46"/>
  <c r="U12" i="47"/>
  <c r="AE27" i="46"/>
  <c r="T12" i="47"/>
  <c r="AD27" i="46"/>
  <c r="S12" i="47"/>
  <c r="AB27" i="46"/>
  <c r="Q12" i="47"/>
  <c r="AA27" i="46"/>
  <c r="P12" i="47"/>
  <c r="Z27" i="46"/>
  <c r="O12" i="47"/>
  <c r="X27" i="46"/>
  <c r="M12" i="47"/>
  <c r="W27" i="46"/>
  <c r="L12" i="47"/>
  <c r="V27" i="46"/>
  <c r="K12" i="47"/>
  <c r="T27" i="46"/>
  <c r="I12" i="47"/>
  <c r="S27" i="46"/>
  <c r="H12" i="47"/>
  <c r="R27" i="46"/>
  <c r="G12" i="47"/>
  <c r="O27" i="46"/>
  <c r="F12" i="47"/>
  <c r="N27" i="46"/>
  <c r="E12" i="47"/>
  <c r="M27" i="46"/>
  <c r="D12" i="47"/>
  <c r="K27" i="46"/>
  <c r="C12" i="47"/>
  <c r="J27" i="46"/>
  <c r="B12" i="47"/>
  <c r="AG26" i="46"/>
  <c r="AC26" i="46"/>
  <c r="AC27" i="46"/>
  <c r="R12" i="47"/>
  <c r="Y26" i="46"/>
  <c r="U26" i="46"/>
  <c r="AG25" i="46"/>
  <c r="AC25" i="46"/>
  <c r="Y25" i="46"/>
  <c r="Y27" i="46"/>
  <c r="N12" i="47"/>
  <c r="U25" i="46"/>
  <c r="AF23" i="46"/>
  <c r="U11" i="47"/>
  <c r="AE23" i="46"/>
  <c r="T11" i="47"/>
  <c r="AD23" i="46"/>
  <c r="S11" i="47"/>
  <c r="AB23" i="46"/>
  <c r="Q11" i="47"/>
  <c r="AA23" i="46"/>
  <c r="P11" i="47"/>
  <c r="Z23" i="46"/>
  <c r="O11" i="47"/>
  <c r="X23" i="46"/>
  <c r="M11" i="47"/>
  <c r="W23" i="46"/>
  <c r="L11" i="47"/>
  <c r="V23" i="46"/>
  <c r="K11" i="47"/>
  <c r="T23" i="46"/>
  <c r="I11" i="47"/>
  <c r="S23" i="46"/>
  <c r="H11" i="47"/>
  <c r="R23" i="46"/>
  <c r="G11" i="47"/>
  <c r="O23" i="46"/>
  <c r="F11" i="47"/>
  <c r="N23" i="46"/>
  <c r="E11" i="47"/>
  <c r="M23" i="46"/>
  <c r="D11" i="47"/>
  <c r="K23" i="46"/>
  <c r="C11" i="47"/>
  <c r="J23" i="46"/>
  <c r="B11" i="47"/>
  <c r="AG22" i="46"/>
  <c r="AC22" i="46"/>
  <c r="Y22" i="46"/>
  <c r="U22" i="46"/>
  <c r="AH22" i="46"/>
  <c r="AG21" i="46"/>
  <c r="AG23" i="46"/>
  <c r="V11" i="47"/>
  <c r="AC21" i="46"/>
  <c r="AC23" i="46"/>
  <c r="R11" i="47"/>
  <c r="Y21" i="46"/>
  <c r="U21" i="46"/>
  <c r="AF19" i="46"/>
  <c r="U10" i="47"/>
  <c r="AE19" i="46"/>
  <c r="T10" i="47"/>
  <c r="AD19" i="46"/>
  <c r="S10" i="47"/>
  <c r="AB19" i="46"/>
  <c r="Q10" i="47"/>
  <c r="AA19" i="46"/>
  <c r="P10" i="47"/>
  <c r="Z19" i="46"/>
  <c r="O10" i="47"/>
  <c r="X19" i="46"/>
  <c r="M10" i="47"/>
  <c r="W19" i="46"/>
  <c r="L10" i="47"/>
  <c r="V19" i="46"/>
  <c r="K10" i="47"/>
  <c r="T19" i="46"/>
  <c r="I10" i="47"/>
  <c r="S19" i="46"/>
  <c r="H10" i="47"/>
  <c r="R19" i="46"/>
  <c r="G10" i="47"/>
  <c r="O19" i="46"/>
  <c r="F10" i="47"/>
  <c r="N19" i="46"/>
  <c r="E10" i="47"/>
  <c r="M19" i="46"/>
  <c r="D10" i="47"/>
  <c r="K19" i="46"/>
  <c r="C10" i="47"/>
  <c r="J19" i="46"/>
  <c r="B10" i="47"/>
  <c r="AG18" i="46"/>
  <c r="AG19" i="46"/>
  <c r="V10" i="47"/>
  <c r="AC18" i="46"/>
  <c r="AH18" i="46"/>
  <c r="AI18" i="46"/>
  <c r="Y18" i="46"/>
  <c r="U18" i="46"/>
  <c r="AG17" i="46"/>
  <c r="AC17" i="46"/>
  <c r="Y17" i="46"/>
  <c r="Y19" i="46"/>
  <c r="N10" i="47"/>
  <c r="U17" i="46"/>
  <c r="U19" i="46"/>
  <c r="J10" i="47"/>
  <c r="AF15" i="46"/>
  <c r="U9" i="47"/>
  <c r="AE15" i="46"/>
  <c r="T9" i="47"/>
  <c r="AD15" i="46"/>
  <c r="S9" i="47"/>
  <c r="AB15" i="46"/>
  <c r="Q9" i="47"/>
  <c r="AA15" i="46"/>
  <c r="P9" i="47"/>
  <c r="Z15" i="46"/>
  <c r="O9" i="47"/>
  <c r="X15" i="46"/>
  <c r="M9" i="47"/>
  <c r="W15" i="46"/>
  <c r="L9" i="47"/>
  <c r="V15" i="46"/>
  <c r="K9" i="47"/>
  <c r="T15" i="46"/>
  <c r="I9" i="47"/>
  <c r="S15" i="46"/>
  <c r="H9" i="47"/>
  <c r="R15" i="46"/>
  <c r="G9" i="47"/>
  <c r="O15" i="46"/>
  <c r="F9" i="47"/>
  <c r="N15" i="46"/>
  <c r="E9" i="47"/>
  <c r="M15" i="46"/>
  <c r="D9" i="47"/>
  <c r="K15" i="46"/>
  <c r="C9" i="47"/>
  <c r="J15" i="46"/>
  <c r="B9" i="47"/>
  <c r="AI14" i="46"/>
  <c r="AH14" i="46"/>
  <c r="AG14" i="46"/>
  <c r="AC14" i="46"/>
  <c r="Y14" i="46"/>
  <c r="U14" i="46"/>
  <c r="AG13" i="46"/>
  <c r="AG15" i="46"/>
  <c r="V9" i="47"/>
  <c r="AC13" i="46"/>
  <c r="AC15" i="46"/>
  <c r="R9" i="47"/>
  <c r="Y13" i="46"/>
  <c r="Y15" i="46"/>
  <c r="N9" i="47"/>
  <c r="U13" i="46"/>
  <c r="AF11" i="46"/>
  <c r="AE11" i="46"/>
  <c r="T8" i="47"/>
  <c r="AD11" i="46"/>
  <c r="AB11" i="46"/>
  <c r="Q8" i="47"/>
  <c r="AA11" i="46"/>
  <c r="P8" i="47"/>
  <c r="Z11" i="46"/>
  <c r="X11" i="46"/>
  <c r="W11" i="46"/>
  <c r="L8" i="47"/>
  <c r="V11" i="46"/>
  <c r="T11" i="46"/>
  <c r="S11" i="46"/>
  <c r="H8" i="47"/>
  <c r="R11" i="46"/>
  <c r="O11" i="46"/>
  <c r="F8" i="47"/>
  <c r="N11" i="46"/>
  <c r="M11" i="46"/>
  <c r="D8" i="47"/>
  <c r="K11" i="46"/>
  <c r="J11" i="46"/>
  <c r="AG10" i="46"/>
  <c r="AG11" i="46"/>
  <c r="AC10" i="46"/>
  <c r="AC11" i="46"/>
  <c r="Y10" i="46"/>
  <c r="U10" i="46"/>
  <c r="AG9" i="46"/>
  <c r="AC9" i="46"/>
  <c r="Y9" i="46"/>
  <c r="U9" i="46"/>
  <c r="A25" i="45"/>
  <c r="T24" i="45"/>
  <c r="S24" i="45"/>
  <c r="L24" i="45"/>
  <c r="V75" i="44"/>
  <c r="K24" i="45"/>
  <c r="D24" i="45"/>
  <c r="AE71" i="44"/>
  <c r="T23" i="45"/>
  <c r="AD71" i="44"/>
  <c r="S23" i="45"/>
  <c r="V71" i="44"/>
  <c r="K23" i="45"/>
  <c r="K71" i="44"/>
  <c r="C23" i="45"/>
  <c r="U22" i="45"/>
  <c r="T22" i="45"/>
  <c r="S22" i="45"/>
  <c r="Q22" i="45"/>
  <c r="P22" i="45"/>
  <c r="O22" i="45"/>
  <c r="M22" i="45"/>
  <c r="L22" i="45"/>
  <c r="K22" i="45"/>
  <c r="I22" i="45"/>
  <c r="H22" i="45"/>
  <c r="G22" i="45"/>
  <c r="F22" i="45"/>
  <c r="E22" i="45"/>
  <c r="D22" i="45"/>
  <c r="AE63" i="44"/>
  <c r="T21" i="45"/>
  <c r="AD63" i="44"/>
  <c r="S21" i="45"/>
  <c r="W63" i="44"/>
  <c r="L21" i="45"/>
  <c r="V63" i="44"/>
  <c r="K21" i="45"/>
  <c r="M63" i="44"/>
  <c r="D21" i="45"/>
  <c r="K63" i="44"/>
  <c r="C21" i="45"/>
  <c r="AE59" i="44"/>
  <c r="T20" i="45"/>
  <c r="AD59" i="44"/>
  <c r="S20" i="45"/>
  <c r="W59" i="44"/>
  <c r="L20" i="45"/>
  <c r="V59" i="44"/>
  <c r="K20" i="45"/>
  <c r="M59" i="44"/>
  <c r="D20" i="45"/>
  <c r="K59" i="44"/>
  <c r="C20" i="45"/>
  <c r="AD55" i="44"/>
  <c r="S19" i="45"/>
  <c r="V55" i="44"/>
  <c r="K19" i="45"/>
  <c r="K55" i="44"/>
  <c r="C19" i="45"/>
  <c r="AE51" i="44"/>
  <c r="T18" i="45"/>
  <c r="W51" i="44"/>
  <c r="L18" i="45"/>
  <c r="M51" i="44"/>
  <c r="D18" i="45"/>
  <c r="C18" i="45"/>
  <c r="Y17" i="45"/>
  <c r="AE47" i="44"/>
  <c r="T17" i="45"/>
  <c r="AD47" i="44"/>
  <c r="S17" i="45"/>
  <c r="W47" i="44"/>
  <c r="L17" i="45"/>
  <c r="V47" i="44"/>
  <c r="K17" i="45"/>
  <c r="M47" i="44"/>
  <c r="D17" i="45"/>
  <c r="K47" i="44"/>
  <c r="C17" i="45"/>
  <c r="AE43" i="44"/>
  <c r="T16" i="45"/>
  <c r="AD43" i="44"/>
  <c r="S16" i="45"/>
  <c r="W43" i="44"/>
  <c r="L16" i="45"/>
  <c r="V43" i="44"/>
  <c r="K16" i="45"/>
  <c r="M43" i="44"/>
  <c r="D16" i="45"/>
  <c r="K43" i="44"/>
  <c r="C16" i="45"/>
  <c r="K39" i="44"/>
  <c r="C15" i="45"/>
  <c r="AE35" i="44"/>
  <c r="T14" i="45"/>
  <c r="AD35" i="44"/>
  <c r="S14" i="45"/>
  <c r="W35" i="44"/>
  <c r="L14" i="45"/>
  <c r="V35" i="44"/>
  <c r="K14" i="45"/>
  <c r="M35" i="44"/>
  <c r="D14" i="45"/>
  <c r="K35" i="44"/>
  <c r="C14" i="45"/>
  <c r="AE31" i="44"/>
  <c r="T13" i="45"/>
  <c r="AD31" i="44"/>
  <c r="S13" i="45"/>
  <c r="W31" i="44"/>
  <c r="L13" i="45"/>
  <c r="V31" i="44"/>
  <c r="K13" i="45"/>
  <c r="M31" i="44"/>
  <c r="D13" i="45"/>
  <c r="K31" i="44"/>
  <c r="C13" i="45"/>
  <c r="AE27" i="44"/>
  <c r="T12" i="45"/>
  <c r="AD27" i="44"/>
  <c r="S12" i="45"/>
  <c r="W27" i="44"/>
  <c r="L12" i="45"/>
  <c r="V27" i="44"/>
  <c r="K12" i="45"/>
  <c r="M27" i="44"/>
  <c r="D12" i="45"/>
  <c r="K27" i="44"/>
  <c r="C12" i="45"/>
  <c r="K23" i="44"/>
  <c r="C11" i="45"/>
  <c r="AE19" i="44"/>
  <c r="T10" i="45"/>
  <c r="AD19" i="44"/>
  <c r="S10" i="45"/>
  <c r="W19" i="44"/>
  <c r="L10" i="45"/>
  <c r="V19" i="44"/>
  <c r="K10" i="45"/>
  <c r="M19" i="44"/>
  <c r="D10" i="45"/>
  <c r="K19" i="44"/>
  <c r="C10" i="45"/>
  <c r="AE15" i="44"/>
  <c r="T9" i="45"/>
  <c r="AD15" i="44"/>
  <c r="S9" i="45"/>
  <c r="W15" i="44"/>
  <c r="L9" i="45"/>
  <c r="V15" i="44"/>
  <c r="K9" i="45"/>
  <c r="M15" i="44"/>
  <c r="D9" i="45"/>
  <c r="K15" i="44"/>
  <c r="C9" i="45"/>
  <c r="AE11" i="44"/>
  <c r="T8" i="45"/>
  <c r="V11" i="44"/>
  <c r="K8" i="45"/>
  <c r="Q76" i="44"/>
  <c r="P76" i="44"/>
  <c r="A76" i="44"/>
  <c r="AG75" i="44"/>
  <c r="V24" i="45"/>
  <c r="AF75" i="44"/>
  <c r="U24" i="45"/>
  <c r="AE75" i="44"/>
  <c r="AD75" i="44"/>
  <c r="AB75" i="44"/>
  <c r="Q24" i="45" s="1"/>
  <c r="Q25" i="45" s="1"/>
  <c r="AA75" i="44"/>
  <c r="P24" i="45"/>
  <c r="Z75" i="44"/>
  <c r="O24" i="45"/>
  <c r="Y73" i="44"/>
  <c r="Y75" i="44"/>
  <c r="N24" i="45"/>
  <c r="X75" i="44"/>
  <c r="M24" i="45"/>
  <c r="W75" i="44"/>
  <c r="U75" i="44"/>
  <c r="J24" i="45"/>
  <c r="T75" i="44"/>
  <c r="I24" i="45"/>
  <c r="S75" i="44"/>
  <c r="H24" i="45"/>
  <c r="R75" i="44"/>
  <c r="G24" i="45"/>
  <c r="O75" i="44"/>
  <c r="F24" i="45"/>
  <c r="N75" i="44"/>
  <c r="E24" i="45"/>
  <c r="M75" i="44"/>
  <c r="K75" i="44"/>
  <c r="C24" i="45"/>
  <c r="J75" i="44"/>
  <c r="B24" i="45"/>
  <c r="AG74" i="44"/>
  <c r="AH74" i="44"/>
  <c r="AC74" i="44"/>
  <c r="Y74" i="44"/>
  <c r="U74" i="44"/>
  <c r="AG73" i="44"/>
  <c r="AC73" i="44"/>
  <c r="AC75" i="44" s="1"/>
  <c r="U73" i="44"/>
  <c r="AF71" i="44"/>
  <c r="U23" i="45"/>
  <c r="AB71" i="44"/>
  <c r="Q23" i="45"/>
  <c r="AA71" i="44"/>
  <c r="P23" i="45"/>
  <c r="Z71" i="44"/>
  <c r="O23" i="45"/>
  <c r="X71" i="44"/>
  <c r="M23" i="45"/>
  <c r="W71" i="44"/>
  <c r="L23" i="45"/>
  <c r="T71" i="44"/>
  <c r="I23" i="45"/>
  <c r="S71" i="44"/>
  <c r="H23" i="45"/>
  <c r="R71" i="44"/>
  <c r="G23" i="45"/>
  <c r="O71" i="44"/>
  <c r="F23" i="45"/>
  <c r="N71" i="44"/>
  <c r="E23" i="45"/>
  <c r="M71" i="44"/>
  <c r="D23" i="45"/>
  <c r="J71" i="44"/>
  <c r="B23" i="45"/>
  <c r="AG70" i="44"/>
  <c r="AC70" i="44"/>
  <c r="Y70" i="44"/>
  <c r="U70" i="44"/>
  <c r="AG69" i="44"/>
  <c r="AG71" i="44"/>
  <c r="V23" i="45"/>
  <c r="AC69" i="44"/>
  <c r="AC71" i="44"/>
  <c r="R23" i="45"/>
  <c r="Y69" i="44"/>
  <c r="U69" i="44"/>
  <c r="AF67" i="44"/>
  <c r="AE67" i="44"/>
  <c r="AD67" i="44"/>
  <c r="AC65" i="44"/>
  <c r="AC66" i="44"/>
  <c r="AC67" i="44"/>
  <c r="R22" i="45"/>
  <c r="AB67" i="44"/>
  <c r="AA67" i="44"/>
  <c r="Z67" i="44"/>
  <c r="X67" i="44"/>
  <c r="W67" i="44"/>
  <c r="V67" i="44"/>
  <c r="T67" i="44"/>
  <c r="S67" i="44"/>
  <c r="R67" i="44"/>
  <c r="O67" i="44"/>
  <c r="N67" i="44"/>
  <c r="M67" i="44"/>
  <c r="K67" i="44"/>
  <c r="C22" i="45"/>
  <c r="J67" i="44"/>
  <c r="B22" i="45"/>
  <c r="AG66" i="44"/>
  <c r="Y66" i="44"/>
  <c r="U66" i="44"/>
  <c r="AH66" i="44"/>
  <c r="U65" i="44"/>
  <c r="Y65" i="44"/>
  <c r="AG65" i="44"/>
  <c r="AH65" i="44"/>
  <c r="AI65" i="44"/>
  <c r="AG67" i="44"/>
  <c r="V22" i="45"/>
  <c r="Y67" i="44"/>
  <c r="N22" i="45"/>
  <c r="AF63" i="44"/>
  <c r="U21" i="45"/>
  <c r="AB63" i="44"/>
  <c r="Q21" i="45"/>
  <c r="AA63" i="44"/>
  <c r="P21" i="45"/>
  <c r="Z63" i="44"/>
  <c r="O21" i="45"/>
  <c r="X63" i="44"/>
  <c r="M21" i="45"/>
  <c r="T63" i="44"/>
  <c r="I21" i="45"/>
  <c r="S63" i="44"/>
  <c r="H21" i="45"/>
  <c r="R63" i="44"/>
  <c r="G21" i="45"/>
  <c r="O63" i="44"/>
  <c r="F21" i="45"/>
  <c r="N63" i="44"/>
  <c r="E21" i="45"/>
  <c r="J63" i="44"/>
  <c r="B21" i="45"/>
  <c r="AG62" i="44"/>
  <c r="AC62" i="44"/>
  <c r="Y62" i="44"/>
  <c r="U62" i="44"/>
  <c r="AH62" i="44"/>
  <c r="AI62" i="44"/>
  <c r="U61" i="44"/>
  <c r="Y61" i="44"/>
  <c r="AC61" i="44"/>
  <c r="AG61" i="44"/>
  <c r="AH61" i="44"/>
  <c r="AI61" i="44"/>
  <c r="AG63" i="44"/>
  <c r="V21" i="45"/>
  <c r="AC63" i="44"/>
  <c r="R21" i="45"/>
  <c r="Y63" i="44"/>
  <c r="N21" i="45"/>
  <c r="U63" i="44"/>
  <c r="J21" i="45"/>
  <c r="AF59" i="44"/>
  <c r="U20" i="45"/>
  <c r="AB59" i="44"/>
  <c r="Q20" i="45"/>
  <c r="AA59" i="44"/>
  <c r="P20" i="45"/>
  <c r="Z59" i="44"/>
  <c r="O20" i="45"/>
  <c r="Y57" i="44"/>
  <c r="Y58" i="44"/>
  <c r="Y59" i="44"/>
  <c r="N20" i="45"/>
  <c r="X59" i="44"/>
  <c r="M20" i="45"/>
  <c r="T59" i="44"/>
  <c r="I20" i="45"/>
  <c r="S59" i="44"/>
  <c r="H20" i="45"/>
  <c r="R59" i="44"/>
  <c r="G20" i="45"/>
  <c r="O59" i="44"/>
  <c r="F20" i="45"/>
  <c r="N59" i="44"/>
  <c r="E20" i="45"/>
  <c r="J59" i="44"/>
  <c r="B20" i="45"/>
  <c r="U58" i="44"/>
  <c r="AC58" i="44"/>
  <c r="AG58" i="44"/>
  <c r="AH58" i="44"/>
  <c r="AG57" i="44"/>
  <c r="AG59" i="44"/>
  <c r="V20" i="45"/>
  <c r="AC57" i="44"/>
  <c r="AC59" i="44"/>
  <c r="R20" i="45"/>
  <c r="U57" i="44"/>
  <c r="U59" i="44"/>
  <c r="J20" i="45"/>
  <c r="AF55" i="44"/>
  <c r="U19" i="45"/>
  <c r="AE55" i="44"/>
  <c r="T19" i="45"/>
  <c r="AB55" i="44"/>
  <c r="Q19" i="45"/>
  <c r="AA55" i="44"/>
  <c r="P19" i="45"/>
  <c r="Z55" i="44"/>
  <c r="O19" i="45"/>
  <c r="X55" i="44"/>
  <c r="M19" i="45"/>
  <c r="W55" i="44"/>
  <c r="L19" i="45"/>
  <c r="T55" i="44"/>
  <c r="I19" i="45"/>
  <c r="S55" i="44"/>
  <c r="H19" i="45"/>
  <c r="R55" i="44"/>
  <c r="G19" i="45"/>
  <c r="O55" i="44"/>
  <c r="F19" i="45"/>
  <c r="N55" i="44"/>
  <c r="E19" i="45"/>
  <c r="M55" i="44"/>
  <c r="D19" i="45"/>
  <c r="J55" i="44"/>
  <c r="B19" i="45"/>
  <c r="AG54" i="44"/>
  <c r="AC54" i="44"/>
  <c r="Y54" i="44"/>
  <c r="U54" i="44"/>
  <c r="AG53" i="44"/>
  <c r="AG55" i="44"/>
  <c r="V19" i="45"/>
  <c r="AC53" i="44"/>
  <c r="AC55" i="44"/>
  <c r="R19" i="45"/>
  <c r="Y53" i="44"/>
  <c r="Y55" i="44"/>
  <c r="N19" i="45"/>
  <c r="U53" i="44"/>
  <c r="AF51" i="44"/>
  <c r="U18" i="45"/>
  <c r="AD51" i="44"/>
  <c r="S18" i="45"/>
  <c r="AC49" i="44"/>
  <c r="AC50" i="44"/>
  <c r="AC51" i="44"/>
  <c r="R18" i="45"/>
  <c r="AB51" i="44"/>
  <c r="Q18" i="45"/>
  <c r="AA51" i="44"/>
  <c r="P18" i="45"/>
  <c r="Z51" i="44"/>
  <c r="O18" i="45"/>
  <c r="X51" i="44"/>
  <c r="M18" i="45"/>
  <c r="V51" i="44"/>
  <c r="K18" i="45"/>
  <c r="U49" i="44"/>
  <c r="U50" i="44"/>
  <c r="U51" i="44"/>
  <c r="J18" i="45"/>
  <c r="T51" i="44"/>
  <c r="I18" i="45"/>
  <c r="S51" i="44"/>
  <c r="H18" i="45"/>
  <c r="R51" i="44"/>
  <c r="G18" i="45"/>
  <c r="O51" i="44"/>
  <c r="F18" i="45"/>
  <c r="N51" i="44"/>
  <c r="E18" i="45"/>
  <c r="J51" i="44"/>
  <c r="B18" i="45"/>
  <c r="Y50" i="44"/>
  <c r="AG50" i="44"/>
  <c r="AH50" i="44"/>
  <c r="AI50" i="44"/>
  <c r="AG49" i="44"/>
  <c r="AG51" i="44"/>
  <c r="V18" i="45"/>
  <c r="Y49" i="44"/>
  <c r="Y51" i="44"/>
  <c r="N18" i="45"/>
  <c r="AH49" i="44"/>
  <c r="AH51" i="44"/>
  <c r="AF47" i="44"/>
  <c r="U17" i="45"/>
  <c r="AB47" i="44"/>
  <c r="Q17" i="45"/>
  <c r="AA47" i="44"/>
  <c r="P17" i="45"/>
  <c r="Z47" i="44"/>
  <c r="O17" i="45"/>
  <c r="X47" i="44"/>
  <c r="M17" i="45"/>
  <c r="T47" i="44"/>
  <c r="I17" i="45"/>
  <c r="S47" i="44"/>
  <c r="H17" i="45"/>
  <c r="R47" i="44"/>
  <c r="G17" i="45"/>
  <c r="O47" i="44"/>
  <c r="F17" i="45"/>
  <c r="N47" i="44"/>
  <c r="E17" i="45"/>
  <c r="J47" i="44"/>
  <c r="B17" i="45"/>
  <c r="U46" i="44"/>
  <c r="Y46" i="44"/>
  <c r="AC46" i="44"/>
  <c r="AG46" i="44"/>
  <c r="AH46" i="44"/>
  <c r="AG45" i="44"/>
  <c r="AG47" i="44"/>
  <c r="V17" i="45"/>
  <c r="AC45" i="44"/>
  <c r="AC47" i="44"/>
  <c r="R17" i="45"/>
  <c r="Y45" i="44"/>
  <c r="Y47" i="44"/>
  <c r="N17" i="45"/>
  <c r="U45" i="44"/>
  <c r="U47" i="44"/>
  <c r="J17" i="45"/>
  <c r="AG41" i="44"/>
  <c r="AG42" i="44"/>
  <c r="AG43" i="44"/>
  <c r="V16" i="45"/>
  <c r="AF43" i="44"/>
  <c r="U16" i="45"/>
  <c r="AB43" i="44"/>
  <c r="Q16" i="45"/>
  <c r="AA43" i="44"/>
  <c r="P16" i="45"/>
  <c r="Z43" i="44"/>
  <c r="O16" i="45"/>
  <c r="Y41" i="44"/>
  <c r="Y42" i="44"/>
  <c r="Y43" i="44"/>
  <c r="N16" i="45"/>
  <c r="X43" i="44"/>
  <c r="M16" i="45"/>
  <c r="T43" i="44"/>
  <c r="I16" i="45"/>
  <c r="S43" i="44"/>
  <c r="H16" i="45"/>
  <c r="R43" i="44"/>
  <c r="G16" i="45"/>
  <c r="O43" i="44"/>
  <c r="F16" i="45"/>
  <c r="N43" i="44"/>
  <c r="E16" i="45"/>
  <c r="J43" i="44"/>
  <c r="B16" i="45"/>
  <c r="AC42" i="44"/>
  <c r="U42" i="44"/>
  <c r="AC41" i="44"/>
  <c r="AC43" i="44"/>
  <c r="R16" i="45"/>
  <c r="U41" i="44"/>
  <c r="U43" i="44"/>
  <c r="J16" i="45"/>
  <c r="AF39" i="44"/>
  <c r="U15" i="45"/>
  <c r="AE39" i="44"/>
  <c r="T15" i="45"/>
  <c r="AD39" i="44"/>
  <c r="S15" i="45"/>
  <c r="AB39" i="44"/>
  <c r="Q15" i="45"/>
  <c r="AA39" i="44"/>
  <c r="P15" i="45"/>
  <c r="Z39" i="44"/>
  <c r="O15" i="45"/>
  <c r="X39" i="44"/>
  <c r="M15" i="45"/>
  <c r="W39" i="44"/>
  <c r="L15" i="45"/>
  <c r="V39" i="44"/>
  <c r="K15" i="45"/>
  <c r="T39" i="44"/>
  <c r="I15" i="45"/>
  <c r="S39" i="44"/>
  <c r="H15" i="45"/>
  <c r="R39" i="44"/>
  <c r="G15" i="45"/>
  <c r="O39" i="44"/>
  <c r="F15" i="45"/>
  <c r="N39" i="44"/>
  <c r="E15" i="45"/>
  <c r="M39" i="44"/>
  <c r="D15" i="45"/>
  <c r="J39" i="44"/>
  <c r="B15" i="45"/>
  <c r="AG38" i="44"/>
  <c r="AC38" i="44"/>
  <c r="Y38" i="44"/>
  <c r="U38" i="44"/>
  <c r="AH38" i="44"/>
  <c r="AG37" i="44"/>
  <c r="AG39" i="44"/>
  <c r="V15" i="45"/>
  <c r="AC37" i="44"/>
  <c r="AC39" i="44"/>
  <c r="R15" i="45"/>
  <c r="Y37" i="44"/>
  <c r="Y39" i="44"/>
  <c r="N15" i="45"/>
  <c r="U37" i="44"/>
  <c r="AF35" i="44"/>
  <c r="U14" i="45"/>
  <c r="AC33" i="44"/>
  <c r="AC34" i="44"/>
  <c r="AC35" i="44"/>
  <c r="R14" i="45"/>
  <c r="AB35" i="44"/>
  <c r="Q14" i="45"/>
  <c r="AA35" i="44"/>
  <c r="P14" i="45"/>
  <c r="Z35" i="44"/>
  <c r="O14" i="45"/>
  <c r="X35" i="44"/>
  <c r="M14" i="45"/>
  <c r="U33" i="44"/>
  <c r="U34" i="44"/>
  <c r="U35" i="44"/>
  <c r="J14" i="45"/>
  <c r="T35" i="44"/>
  <c r="I14" i="45"/>
  <c r="S35" i="44"/>
  <c r="H14" i="45"/>
  <c r="R35" i="44"/>
  <c r="G14" i="45"/>
  <c r="O35" i="44"/>
  <c r="F14" i="45"/>
  <c r="N35" i="44"/>
  <c r="E14" i="45"/>
  <c r="J35" i="44"/>
  <c r="B14" i="45"/>
  <c r="AG34" i="44"/>
  <c r="Y34" i="44"/>
  <c r="AH34" i="44"/>
  <c r="AI34" i="44"/>
  <c r="AG33" i="44"/>
  <c r="AG35" i="44"/>
  <c r="V14" i="45"/>
  <c r="Y33" i="44"/>
  <c r="Y35" i="44"/>
  <c r="N14" i="45"/>
  <c r="AH33" i="44"/>
  <c r="AH35" i="44"/>
  <c r="AF31" i="44"/>
  <c r="U13" i="45"/>
  <c r="AB31" i="44"/>
  <c r="Q13" i="45"/>
  <c r="AA31" i="44"/>
  <c r="P13" i="45"/>
  <c r="Z31" i="44"/>
  <c r="O13" i="45"/>
  <c r="X31" i="44"/>
  <c r="M13" i="45"/>
  <c r="T31" i="44"/>
  <c r="I13" i="45"/>
  <c r="S31" i="44"/>
  <c r="H13" i="45"/>
  <c r="R31" i="44"/>
  <c r="G13" i="45"/>
  <c r="O31" i="44"/>
  <c r="F13" i="45"/>
  <c r="N31" i="44"/>
  <c r="E13" i="45"/>
  <c r="J31" i="44"/>
  <c r="B13" i="45"/>
  <c r="U30" i="44"/>
  <c r="Y30" i="44"/>
  <c r="AC30" i="44"/>
  <c r="AG30" i="44"/>
  <c r="AH30" i="44"/>
  <c r="AI30" i="44"/>
  <c r="U29" i="44"/>
  <c r="Y29" i="44"/>
  <c r="AC29" i="44"/>
  <c r="AG29" i="44"/>
  <c r="AH29" i="44"/>
  <c r="AG31" i="44"/>
  <c r="V13" i="45"/>
  <c r="AC31" i="44"/>
  <c r="R13" i="45"/>
  <c r="Y31" i="44"/>
  <c r="N13" i="45"/>
  <c r="U31" i="44"/>
  <c r="J13" i="45"/>
  <c r="AG25" i="44"/>
  <c r="AG26" i="44"/>
  <c r="AG27" i="44"/>
  <c r="V12" i="45"/>
  <c r="AF27" i="44"/>
  <c r="U12" i="45"/>
  <c r="AB27" i="44"/>
  <c r="Q12" i="45"/>
  <c r="AA27" i="44"/>
  <c r="P12" i="45"/>
  <c r="Z27" i="44"/>
  <c r="O12" i="45"/>
  <c r="X27" i="44"/>
  <c r="M12" i="45"/>
  <c r="T27" i="44"/>
  <c r="I12" i="45"/>
  <c r="S27" i="44"/>
  <c r="H12" i="45"/>
  <c r="R27" i="44"/>
  <c r="G12" i="45"/>
  <c r="O27" i="44"/>
  <c r="F12" i="45"/>
  <c r="N27" i="44"/>
  <c r="E12" i="45"/>
  <c r="J27" i="44"/>
  <c r="B12" i="45"/>
  <c r="AC26" i="44"/>
  <c r="Y26" i="44"/>
  <c r="U26" i="44"/>
  <c r="AH26" i="44"/>
  <c r="AC25" i="44"/>
  <c r="AC27" i="44"/>
  <c r="R12" i="45"/>
  <c r="Y25" i="44"/>
  <c r="Y27" i="44"/>
  <c r="N12" i="45"/>
  <c r="U25" i="44"/>
  <c r="U27" i="44"/>
  <c r="J12" i="45"/>
  <c r="AF23" i="44"/>
  <c r="U11" i="45"/>
  <c r="AE23" i="44"/>
  <c r="T11" i="45"/>
  <c r="AD23" i="44"/>
  <c r="S11" i="45"/>
  <c r="AB23" i="44"/>
  <c r="Q11" i="45"/>
  <c r="AA23" i="44"/>
  <c r="P11" i="45"/>
  <c r="Z23" i="44"/>
  <c r="O11" i="45"/>
  <c r="X23" i="44"/>
  <c r="M11" i="45"/>
  <c r="W23" i="44"/>
  <c r="L11" i="45"/>
  <c r="V23" i="44"/>
  <c r="K11" i="45"/>
  <c r="T23" i="44"/>
  <c r="I11" i="45"/>
  <c r="S23" i="44"/>
  <c r="H11" i="45"/>
  <c r="R23" i="44"/>
  <c r="G11" i="45"/>
  <c r="O23" i="44"/>
  <c r="F11" i="45"/>
  <c r="N23" i="44"/>
  <c r="E11" i="45"/>
  <c r="M23" i="44"/>
  <c r="D11" i="45"/>
  <c r="J23" i="44"/>
  <c r="B11" i="45"/>
  <c r="AG22" i="44"/>
  <c r="AC22" i="44"/>
  <c r="Y22" i="44"/>
  <c r="U22" i="44"/>
  <c r="AG21" i="44"/>
  <c r="AG23" i="44"/>
  <c r="V11" i="45"/>
  <c r="AC21" i="44"/>
  <c r="AC23" i="44"/>
  <c r="R11" i="45"/>
  <c r="Y21" i="44"/>
  <c r="U21" i="44"/>
  <c r="AF19" i="44"/>
  <c r="U10" i="45"/>
  <c r="AC17" i="44"/>
  <c r="AC18" i="44"/>
  <c r="AC19" i="44"/>
  <c r="R10" i="45"/>
  <c r="AB19" i="44"/>
  <c r="Q10" i="45"/>
  <c r="AA19" i="44"/>
  <c r="P10" i="45"/>
  <c r="Z19" i="44"/>
  <c r="O10" i="45"/>
  <c r="X19" i="44"/>
  <c r="M10" i="45"/>
  <c r="U17" i="44"/>
  <c r="U18" i="44"/>
  <c r="U19" i="44"/>
  <c r="J10" i="45"/>
  <c r="T19" i="44"/>
  <c r="I10" i="45"/>
  <c r="S19" i="44"/>
  <c r="H10" i="45"/>
  <c r="R19" i="44"/>
  <c r="G10" i="45"/>
  <c r="O19" i="44"/>
  <c r="F10" i="45"/>
  <c r="N19" i="44"/>
  <c r="E10" i="45"/>
  <c r="J19" i="44"/>
  <c r="B10" i="45"/>
  <c r="Y18" i="44"/>
  <c r="AG18" i="44"/>
  <c r="AH18" i="44"/>
  <c r="AI18" i="44"/>
  <c r="Y17" i="44"/>
  <c r="AG17" i="44"/>
  <c r="AH17" i="44"/>
  <c r="AI17" i="44"/>
  <c r="AG19" i="44"/>
  <c r="V10" i="45"/>
  <c r="Y19" i="44"/>
  <c r="N10" i="45"/>
  <c r="AH19" i="44"/>
  <c r="AF15" i="44"/>
  <c r="U9" i="45"/>
  <c r="AB15" i="44"/>
  <c r="Q9" i="45"/>
  <c r="AA15" i="44"/>
  <c r="P9" i="45"/>
  <c r="Z15" i="44"/>
  <c r="O9" i="45"/>
  <c r="X15" i="44"/>
  <c r="M9" i="45"/>
  <c r="T15" i="44"/>
  <c r="I9" i="45"/>
  <c r="S15" i="44"/>
  <c r="H9" i="45"/>
  <c r="R15" i="44"/>
  <c r="G9" i="45"/>
  <c r="O15" i="44"/>
  <c r="F9" i="45"/>
  <c r="N15" i="44"/>
  <c r="E9" i="45"/>
  <c r="J15" i="44"/>
  <c r="B9" i="45"/>
  <c r="U14" i="44"/>
  <c r="Y14" i="44"/>
  <c r="AC14" i="44"/>
  <c r="AG14" i="44"/>
  <c r="AH14" i="44"/>
  <c r="AG13" i="44"/>
  <c r="AG15" i="44"/>
  <c r="V9" i="45"/>
  <c r="AC13" i="44"/>
  <c r="AC15" i="44"/>
  <c r="R9" i="45"/>
  <c r="Y13" i="44"/>
  <c r="Y15" i="44"/>
  <c r="N9" i="45"/>
  <c r="U13" i="44"/>
  <c r="U15" i="44"/>
  <c r="J9" i="45"/>
  <c r="AF11" i="44"/>
  <c r="AD11" i="44"/>
  <c r="AD76" i="44"/>
  <c r="AC9" i="44"/>
  <c r="AC10" i="44"/>
  <c r="AC11" i="44"/>
  <c r="AB11" i="44"/>
  <c r="AA11" i="44"/>
  <c r="Z11" i="44"/>
  <c r="X11" i="44"/>
  <c r="W11" i="44"/>
  <c r="W76" i="44"/>
  <c r="V76" i="44"/>
  <c r="U9" i="44"/>
  <c r="U10" i="44"/>
  <c r="U11" i="44"/>
  <c r="T11" i="44"/>
  <c r="S11" i="44"/>
  <c r="R11" i="44"/>
  <c r="O11" i="44"/>
  <c r="F8" i="45"/>
  <c r="N11" i="44"/>
  <c r="E8" i="45"/>
  <c r="M11" i="44"/>
  <c r="D8" i="45"/>
  <c r="D25" i="45"/>
  <c r="K11" i="44"/>
  <c r="K76" i="44"/>
  <c r="Y10" i="44"/>
  <c r="AG10" i="44"/>
  <c r="AH10" i="44"/>
  <c r="Y9" i="44"/>
  <c r="AG9" i="44"/>
  <c r="AH9" i="44"/>
  <c r="AH11" i="44"/>
  <c r="AG11" i="44"/>
  <c r="Y11" i="44"/>
  <c r="U9" i="34"/>
  <c r="U11" i="34" s="1"/>
  <c r="J8" i="35" s="1"/>
  <c r="Y9" i="34"/>
  <c r="AC9" i="34"/>
  <c r="AG9" i="34"/>
  <c r="U10" i="34"/>
  <c r="Y10" i="34"/>
  <c r="AC10" i="34"/>
  <c r="AH10" i="34" s="1"/>
  <c r="AI10" i="34" s="1"/>
  <c r="AG10" i="34"/>
  <c r="AG11" i="34" s="1"/>
  <c r="V8" i="35" s="1"/>
  <c r="U13" i="34"/>
  <c r="Y13" i="34"/>
  <c r="AC13" i="34"/>
  <c r="AG13" i="34"/>
  <c r="AH13" i="34"/>
  <c r="AH15" i="34" s="1"/>
  <c r="U14" i="34"/>
  <c r="AH14" i="34" s="1"/>
  <c r="AI14" i="34" s="1"/>
  <c r="Y14" i="34"/>
  <c r="AC14" i="34"/>
  <c r="AG14" i="34"/>
  <c r="U17" i="34"/>
  <c r="Y17" i="34"/>
  <c r="AH17" i="34" s="1"/>
  <c r="AC17" i="34"/>
  <c r="AG17" i="34"/>
  <c r="U18" i="34"/>
  <c r="Y18" i="34"/>
  <c r="AC18" i="34"/>
  <c r="AG18" i="34"/>
  <c r="AH18" i="34"/>
  <c r="AI18" i="34" s="1"/>
  <c r="U21" i="34"/>
  <c r="AH21" i="34" s="1"/>
  <c r="Y21" i="34"/>
  <c r="AC21" i="34"/>
  <c r="AG21" i="34"/>
  <c r="U22" i="34"/>
  <c r="Y22" i="34"/>
  <c r="AH22" i="34" s="1"/>
  <c r="AI22" i="34" s="1"/>
  <c r="AC22" i="34"/>
  <c r="AC23" i="34" s="1"/>
  <c r="R11" i="35" s="1"/>
  <c r="AG22" i="34"/>
  <c r="U25" i="34"/>
  <c r="Y25" i="34"/>
  <c r="AC25" i="34"/>
  <c r="AG25" i="34"/>
  <c r="AG27" i="34" s="1"/>
  <c r="V12" i="35" s="1"/>
  <c r="AH25" i="34"/>
  <c r="AI25" i="34" s="1"/>
  <c r="U26" i="34"/>
  <c r="Y26" i="34"/>
  <c r="AC26" i="34"/>
  <c r="AG26" i="34"/>
  <c r="AH26" i="34"/>
  <c r="U29" i="34"/>
  <c r="U31" i="34" s="1"/>
  <c r="J13" i="35" s="1"/>
  <c r="Y29" i="34"/>
  <c r="Y31" i="34" s="1"/>
  <c r="N13" i="35" s="1"/>
  <c r="AC29" i="34"/>
  <c r="AG29" i="34"/>
  <c r="U30" i="34"/>
  <c r="Y30" i="34"/>
  <c r="AC30" i="34"/>
  <c r="AG30" i="34"/>
  <c r="AG31" i="34" s="1"/>
  <c r="V13" i="35" s="1"/>
  <c r="AH30" i="34"/>
  <c r="AI30" i="34" s="1"/>
  <c r="U33" i="34"/>
  <c r="AH33" i="34" s="1"/>
  <c r="Y33" i="34"/>
  <c r="AC33" i="34"/>
  <c r="AG33" i="34"/>
  <c r="U34" i="34"/>
  <c r="AH34" i="34" s="1"/>
  <c r="AI34" i="34" s="1"/>
  <c r="Y34" i="34"/>
  <c r="Y35" i="34" s="1"/>
  <c r="N14" i="35" s="1"/>
  <c r="AC34" i="34"/>
  <c r="AG34" i="34"/>
  <c r="U37" i="34"/>
  <c r="AH37" i="34" s="1"/>
  <c r="Y37" i="34"/>
  <c r="AC37" i="34"/>
  <c r="AG37" i="34"/>
  <c r="AG39" i="34" s="1"/>
  <c r="V15" i="35" s="1"/>
  <c r="U38" i="34"/>
  <c r="Y38" i="34"/>
  <c r="AC38" i="34"/>
  <c r="AG38" i="34"/>
  <c r="AH38" i="34" s="1"/>
  <c r="AI38" i="34" s="1"/>
  <c r="U41" i="34"/>
  <c r="U43" i="34" s="1"/>
  <c r="J16" i="35" s="1"/>
  <c r="Y41" i="34"/>
  <c r="AC41" i="34"/>
  <c r="AG41" i="34"/>
  <c r="U42" i="34"/>
  <c r="Y42" i="34"/>
  <c r="AC42" i="34"/>
  <c r="AH42" i="34" s="1"/>
  <c r="AI42" i="34" s="1"/>
  <c r="AG42" i="34"/>
  <c r="AG43" i="34" s="1"/>
  <c r="V16" i="35" s="1"/>
  <c r="U45" i="34"/>
  <c r="Y45" i="34"/>
  <c r="AC45" i="34"/>
  <c r="AG45" i="34"/>
  <c r="AH45" i="34"/>
  <c r="AI45" i="34" s="1"/>
  <c r="U46" i="34"/>
  <c r="AH46" i="34" s="1"/>
  <c r="AI46" i="34" s="1"/>
  <c r="Y46" i="34"/>
  <c r="AC46" i="34"/>
  <c r="AG46" i="34"/>
  <c r="U49" i="34"/>
  <c r="Y49" i="34"/>
  <c r="AH49" i="34" s="1"/>
  <c r="AC49" i="34"/>
  <c r="AG49" i="34"/>
  <c r="U50" i="34"/>
  <c r="Y50" i="34"/>
  <c r="AC50" i="34"/>
  <c r="AG50" i="34"/>
  <c r="AH50" i="34"/>
  <c r="AI50" i="34" s="1"/>
  <c r="U53" i="34"/>
  <c r="Y53" i="34"/>
  <c r="AC53" i="34"/>
  <c r="AG53" i="34"/>
  <c r="AH53" i="34"/>
  <c r="AH55" i="34" s="1"/>
  <c r="U54" i="34"/>
  <c r="Y54" i="34"/>
  <c r="AH54" i="34" s="1"/>
  <c r="AI54" i="34" s="1"/>
  <c r="AC54" i="34"/>
  <c r="AC55" i="34" s="1"/>
  <c r="R19" i="35" s="1"/>
  <c r="AG54" i="34"/>
  <c r="U57" i="34"/>
  <c r="Y57" i="34"/>
  <c r="AC57" i="34"/>
  <c r="AG57" i="34"/>
  <c r="AG59" i="34" s="1"/>
  <c r="V20" i="35" s="1"/>
  <c r="AH57" i="34"/>
  <c r="AI57" i="34" s="1"/>
  <c r="U58" i="34"/>
  <c r="Y58" i="34"/>
  <c r="AC58" i="34"/>
  <c r="AG58" i="34"/>
  <c r="AH58" i="34"/>
  <c r="U61" i="34"/>
  <c r="U63" i="34" s="1"/>
  <c r="J21" i="35" s="1"/>
  <c r="Y61" i="34"/>
  <c r="Y63" i="34" s="1"/>
  <c r="N21" i="35" s="1"/>
  <c r="AC61" i="34"/>
  <c r="AG61" i="34"/>
  <c r="U62" i="34"/>
  <c r="Y62" i="34"/>
  <c r="AC62" i="34"/>
  <c r="AG62" i="34"/>
  <c r="AG63" i="34" s="1"/>
  <c r="V21" i="35" s="1"/>
  <c r="AH62" i="34"/>
  <c r="AI62" i="34" s="1"/>
  <c r="U65" i="34"/>
  <c r="AH65" i="34" s="1"/>
  <c r="Y65" i="34"/>
  <c r="AC65" i="34"/>
  <c r="AG65" i="34"/>
  <c r="U66" i="34"/>
  <c r="U67" i="34" s="1"/>
  <c r="J22" i="35" s="1"/>
  <c r="Y66" i="34"/>
  <c r="Y67" i="34" s="1"/>
  <c r="N22" i="35" s="1"/>
  <c r="AC66" i="34"/>
  <c r="AG66" i="34"/>
  <c r="U69" i="34"/>
  <c r="Y69" i="34"/>
  <c r="AC69" i="34"/>
  <c r="AH69" i="34" s="1"/>
  <c r="AG69" i="34"/>
  <c r="AG71" i="34" s="1"/>
  <c r="V23" i="35" s="1"/>
  <c r="U70" i="34"/>
  <c r="Y70" i="34"/>
  <c r="AH70" i="34" s="1"/>
  <c r="AI70" i="34" s="1"/>
  <c r="AC70" i="34"/>
  <c r="AG70" i="34"/>
  <c r="Y73" i="34"/>
  <c r="Y75" i="34" s="1"/>
  <c r="W75" i="34"/>
  <c r="L24" i="35" s="1"/>
  <c r="J71" i="34"/>
  <c r="AF71" i="34"/>
  <c r="U23" i="35" s="1"/>
  <c r="AE71" i="34"/>
  <c r="T23" i="35"/>
  <c r="AD71" i="34"/>
  <c r="S23" i="35" s="1"/>
  <c r="AB71" i="34"/>
  <c r="Q23" i="35" s="1"/>
  <c r="AA71" i="34"/>
  <c r="P23" i="35"/>
  <c r="Z71" i="34"/>
  <c r="O23" i="35" s="1"/>
  <c r="Y71" i="34"/>
  <c r="N23" i="35"/>
  <c r="X71" i="34"/>
  <c r="M23" i="35" s="1"/>
  <c r="W71" i="34"/>
  <c r="L23" i="35"/>
  <c r="V71" i="34"/>
  <c r="K23" i="35" s="1"/>
  <c r="U71" i="34"/>
  <c r="J23" i="35"/>
  <c r="T71" i="34"/>
  <c r="I23" i="35" s="1"/>
  <c r="S71" i="34"/>
  <c r="H23" i="35"/>
  <c r="R71" i="34"/>
  <c r="G23" i="35" s="1"/>
  <c r="O71" i="34"/>
  <c r="F23" i="35"/>
  <c r="N71" i="34"/>
  <c r="E23" i="35" s="1"/>
  <c r="M71" i="34"/>
  <c r="D23" i="35"/>
  <c r="K71" i="34"/>
  <c r="C23" i="35" s="1"/>
  <c r="B23" i="35"/>
  <c r="J67" i="34"/>
  <c r="B22" i="35" s="1"/>
  <c r="AG67" i="34"/>
  <c r="V22" i="35" s="1"/>
  <c r="U22" i="35"/>
  <c r="T22" i="35"/>
  <c r="S22" i="35"/>
  <c r="AC67" i="34"/>
  <c r="R22" i="35" s="1"/>
  <c r="Q22" i="35"/>
  <c r="P22" i="35"/>
  <c r="O22" i="35"/>
  <c r="M22" i="35"/>
  <c r="L22" i="35"/>
  <c r="K22" i="35"/>
  <c r="I22" i="35"/>
  <c r="H22" i="35"/>
  <c r="G22" i="35"/>
  <c r="F22" i="35"/>
  <c r="E22" i="35"/>
  <c r="D22" i="35"/>
  <c r="K67" i="34"/>
  <c r="C22" i="35" s="1"/>
  <c r="J63" i="34"/>
  <c r="AF63" i="34"/>
  <c r="U21" i="35" s="1"/>
  <c r="AE63" i="34"/>
  <c r="T21" i="35" s="1"/>
  <c r="AD63" i="34"/>
  <c r="S21" i="35"/>
  <c r="AC63" i="34"/>
  <c r="R21" i="35"/>
  <c r="AB63" i="34"/>
  <c r="Q21" i="35"/>
  <c r="AA63" i="34"/>
  <c r="P21" i="35"/>
  <c r="Z63" i="34"/>
  <c r="O21" i="35"/>
  <c r="X63" i="34"/>
  <c r="M21" i="35"/>
  <c r="W63" i="34"/>
  <c r="L21" i="35"/>
  <c r="V63" i="34"/>
  <c r="K21" i="35"/>
  <c r="T63" i="34"/>
  <c r="I21" i="35"/>
  <c r="S63" i="34"/>
  <c r="H21" i="35"/>
  <c r="R63" i="34"/>
  <c r="G21" i="35"/>
  <c r="O63" i="34"/>
  <c r="F21" i="35"/>
  <c r="N63" i="34"/>
  <c r="E21" i="35"/>
  <c r="M63" i="34"/>
  <c r="D21" i="35"/>
  <c r="K63" i="34"/>
  <c r="C21" i="35"/>
  <c r="B21" i="35"/>
  <c r="J59" i="34"/>
  <c r="AF59" i="34"/>
  <c r="U20" i="35" s="1"/>
  <c r="AE59" i="34"/>
  <c r="T20" i="35" s="1"/>
  <c r="AD59" i="34"/>
  <c r="S20" i="35" s="1"/>
  <c r="AC59" i="34"/>
  <c r="R20" i="35"/>
  <c r="AB59" i="34"/>
  <c r="Q20" i="35" s="1"/>
  <c r="AA59" i="34"/>
  <c r="P20" i="35" s="1"/>
  <c r="Z59" i="34"/>
  <c r="O20" i="35" s="1"/>
  <c r="Y59" i="34"/>
  <c r="N20" i="35"/>
  <c r="X59" i="34"/>
  <c r="M20" i="35" s="1"/>
  <c r="W59" i="34"/>
  <c r="L20" i="35" s="1"/>
  <c r="V59" i="34"/>
  <c r="K20" i="35" s="1"/>
  <c r="U59" i="34"/>
  <c r="J20" i="35"/>
  <c r="T59" i="34"/>
  <c r="I20" i="35" s="1"/>
  <c r="S59" i="34"/>
  <c r="H20" i="35" s="1"/>
  <c r="R59" i="34"/>
  <c r="G20" i="35" s="1"/>
  <c r="O59" i="34"/>
  <c r="F20" i="35"/>
  <c r="N59" i="34"/>
  <c r="E20" i="35" s="1"/>
  <c r="M59" i="34"/>
  <c r="D20" i="35" s="1"/>
  <c r="K59" i="34"/>
  <c r="C20" i="35" s="1"/>
  <c r="B20" i="35"/>
  <c r="J55" i="34"/>
  <c r="B19" i="35" s="1"/>
  <c r="AG55" i="34"/>
  <c r="V19" i="35"/>
  <c r="AF55" i="34"/>
  <c r="U19" i="35"/>
  <c r="AE55" i="34"/>
  <c r="T19" i="35"/>
  <c r="AD55" i="34"/>
  <c r="S19" i="35"/>
  <c r="AB55" i="34"/>
  <c r="Q19" i="35"/>
  <c r="AA55" i="34"/>
  <c r="P19" i="35"/>
  <c r="Z55" i="34"/>
  <c r="O19" i="35"/>
  <c r="X55" i="34"/>
  <c r="M19" i="35"/>
  <c r="W55" i="34"/>
  <c r="L19" i="35"/>
  <c r="V55" i="34"/>
  <c r="K19" i="35"/>
  <c r="U55" i="34"/>
  <c r="J19" i="35"/>
  <c r="T55" i="34"/>
  <c r="I19" i="35"/>
  <c r="S55" i="34"/>
  <c r="H19" i="35"/>
  <c r="R55" i="34"/>
  <c r="G19" i="35"/>
  <c r="O55" i="34"/>
  <c r="F19" i="35"/>
  <c r="N55" i="34"/>
  <c r="E19" i="35"/>
  <c r="M55" i="34"/>
  <c r="D19" i="35"/>
  <c r="K55" i="34"/>
  <c r="C19" i="35"/>
  <c r="J51" i="34"/>
  <c r="AG51" i="34"/>
  <c r="V18" i="35" s="1"/>
  <c r="AF51" i="34"/>
  <c r="U18" i="35" s="1"/>
  <c r="AE51" i="34"/>
  <c r="T18" i="35" s="1"/>
  <c r="AD51" i="34"/>
  <c r="S18" i="35"/>
  <c r="AC51" i="34"/>
  <c r="R18" i="35" s="1"/>
  <c r="AB51" i="34"/>
  <c r="Q18" i="35" s="1"/>
  <c r="AA51" i="34"/>
  <c r="P18" i="35" s="1"/>
  <c r="Z51" i="34"/>
  <c r="O18" i="35"/>
  <c r="Y51" i="34"/>
  <c r="N18" i="35" s="1"/>
  <c r="X51" i="34"/>
  <c r="M18" i="35" s="1"/>
  <c r="W51" i="34"/>
  <c r="L18" i="35" s="1"/>
  <c r="V51" i="34"/>
  <c r="K18" i="35"/>
  <c r="U51" i="34"/>
  <c r="J18" i="35" s="1"/>
  <c r="T51" i="34"/>
  <c r="I18" i="35" s="1"/>
  <c r="S51" i="34"/>
  <c r="H18" i="35" s="1"/>
  <c r="R51" i="34"/>
  <c r="G18" i="35"/>
  <c r="O51" i="34"/>
  <c r="F18" i="35" s="1"/>
  <c r="N51" i="34"/>
  <c r="E18" i="35" s="1"/>
  <c r="M51" i="34"/>
  <c r="D18" i="35" s="1"/>
  <c r="C18" i="35"/>
  <c r="B18" i="35"/>
  <c r="Y17" i="35"/>
  <c r="J47" i="34"/>
  <c r="AG47" i="34"/>
  <c r="V17" i="35"/>
  <c r="AF47" i="34"/>
  <c r="U17" i="35"/>
  <c r="AE47" i="34"/>
  <c r="T17" i="35"/>
  <c r="AD47" i="34"/>
  <c r="S17" i="35"/>
  <c r="AC47" i="34"/>
  <c r="R17" i="35"/>
  <c r="AB47" i="34"/>
  <c r="Q17" i="35"/>
  <c r="AA47" i="34"/>
  <c r="P17" i="35"/>
  <c r="Z47" i="34"/>
  <c r="O17" i="35"/>
  <c r="Y47" i="34"/>
  <c r="N17" i="35"/>
  <c r="X47" i="34"/>
  <c r="M17" i="35"/>
  <c r="W47" i="34"/>
  <c r="L17" i="35"/>
  <c r="V47" i="34"/>
  <c r="K17" i="35"/>
  <c r="T47" i="34"/>
  <c r="I17" i="35"/>
  <c r="S47" i="34"/>
  <c r="H17" i="35"/>
  <c r="R47" i="34"/>
  <c r="G17" i="35"/>
  <c r="O47" i="34"/>
  <c r="F17" i="35"/>
  <c r="N47" i="34"/>
  <c r="E17" i="35"/>
  <c r="M47" i="34"/>
  <c r="D17" i="35"/>
  <c r="K47" i="34"/>
  <c r="C17" i="35"/>
  <c r="B17" i="35"/>
  <c r="J43" i="34"/>
  <c r="B16" i="35" s="1"/>
  <c r="AF43" i="34"/>
  <c r="U16" i="35" s="1"/>
  <c r="AE43" i="34"/>
  <c r="T16" i="35"/>
  <c r="AD43" i="34"/>
  <c r="S16" i="35" s="1"/>
  <c r="AB43" i="34"/>
  <c r="Q16" i="35" s="1"/>
  <c r="AA43" i="34"/>
  <c r="P16" i="35"/>
  <c r="Z43" i="34"/>
  <c r="O16" i="35" s="1"/>
  <c r="Y43" i="34"/>
  <c r="N16" i="35" s="1"/>
  <c r="X43" i="34"/>
  <c r="M16" i="35" s="1"/>
  <c r="W43" i="34"/>
  <c r="L16" i="35"/>
  <c r="V43" i="34"/>
  <c r="K16" i="35" s="1"/>
  <c r="T43" i="34"/>
  <c r="I16" i="35" s="1"/>
  <c r="S43" i="34"/>
  <c r="H16" i="35"/>
  <c r="R43" i="34"/>
  <c r="G16" i="35" s="1"/>
  <c r="O43" i="34"/>
  <c r="F16" i="35" s="1"/>
  <c r="N43" i="34"/>
  <c r="E16" i="35" s="1"/>
  <c r="M43" i="34"/>
  <c r="D16" i="35"/>
  <c r="K43" i="34"/>
  <c r="C16" i="35" s="1"/>
  <c r="J39" i="34"/>
  <c r="AF39" i="34"/>
  <c r="U15" i="35"/>
  <c r="AE39" i="34"/>
  <c r="T15" i="35"/>
  <c r="AD39" i="34"/>
  <c r="S15" i="35"/>
  <c r="AC39" i="34"/>
  <c r="R15" i="35"/>
  <c r="AB39" i="34"/>
  <c r="Q15" i="35"/>
  <c r="AA39" i="34"/>
  <c r="P15" i="35"/>
  <c r="Z39" i="34"/>
  <c r="O15" i="35"/>
  <c r="Y39" i="34"/>
  <c r="N15" i="35"/>
  <c r="X39" i="34"/>
  <c r="M15" i="35"/>
  <c r="W39" i="34"/>
  <c r="L15" i="35"/>
  <c r="V39" i="34"/>
  <c r="K15" i="35"/>
  <c r="U39" i="34"/>
  <c r="J15" i="35"/>
  <c r="T39" i="34"/>
  <c r="I15" i="35"/>
  <c r="S39" i="34"/>
  <c r="H15" i="35"/>
  <c r="R39" i="34"/>
  <c r="G15" i="35"/>
  <c r="O39" i="34"/>
  <c r="F15" i="35"/>
  <c r="N39" i="34"/>
  <c r="E15" i="35"/>
  <c r="M39" i="34"/>
  <c r="D15" i="35"/>
  <c r="K39" i="34"/>
  <c r="C15" i="35" s="1"/>
  <c r="B15" i="35"/>
  <c r="J35" i="34"/>
  <c r="B14" i="35" s="1"/>
  <c r="AG35" i="34"/>
  <c r="V14" i="35"/>
  <c r="AF35" i="34"/>
  <c r="U14" i="35"/>
  <c r="AE35" i="34"/>
  <c r="T14" i="35" s="1"/>
  <c r="AD35" i="34"/>
  <c r="S14" i="35" s="1"/>
  <c r="AC35" i="34"/>
  <c r="R14" i="35"/>
  <c r="AB35" i="34"/>
  <c r="Q14" i="35"/>
  <c r="AA35" i="34"/>
  <c r="P14" i="35" s="1"/>
  <c r="Z35" i="34"/>
  <c r="O14" i="35" s="1"/>
  <c r="X35" i="34"/>
  <c r="M14" i="35"/>
  <c r="W35" i="34"/>
  <c r="L14" i="35" s="1"/>
  <c r="V35" i="34"/>
  <c r="K14" i="35" s="1"/>
  <c r="T35" i="34"/>
  <c r="I14" i="35"/>
  <c r="S35" i="34"/>
  <c r="H14" i="35" s="1"/>
  <c r="R35" i="34"/>
  <c r="G14" i="35" s="1"/>
  <c r="O35" i="34"/>
  <c r="F14" i="35"/>
  <c r="N35" i="34"/>
  <c r="E14" i="35"/>
  <c r="M35" i="34"/>
  <c r="D14" i="35" s="1"/>
  <c r="K35" i="34"/>
  <c r="C14" i="35" s="1"/>
  <c r="J31" i="34"/>
  <c r="B13" i="35" s="1"/>
  <c r="AF31" i="34"/>
  <c r="U13" i="35"/>
  <c r="AE31" i="34"/>
  <c r="T13" i="35" s="1"/>
  <c r="AD31" i="34"/>
  <c r="S13" i="35"/>
  <c r="AC31" i="34"/>
  <c r="R13" i="35"/>
  <c r="AB31" i="34"/>
  <c r="Q13" i="35"/>
  <c r="AA31" i="34"/>
  <c r="P13" i="35" s="1"/>
  <c r="Z31" i="34"/>
  <c r="O13" i="35"/>
  <c r="X31" i="34"/>
  <c r="M13" i="35"/>
  <c r="W31" i="34"/>
  <c r="L13" i="35" s="1"/>
  <c r="V31" i="34"/>
  <c r="K13" i="35"/>
  <c r="T31" i="34"/>
  <c r="I13" i="35"/>
  <c r="S31" i="34"/>
  <c r="H13" i="35" s="1"/>
  <c r="R31" i="34"/>
  <c r="G13" i="35"/>
  <c r="O31" i="34"/>
  <c r="F13" i="35"/>
  <c r="N31" i="34"/>
  <c r="E13" i="35"/>
  <c r="M31" i="34"/>
  <c r="D13" i="35" s="1"/>
  <c r="K31" i="34"/>
  <c r="C13" i="35"/>
  <c r="J27" i="34"/>
  <c r="AF27" i="34"/>
  <c r="U12" i="35" s="1"/>
  <c r="AE27" i="34"/>
  <c r="T12" i="35" s="1"/>
  <c r="AD27" i="34"/>
  <c r="S12" i="35"/>
  <c r="AC27" i="34"/>
  <c r="R12" i="35"/>
  <c r="AB27" i="34"/>
  <c r="Q12" i="35" s="1"/>
  <c r="AA27" i="34"/>
  <c r="P12" i="35" s="1"/>
  <c r="Z27" i="34"/>
  <c r="O12" i="35"/>
  <c r="Y27" i="34"/>
  <c r="N12" i="35"/>
  <c r="X27" i="34"/>
  <c r="M12" i="35" s="1"/>
  <c r="W27" i="34"/>
  <c r="L12" i="35" s="1"/>
  <c r="V27" i="34"/>
  <c r="K12" i="35"/>
  <c r="U27" i="34"/>
  <c r="J12" i="35"/>
  <c r="T27" i="34"/>
  <c r="I12" i="35" s="1"/>
  <c r="S27" i="34"/>
  <c r="H12" i="35" s="1"/>
  <c r="R27" i="34"/>
  <c r="G12" i="35"/>
  <c r="O27" i="34"/>
  <c r="F12" i="35"/>
  <c r="N27" i="34"/>
  <c r="E12" i="35" s="1"/>
  <c r="M27" i="34"/>
  <c r="D12" i="35" s="1"/>
  <c r="K27" i="34"/>
  <c r="C12" i="35"/>
  <c r="B12" i="35"/>
  <c r="J23" i="34"/>
  <c r="B11" i="35" s="1"/>
  <c r="AG23" i="34"/>
  <c r="V11" i="35"/>
  <c r="AF23" i="34"/>
  <c r="U11" i="35" s="1"/>
  <c r="AE23" i="34"/>
  <c r="T11" i="35"/>
  <c r="AD23" i="34"/>
  <c r="S11" i="35"/>
  <c r="AB23" i="34"/>
  <c r="Q11" i="35" s="1"/>
  <c r="AA23" i="34"/>
  <c r="P11" i="35"/>
  <c r="Z23" i="34"/>
  <c r="O11" i="35"/>
  <c r="X23" i="34"/>
  <c r="M11" i="35" s="1"/>
  <c r="W23" i="34"/>
  <c r="W76" i="34" s="1"/>
  <c r="L11" i="35"/>
  <c r="V23" i="34"/>
  <c r="K11" i="35"/>
  <c r="U23" i="34"/>
  <c r="J11" i="35"/>
  <c r="T23" i="34"/>
  <c r="I11" i="35"/>
  <c r="S23" i="34"/>
  <c r="H11" i="35"/>
  <c r="R23" i="34"/>
  <c r="G11" i="35"/>
  <c r="O23" i="34"/>
  <c r="F11" i="35"/>
  <c r="N23" i="34"/>
  <c r="E11" i="35"/>
  <c r="M23" i="34"/>
  <c r="D11" i="35"/>
  <c r="K23" i="34"/>
  <c r="C11" i="35"/>
  <c r="J19" i="34"/>
  <c r="AG19" i="34"/>
  <c r="V10" i="35" s="1"/>
  <c r="AF19" i="34"/>
  <c r="U10" i="35" s="1"/>
  <c r="AE19" i="34"/>
  <c r="T10" i="35"/>
  <c r="AD19" i="34"/>
  <c r="S10" i="35"/>
  <c r="AC19" i="34"/>
  <c r="R10" i="35" s="1"/>
  <c r="AB19" i="34"/>
  <c r="Q10" i="35" s="1"/>
  <c r="AA19" i="34"/>
  <c r="P10" i="35"/>
  <c r="Z19" i="34"/>
  <c r="O10" i="35"/>
  <c r="Y19" i="34"/>
  <c r="N10" i="35" s="1"/>
  <c r="X19" i="34"/>
  <c r="M10" i="35" s="1"/>
  <c r="W19" i="34"/>
  <c r="L10" i="35" s="1"/>
  <c r="V19" i="34"/>
  <c r="K10" i="35"/>
  <c r="U19" i="34"/>
  <c r="J10" i="35" s="1"/>
  <c r="T19" i="34"/>
  <c r="I10" i="35" s="1"/>
  <c r="S19" i="34"/>
  <c r="H10" i="35" s="1"/>
  <c r="R19" i="34"/>
  <c r="G10" i="35"/>
  <c r="O19" i="34"/>
  <c r="F10" i="35" s="1"/>
  <c r="N19" i="34"/>
  <c r="E10" i="35" s="1"/>
  <c r="M19" i="34"/>
  <c r="D10" i="35" s="1"/>
  <c r="K19" i="34"/>
  <c r="C10" i="35"/>
  <c r="B10" i="35"/>
  <c r="J15" i="34"/>
  <c r="AG15" i="34"/>
  <c r="V9" i="35" s="1"/>
  <c r="AF15" i="34"/>
  <c r="U9" i="35"/>
  <c r="AE15" i="34"/>
  <c r="T9" i="35"/>
  <c r="AD15" i="34"/>
  <c r="S9" i="35"/>
  <c r="AC15" i="34"/>
  <c r="R9" i="35" s="1"/>
  <c r="AB15" i="34"/>
  <c r="Q9" i="35"/>
  <c r="AA15" i="34"/>
  <c r="P9" i="35"/>
  <c r="Z15" i="34"/>
  <c r="O9" i="35"/>
  <c r="Y15" i="34"/>
  <c r="N9" i="35" s="1"/>
  <c r="X15" i="34"/>
  <c r="X76" i="34" s="1"/>
  <c r="M9" i="35"/>
  <c r="W15" i="34"/>
  <c r="L9" i="35"/>
  <c r="V15" i="34"/>
  <c r="K9" i="35"/>
  <c r="T15" i="34"/>
  <c r="I9" i="35"/>
  <c r="S15" i="34"/>
  <c r="H9" i="35"/>
  <c r="R15" i="34"/>
  <c r="G9" i="35"/>
  <c r="O15" i="34"/>
  <c r="F9" i="35" s="1"/>
  <c r="N15" i="34"/>
  <c r="E9" i="35"/>
  <c r="M15" i="34"/>
  <c r="D9" i="35"/>
  <c r="K15" i="34"/>
  <c r="C9" i="35"/>
  <c r="B9" i="35"/>
  <c r="J11" i="34"/>
  <c r="AF11" i="34"/>
  <c r="U8" i="35" s="1"/>
  <c r="AE11" i="34"/>
  <c r="T8" i="35"/>
  <c r="AD11" i="34"/>
  <c r="S8" i="35" s="1"/>
  <c r="AB11" i="34"/>
  <c r="Q8" i="35" s="1"/>
  <c r="AA11" i="34"/>
  <c r="P8" i="35"/>
  <c r="Z11" i="34"/>
  <c r="O8" i="35" s="1"/>
  <c r="Y11" i="34"/>
  <c r="N8" i="35" s="1"/>
  <c r="X11" i="34"/>
  <c r="M8" i="35" s="1"/>
  <c r="W11" i="34"/>
  <c r="L8" i="35"/>
  <c r="V11" i="34"/>
  <c r="K8" i="35" s="1"/>
  <c r="T11" i="34"/>
  <c r="I8" i="35" s="1"/>
  <c r="S11" i="34"/>
  <c r="H8" i="35"/>
  <c r="R11" i="34"/>
  <c r="G8" i="35" s="1"/>
  <c r="O11" i="34"/>
  <c r="F8" i="35" s="1"/>
  <c r="N11" i="34"/>
  <c r="E8" i="35" s="1"/>
  <c r="M11" i="34"/>
  <c r="D8" i="35"/>
  <c r="K11" i="34"/>
  <c r="C8" i="35" s="1"/>
  <c r="B8" i="35"/>
  <c r="AG19" i="52"/>
  <c r="V10" i="53" s="1"/>
  <c r="AG49" i="52"/>
  <c r="V17" i="53" s="1"/>
  <c r="AH64" i="52"/>
  <c r="AI64" i="52" s="1"/>
  <c r="U65" i="52"/>
  <c r="J21" i="53" s="1"/>
  <c r="Y11" i="52"/>
  <c r="N8" i="53" s="1"/>
  <c r="AH46" i="52"/>
  <c r="AI46" i="52" s="1"/>
  <c r="AG57" i="52"/>
  <c r="V19" i="53" s="1"/>
  <c r="Y65" i="52"/>
  <c r="N21" i="53" s="1"/>
  <c r="AH22" i="52"/>
  <c r="AI22" i="52" s="1"/>
  <c r="U57" i="52"/>
  <c r="J19" i="53" s="1"/>
  <c r="U23" i="52"/>
  <c r="J11" i="53" s="1"/>
  <c r="AH55" i="52"/>
  <c r="AI55" i="52" s="1"/>
  <c r="AC61" i="52"/>
  <c r="R20" i="53" s="1"/>
  <c r="AG65" i="52"/>
  <c r="V21" i="53" s="1"/>
  <c r="Y71" i="46"/>
  <c r="N23" i="47"/>
  <c r="AC71" i="46"/>
  <c r="R23" i="47"/>
  <c r="AH66" i="46"/>
  <c r="U63" i="46"/>
  <c r="J21" i="47"/>
  <c r="Y59" i="46"/>
  <c r="N20" i="47"/>
  <c r="AH54" i="46"/>
  <c r="U55" i="46"/>
  <c r="J19" i="47"/>
  <c r="Y51" i="46"/>
  <c r="N18" i="47"/>
  <c r="AC51" i="46"/>
  <c r="R18" i="47"/>
  <c r="AG51" i="46"/>
  <c r="V18" i="47"/>
  <c r="AC47" i="46"/>
  <c r="R17" i="47"/>
  <c r="AG47" i="46"/>
  <c r="V17" i="47"/>
  <c r="AH46" i="46"/>
  <c r="AH41" i="46"/>
  <c r="AH38" i="46"/>
  <c r="AC39" i="46"/>
  <c r="R15" i="47"/>
  <c r="AG39" i="46"/>
  <c r="V15" i="47"/>
  <c r="AG35" i="46"/>
  <c r="V14" i="47"/>
  <c r="D25" i="47"/>
  <c r="AH29" i="46"/>
  <c r="J76" i="46"/>
  <c r="AG27" i="46"/>
  <c r="V12" i="47"/>
  <c r="U27" i="46"/>
  <c r="J12" i="47"/>
  <c r="AH21" i="46"/>
  <c r="AI21" i="46"/>
  <c r="AC19" i="46"/>
  <c r="R10" i="47"/>
  <c r="T76" i="46"/>
  <c r="L25" i="47"/>
  <c r="AH13" i="46"/>
  <c r="B8" i="47"/>
  <c r="Y11" i="46"/>
  <c r="AH9" i="46"/>
  <c r="U11" i="46"/>
  <c r="J8" i="47"/>
  <c r="U76" i="54"/>
  <c r="J8" i="55"/>
  <c r="N8" i="55"/>
  <c r="AI58" i="54"/>
  <c r="AI9" i="54"/>
  <c r="I8" i="55"/>
  <c r="I25" i="55"/>
  <c r="T76" i="54"/>
  <c r="AI14" i="54"/>
  <c r="Y43" i="54"/>
  <c r="N16" i="55"/>
  <c r="J76" i="54"/>
  <c r="S25" i="55"/>
  <c r="U27" i="54"/>
  <c r="J12" i="55"/>
  <c r="AH25" i="54"/>
  <c r="AH35" i="54"/>
  <c r="AI33" i="54"/>
  <c r="AH45" i="54"/>
  <c r="U71" i="54"/>
  <c r="J23" i="55"/>
  <c r="AH70" i="54"/>
  <c r="K76" i="54"/>
  <c r="C8" i="55"/>
  <c r="K8" i="55"/>
  <c r="K25" i="55"/>
  <c r="V76" i="54"/>
  <c r="T8" i="55"/>
  <c r="T25" i="55"/>
  <c r="AE76" i="54"/>
  <c r="Y27" i="54"/>
  <c r="N12" i="55"/>
  <c r="AI37" i="54"/>
  <c r="AH39" i="54"/>
  <c r="AH67" i="54"/>
  <c r="M76" i="54"/>
  <c r="P8" i="55"/>
  <c r="P25" i="55"/>
  <c r="AA76" i="54"/>
  <c r="AH51" i="54"/>
  <c r="AI49" i="54"/>
  <c r="B25" i="55"/>
  <c r="D25" i="55"/>
  <c r="L8" i="55"/>
  <c r="L25" i="55"/>
  <c r="W76" i="54"/>
  <c r="U8" i="55"/>
  <c r="U25" i="55"/>
  <c r="AF76" i="54"/>
  <c r="AH19" i="54"/>
  <c r="AI17" i="54"/>
  <c r="AH29" i="54"/>
  <c r="AH42" i="54"/>
  <c r="AI62" i="54"/>
  <c r="H8" i="55"/>
  <c r="H25" i="55"/>
  <c r="S76" i="54"/>
  <c r="U43" i="54"/>
  <c r="J16" i="55"/>
  <c r="AH41" i="54"/>
  <c r="E8" i="55"/>
  <c r="E25" i="55"/>
  <c r="N76" i="54"/>
  <c r="M8" i="55"/>
  <c r="M25" i="55"/>
  <c r="X76" i="54"/>
  <c r="AI21" i="54"/>
  <c r="AH23" i="54"/>
  <c r="AH46" i="54"/>
  <c r="U55" i="54"/>
  <c r="J19" i="55"/>
  <c r="AH54" i="54"/>
  <c r="AI74" i="54"/>
  <c r="AC11" i="54"/>
  <c r="F8" i="55"/>
  <c r="F25" i="55"/>
  <c r="O76" i="54"/>
  <c r="AH13" i="54"/>
  <c r="AH26" i="54"/>
  <c r="W8" i="55"/>
  <c r="AI11" i="54"/>
  <c r="X8" i="55"/>
  <c r="V8" i="55"/>
  <c r="V25" i="55"/>
  <c r="AG76" i="54"/>
  <c r="G8" i="55"/>
  <c r="G25" i="55"/>
  <c r="R76" i="54"/>
  <c r="O8" i="55"/>
  <c r="O25" i="55"/>
  <c r="Z76" i="54"/>
  <c r="AI30" i="54"/>
  <c r="AH61" i="54"/>
  <c r="AD76" i="54"/>
  <c r="AH57" i="54"/>
  <c r="AH73" i="54"/>
  <c r="AH71" i="54"/>
  <c r="AI22" i="54"/>
  <c r="AI53" i="54"/>
  <c r="AI69" i="54"/>
  <c r="AB76" i="54"/>
  <c r="I8" i="53"/>
  <c r="Q8" i="53"/>
  <c r="C8" i="53"/>
  <c r="K8" i="53"/>
  <c r="L8" i="53"/>
  <c r="T8" i="53"/>
  <c r="U70" i="52"/>
  <c r="J22" i="53" s="1"/>
  <c r="U35" i="52"/>
  <c r="J14" i="53" s="1"/>
  <c r="F8" i="53"/>
  <c r="U53" i="52"/>
  <c r="J18" i="53" s="1"/>
  <c r="S8" i="53"/>
  <c r="G8" i="53"/>
  <c r="O8" i="53"/>
  <c r="AC74" i="52"/>
  <c r="R23" i="53" s="1"/>
  <c r="H8" i="53"/>
  <c r="P8" i="53"/>
  <c r="AH69" i="52"/>
  <c r="AI69" i="52" s="1"/>
  <c r="Y35" i="52"/>
  <c r="N14" i="53" s="1"/>
  <c r="Y31" i="50"/>
  <c r="N13" i="51" s="1"/>
  <c r="U71" i="50"/>
  <c r="J23" i="51" s="1"/>
  <c r="AH65" i="50"/>
  <c r="AI65" i="50" s="1"/>
  <c r="T8" i="51"/>
  <c r="U59" i="50"/>
  <c r="J20" i="51" s="1"/>
  <c r="C8" i="51"/>
  <c r="AH54" i="50"/>
  <c r="AI54" i="50" s="1"/>
  <c r="H8" i="51"/>
  <c r="F8" i="51"/>
  <c r="O8" i="51"/>
  <c r="N8" i="47"/>
  <c r="AI9" i="46"/>
  <c r="AH15" i="46"/>
  <c r="AI13" i="46"/>
  <c r="AI46" i="46"/>
  <c r="AI30" i="46"/>
  <c r="AH31" i="46"/>
  <c r="AI29" i="46"/>
  <c r="AI66" i="46"/>
  <c r="AH23" i="46"/>
  <c r="AI22" i="46"/>
  <c r="AH47" i="46"/>
  <c r="AI45" i="46"/>
  <c r="V8" i="47"/>
  <c r="V25" i="47"/>
  <c r="AH39" i="46"/>
  <c r="AI38" i="46"/>
  <c r="S76" i="46"/>
  <c r="N76" i="46"/>
  <c r="X76" i="46"/>
  <c r="AF76" i="46"/>
  <c r="U23" i="46"/>
  <c r="J11" i="47"/>
  <c r="U39" i="46"/>
  <c r="J15" i="47"/>
  <c r="AC63" i="46"/>
  <c r="R21" i="47"/>
  <c r="AH65" i="46"/>
  <c r="AC67" i="46"/>
  <c r="R22" i="47"/>
  <c r="W76" i="46"/>
  <c r="U8" i="47"/>
  <c r="U25" i="47"/>
  <c r="T25" i="47"/>
  <c r="AH71" i="46"/>
  <c r="F25" i="47"/>
  <c r="Y23" i="46"/>
  <c r="N11" i="47"/>
  <c r="AH25" i="46"/>
  <c r="Y39" i="46"/>
  <c r="N15" i="47"/>
  <c r="Y43" i="46"/>
  <c r="N16" i="47"/>
  <c r="AA76" i="46"/>
  <c r="Z76" i="46"/>
  <c r="O8" i="47"/>
  <c r="O25" i="47"/>
  <c r="AI54" i="46"/>
  <c r="AE76" i="46"/>
  <c r="R76" i="46"/>
  <c r="G8" i="47"/>
  <c r="G25" i="47"/>
  <c r="AH10" i="46"/>
  <c r="H25" i="47"/>
  <c r="P25" i="47"/>
  <c r="AH26" i="46"/>
  <c r="AH42" i="46"/>
  <c r="AH43" i="46"/>
  <c r="AH53" i="46"/>
  <c r="AH73" i="46"/>
  <c r="AI73" i="46" s="1"/>
  <c r="AB76" i="46"/>
  <c r="U15" i="46"/>
  <c r="J9" i="47"/>
  <c r="U31" i="46"/>
  <c r="J13" i="47"/>
  <c r="U47" i="46"/>
  <c r="J17" i="47"/>
  <c r="AH59" i="46"/>
  <c r="AH62" i="46"/>
  <c r="AI74" i="46"/>
  <c r="O76" i="46"/>
  <c r="E8" i="47"/>
  <c r="E25" i="47"/>
  <c r="R8" i="47"/>
  <c r="AH17" i="46"/>
  <c r="AH33" i="46"/>
  <c r="AI41" i="46"/>
  <c r="AH49" i="46"/>
  <c r="AI70" i="46"/>
  <c r="I8" i="47"/>
  <c r="I25" i="47"/>
  <c r="K76" i="46"/>
  <c r="C8" i="47"/>
  <c r="V76" i="46"/>
  <c r="K8" i="47"/>
  <c r="K25" i="47"/>
  <c r="AD76" i="46"/>
  <c r="S8" i="47"/>
  <c r="S25" i="47"/>
  <c r="AI58" i="46"/>
  <c r="AH61" i="46"/>
  <c r="U67" i="46"/>
  <c r="J22" i="47"/>
  <c r="M8" i="47"/>
  <c r="M25" i="47"/>
  <c r="M76" i="46"/>
  <c r="AI74" i="44"/>
  <c r="K25" i="45"/>
  <c r="N8" i="45"/>
  <c r="V8" i="45"/>
  <c r="V25" i="45"/>
  <c r="AG76" i="44"/>
  <c r="W8" i="45"/>
  <c r="AI11" i="44"/>
  <c r="X8" i="45"/>
  <c r="AI10" i="44"/>
  <c r="H8" i="45"/>
  <c r="H25" i="45"/>
  <c r="S76" i="44"/>
  <c r="P8" i="45"/>
  <c r="P25" i="45"/>
  <c r="AA76" i="44"/>
  <c r="AH41" i="44"/>
  <c r="AI51" i="44"/>
  <c r="X18" i="45"/>
  <c r="W18" i="45"/>
  <c r="AH63" i="44"/>
  <c r="U71" i="44"/>
  <c r="J23" i="45"/>
  <c r="AH69" i="44"/>
  <c r="N76" i="44"/>
  <c r="C8" i="45"/>
  <c r="C25" i="45"/>
  <c r="AI9" i="44"/>
  <c r="I8" i="45"/>
  <c r="I25" i="45"/>
  <c r="T76" i="44"/>
  <c r="Q8" i="45"/>
  <c r="AB76" i="44"/>
  <c r="AI14" i="44"/>
  <c r="AH22" i="44"/>
  <c r="AI66" i="44"/>
  <c r="Y71" i="44"/>
  <c r="N23" i="45"/>
  <c r="O76" i="44"/>
  <c r="J8" i="45"/>
  <c r="AI38" i="44"/>
  <c r="AH13" i="44"/>
  <c r="AI33" i="44"/>
  <c r="AH42" i="44"/>
  <c r="AH54" i="44"/>
  <c r="L8" i="45"/>
  <c r="L25" i="45"/>
  <c r="M76" i="44"/>
  <c r="AI46" i="44"/>
  <c r="AI49" i="44"/>
  <c r="AH70" i="44"/>
  <c r="S8" i="45"/>
  <c r="S25" i="45"/>
  <c r="R8" i="45"/>
  <c r="M8" i="45"/>
  <c r="M25" i="45"/>
  <c r="X76" i="44"/>
  <c r="U8" i="45"/>
  <c r="U25" i="45"/>
  <c r="AF76" i="44"/>
  <c r="AI19" i="44"/>
  <c r="X10" i="45"/>
  <c r="W10" i="45"/>
  <c r="U23" i="44"/>
  <c r="J11" i="45"/>
  <c r="AH21" i="44"/>
  <c r="AI29" i="44"/>
  <c r="AH31" i="44"/>
  <c r="U67" i="44"/>
  <c r="J22" i="45"/>
  <c r="T25" i="45"/>
  <c r="B25" i="45"/>
  <c r="J76" i="44"/>
  <c r="E25" i="45"/>
  <c r="F25" i="45"/>
  <c r="Y23" i="44"/>
  <c r="N11" i="45"/>
  <c r="U39" i="44"/>
  <c r="J15" i="45"/>
  <c r="AH37" i="44"/>
  <c r="AH45" i="44"/>
  <c r="U55" i="44"/>
  <c r="J19" i="45"/>
  <c r="AH53" i="44"/>
  <c r="AI26" i="44"/>
  <c r="G8" i="45"/>
  <c r="G25" i="45"/>
  <c r="R76" i="44"/>
  <c r="O8" i="45"/>
  <c r="O25" i="45"/>
  <c r="Z76" i="44"/>
  <c r="AI35" i="44"/>
  <c r="X14" i="45"/>
  <c r="W14" i="45"/>
  <c r="AI58" i="44"/>
  <c r="AE76" i="44"/>
  <c r="AH57" i="44"/>
  <c r="AH25" i="44"/>
  <c r="AH67" i="44"/>
  <c r="M67" i="34"/>
  <c r="N67" i="34"/>
  <c r="O67" i="34"/>
  <c r="P76" i="34"/>
  <c r="Q76" i="34"/>
  <c r="R67" i="34"/>
  <c r="S67" i="34"/>
  <c r="T67" i="34"/>
  <c r="V67" i="34"/>
  <c r="W67" i="34"/>
  <c r="X67" i="34"/>
  <c r="Z67" i="34"/>
  <c r="AA67" i="34"/>
  <c r="AA76" i="34"/>
  <c r="AB67" i="34"/>
  <c r="AD67" i="34"/>
  <c r="AE67" i="34"/>
  <c r="AF67" i="34"/>
  <c r="A25" i="35"/>
  <c r="A76" i="34"/>
  <c r="AF75" i="34"/>
  <c r="AF76" i="34" s="1"/>
  <c r="AE75" i="34"/>
  <c r="AD75" i="34"/>
  <c r="S24" i="35" s="1"/>
  <c r="AB75" i="34"/>
  <c r="Q24" i="35" s="1"/>
  <c r="AA75" i="34"/>
  <c r="P24" i="35" s="1"/>
  <c r="Z75" i="34"/>
  <c r="O24" i="35" s="1"/>
  <c r="X75" i="34"/>
  <c r="M24" i="35" s="1"/>
  <c r="V75" i="34"/>
  <c r="T75" i="34"/>
  <c r="T76" i="34" s="1"/>
  <c r="S75" i="34"/>
  <c r="H24" i="35" s="1"/>
  <c r="R75" i="34"/>
  <c r="O75" i="34"/>
  <c r="F24" i="35" s="1"/>
  <c r="N75" i="34"/>
  <c r="E24" i="35" s="1"/>
  <c r="M75" i="34"/>
  <c r="D24" i="35" s="1"/>
  <c r="K75" i="34"/>
  <c r="J75" i="34"/>
  <c r="B24" i="35"/>
  <c r="AG74" i="34"/>
  <c r="AC74" i="34"/>
  <c r="Y74" i="34"/>
  <c r="U74" i="34"/>
  <c r="AG73" i="34"/>
  <c r="AG75" i="34" s="1"/>
  <c r="AC73" i="34"/>
  <c r="AC75" i="34" s="1"/>
  <c r="U73" i="34"/>
  <c r="AG76" i="46"/>
  <c r="AI26" i="54"/>
  <c r="AI42" i="54"/>
  <c r="W14" i="55"/>
  <c r="AI35" i="54"/>
  <c r="X14" i="55"/>
  <c r="AI54" i="54"/>
  <c r="AI61" i="54"/>
  <c r="AH63" i="54"/>
  <c r="AI13" i="54"/>
  <c r="AH15" i="54"/>
  <c r="AI41" i="54"/>
  <c r="AH43" i="54"/>
  <c r="AI29" i="54"/>
  <c r="AH31" i="54"/>
  <c r="AI67" i="54"/>
  <c r="X22" i="55"/>
  <c r="W22" i="55"/>
  <c r="AI25" i="54"/>
  <c r="AH27" i="54"/>
  <c r="AI46" i="54"/>
  <c r="AI39" i="54"/>
  <c r="X15" i="55"/>
  <c r="W15" i="55"/>
  <c r="Y76" i="54"/>
  <c r="W23" i="55"/>
  <c r="AI71" i="54"/>
  <c r="X23" i="55"/>
  <c r="AI23" i="54"/>
  <c r="X11" i="55"/>
  <c r="W11" i="55"/>
  <c r="AI70" i="54"/>
  <c r="N25" i="55"/>
  <c r="AH55" i="54"/>
  <c r="AC76" i="54"/>
  <c r="R8" i="55"/>
  <c r="R25" i="55"/>
  <c r="W10" i="55"/>
  <c r="AI19" i="54"/>
  <c r="X10" i="55"/>
  <c r="J25" i="55"/>
  <c r="AI73" i="54"/>
  <c r="AH75" i="54"/>
  <c r="AI51" i="54"/>
  <c r="X18" i="55"/>
  <c r="W18" i="55"/>
  <c r="AI45" i="54"/>
  <c r="AH47" i="54"/>
  <c r="AI57" i="54"/>
  <c r="AH59" i="54"/>
  <c r="AH51" i="46"/>
  <c r="AI49" i="46"/>
  <c r="AI10" i="46"/>
  <c r="AH35" i="46"/>
  <c r="AI33" i="46"/>
  <c r="AI62" i="46"/>
  <c r="AH75" i="46"/>
  <c r="N25" i="47"/>
  <c r="AI42" i="46"/>
  <c r="W15" i="47"/>
  <c r="AI39" i="46"/>
  <c r="X15" i="47"/>
  <c r="U76" i="46"/>
  <c r="W9" i="47"/>
  <c r="AI15" i="46"/>
  <c r="X9" i="47"/>
  <c r="W17" i="47"/>
  <c r="AI47" i="46"/>
  <c r="X17" i="47"/>
  <c r="AH63" i="46"/>
  <c r="AI61" i="46"/>
  <c r="AI65" i="46"/>
  <c r="AH67" i="46"/>
  <c r="W11" i="47"/>
  <c r="AI23" i="46"/>
  <c r="X11" i="47"/>
  <c r="AH11" i="46"/>
  <c r="AI26" i="46"/>
  <c r="W16" i="47"/>
  <c r="AI43" i="46"/>
  <c r="X16" i="47"/>
  <c r="J25" i="47"/>
  <c r="W23" i="47"/>
  <c r="AI71" i="46"/>
  <c r="X23" i="47"/>
  <c r="W13" i="47"/>
  <c r="AI31" i="46"/>
  <c r="X13" i="47"/>
  <c r="AH19" i="46"/>
  <c r="AI17" i="46"/>
  <c r="W20" i="47"/>
  <c r="AI59" i="46"/>
  <c r="X20" i="47"/>
  <c r="AH55" i="46"/>
  <c r="AI53" i="46"/>
  <c r="AI25" i="46"/>
  <c r="AH27" i="46"/>
  <c r="Y76" i="46"/>
  <c r="AI21" i="44"/>
  <c r="AH23" i="44"/>
  <c r="Y76" i="44"/>
  <c r="AI53" i="44"/>
  <c r="AH55" i="44"/>
  <c r="U76" i="44"/>
  <c r="AI22" i="44"/>
  <c r="AI41" i="44"/>
  <c r="AH43" i="44"/>
  <c r="N25" i="45"/>
  <c r="AI67" i="44"/>
  <c r="X22" i="45"/>
  <c r="W22" i="45"/>
  <c r="AI54" i="44"/>
  <c r="J25" i="45"/>
  <c r="AI69" i="44"/>
  <c r="AH71" i="44"/>
  <c r="AI13" i="44"/>
  <c r="AH15" i="44"/>
  <c r="AI25" i="44"/>
  <c r="AH27" i="44"/>
  <c r="AI45" i="44"/>
  <c r="AH47" i="44"/>
  <c r="AI70" i="44"/>
  <c r="AI57" i="44"/>
  <c r="AH59" i="44"/>
  <c r="AI37" i="44"/>
  <c r="AH39" i="44"/>
  <c r="AI42" i="44"/>
  <c r="W13" i="45"/>
  <c r="AI31" i="44"/>
  <c r="X13" i="45"/>
  <c r="W21" i="45"/>
  <c r="AI63" i="44"/>
  <c r="X21" i="45"/>
  <c r="AI58" i="34"/>
  <c r="AI26" i="34"/>
  <c r="W9" i="55"/>
  <c r="AJ15" i="54"/>
  <c r="Y9" i="55"/>
  <c r="AI15" i="54"/>
  <c r="X9" i="55"/>
  <c r="AH76" i="54"/>
  <c r="W20" i="55"/>
  <c r="AJ59" i="54"/>
  <c r="Y20" i="55"/>
  <c r="AI59" i="54"/>
  <c r="X20" i="55"/>
  <c r="W13" i="55"/>
  <c r="AI31" i="54"/>
  <c r="X13" i="55"/>
  <c r="W24" i="55"/>
  <c r="AJ75" i="54"/>
  <c r="Y24" i="55"/>
  <c r="AI75" i="54"/>
  <c r="X24" i="55"/>
  <c r="W21" i="55"/>
  <c r="AJ63" i="54"/>
  <c r="Y21" i="55"/>
  <c r="AI63" i="54"/>
  <c r="X21" i="55"/>
  <c r="AJ55" i="54"/>
  <c r="Y19" i="55"/>
  <c r="W19" i="55"/>
  <c r="AI55" i="54"/>
  <c r="X19" i="55"/>
  <c r="W12" i="55"/>
  <c r="AJ27" i="54"/>
  <c r="Y12" i="55"/>
  <c r="AI27" i="54"/>
  <c r="X12" i="55"/>
  <c r="W17" i="55"/>
  <c r="AJ47" i="54"/>
  <c r="AI47" i="54"/>
  <c r="X17" i="55"/>
  <c r="W16" i="55"/>
  <c r="AJ43" i="54"/>
  <c r="Y16" i="55"/>
  <c r="AI43" i="54"/>
  <c r="X16" i="55"/>
  <c r="W10" i="47"/>
  <c r="AI19" i="46"/>
  <c r="X10" i="47"/>
  <c r="W18" i="47"/>
  <c r="AI51" i="46"/>
  <c r="X18" i="47"/>
  <c r="W19" i="47"/>
  <c r="AI55" i="46"/>
  <c r="X19" i="47"/>
  <c r="W14" i="47"/>
  <c r="AI35" i="46"/>
  <c r="X14" i="47"/>
  <c r="W21" i="47"/>
  <c r="AI63" i="46"/>
  <c r="X21" i="47"/>
  <c r="AI67" i="46"/>
  <c r="X22" i="47"/>
  <c r="W22" i="47"/>
  <c r="W12" i="47"/>
  <c r="AI27" i="46"/>
  <c r="X12" i="47"/>
  <c r="AH76" i="46"/>
  <c r="AJ63" i="46" s="1"/>
  <c r="Y21" i="47" s="1"/>
  <c r="W8" i="47"/>
  <c r="AI11" i="46"/>
  <c r="X8" i="47"/>
  <c r="W24" i="47"/>
  <c r="AI75" i="46"/>
  <c r="X24" i="47" s="1"/>
  <c r="W12" i="45"/>
  <c r="AI27" i="44"/>
  <c r="X12" i="45"/>
  <c r="W16" i="45"/>
  <c r="AI43" i="44"/>
  <c r="X16" i="45"/>
  <c r="AI23" i="44"/>
  <c r="X11" i="45"/>
  <c r="W11" i="45"/>
  <c r="W9" i="45"/>
  <c r="AI15" i="44"/>
  <c r="X9" i="45"/>
  <c r="W17" i="45"/>
  <c r="AI47" i="44"/>
  <c r="X17" i="45"/>
  <c r="W23" i="45"/>
  <c r="AI71" i="44"/>
  <c r="X23" i="45"/>
  <c r="W19" i="45"/>
  <c r="AI55" i="44"/>
  <c r="X19" i="45"/>
  <c r="AI39" i="44"/>
  <c r="X15" i="45"/>
  <c r="W15" i="45"/>
  <c r="W20" i="45"/>
  <c r="AI59" i="44"/>
  <c r="X20" i="45"/>
  <c r="AI53" i="34"/>
  <c r="AJ76" i="54"/>
  <c r="Y25" i="55"/>
  <c r="AJ38" i="54"/>
  <c r="AI76" i="54"/>
  <c r="X25" i="55"/>
  <c r="AJ37" i="54"/>
  <c r="AJ21" i="54"/>
  <c r="AJ69" i="54"/>
  <c r="AJ62" i="54"/>
  <c r="AJ74" i="54"/>
  <c r="AJ53" i="54"/>
  <c r="AJ9" i="54"/>
  <c r="AJ49" i="54"/>
  <c r="AJ11" i="54"/>
  <c r="Y8" i="55"/>
  <c r="AJ30" i="54"/>
  <c r="AJ14" i="54"/>
  <c r="AJ17" i="54"/>
  <c r="AJ34" i="54"/>
  <c r="AJ33" i="54"/>
  <c r="AJ10" i="54"/>
  <c r="AJ18" i="54"/>
  <c r="AJ50" i="54"/>
  <c r="AJ66" i="54"/>
  <c r="AJ58" i="54"/>
  <c r="AJ22" i="54"/>
  <c r="AJ65" i="54"/>
  <c r="AJ26" i="54"/>
  <c r="AJ25" i="54"/>
  <c r="AJ61" i="54"/>
  <c r="AJ71" i="54"/>
  <c r="Y23" i="55"/>
  <c r="AJ73" i="54"/>
  <c r="AJ42" i="54"/>
  <c r="AJ29" i="54"/>
  <c r="AJ57" i="54"/>
  <c r="AJ46" i="54"/>
  <c r="AJ13" i="54"/>
  <c r="AJ23" i="54"/>
  <c r="Y11" i="55"/>
  <c r="AJ39" i="54"/>
  <c r="Y15" i="55"/>
  <c r="AJ19" i="54"/>
  <c r="Y10" i="55"/>
  <c r="AJ51" i="54"/>
  <c r="Y18" i="55"/>
  <c r="AJ35" i="54"/>
  <c r="Y14" i="55"/>
  <c r="AJ54" i="54"/>
  <c r="AJ41" i="54"/>
  <c r="AJ67" i="54"/>
  <c r="Y22" i="55"/>
  <c r="AJ70" i="54"/>
  <c r="AJ45" i="54"/>
  <c r="AJ31" i="54"/>
  <c r="Y13" i="55"/>
  <c r="W25" i="55"/>
  <c r="W25" i="47"/>
  <c r="AI49" i="34" l="1"/>
  <c r="AH51" i="34"/>
  <c r="AI69" i="34"/>
  <c r="AH71" i="34"/>
  <c r="AH39" i="34"/>
  <c r="AI37" i="34"/>
  <c r="AI33" i="34"/>
  <c r="AH35" i="34"/>
  <c r="B25" i="35"/>
  <c r="AI15" i="34"/>
  <c r="X9" i="35" s="1"/>
  <c r="W9" i="35"/>
  <c r="AI65" i="34"/>
  <c r="W19" i="35"/>
  <c r="AI55" i="34"/>
  <c r="X19" i="35" s="1"/>
  <c r="AH23" i="34"/>
  <c r="AI21" i="34"/>
  <c r="AH19" i="34"/>
  <c r="AI17" i="34"/>
  <c r="AI13" i="34"/>
  <c r="K76" i="34"/>
  <c r="M25" i="35"/>
  <c r="Z76" i="34"/>
  <c r="AC71" i="34"/>
  <c r="R23" i="35" s="1"/>
  <c r="AH59" i="34"/>
  <c r="AH27" i="34"/>
  <c r="D25" i="35"/>
  <c r="O25" i="35"/>
  <c r="J76" i="34"/>
  <c r="U15" i="34"/>
  <c r="J9" i="35" s="1"/>
  <c r="U47" i="34"/>
  <c r="J17" i="35" s="1"/>
  <c r="AH47" i="34"/>
  <c r="E25" i="35"/>
  <c r="P25" i="35"/>
  <c r="U35" i="34"/>
  <c r="J14" i="35" s="1"/>
  <c r="AH41" i="34"/>
  <c r="AH9" i="34"/>
  <c r="F25" i="35"/>
  <c r="Q25" i="35"/>
  <c r="Y23" i="34"/>
  <c r="N11" i="35" s="1"/>
  <c r="Y55" i="34"/>
  <c r="N19" i="35" s="1"/>
  <c r="AH66" i="34"/>
  <c r="AI66" i="34" s="1"/>
  <c r="AH61" i="34"/>
  <c r="AH29" i="34"/>
  <c r="V76" i="34"/>
  <c r="R76" i="34"/>
  <c r="S25" i="35"/>
  <c r="O76" i="34"/>
  <c r="AC11" i="34"/>
  <c r="R8" i="35" s="1"/>
  <c r="AC43" i="34"/>
  <c r="R16" i="35" s="1"/>
  <c r="H25" i="35"/>
  <c r="AE76" i="34"/>
  <c r="L25" i="35"/>
  <c r="N24" i="35"/>
  <c r="AH73" i="34"/>
  <c r="AH75" i="34" s="1"/>
  <c r="S76" i="34"/>
  <c r="M76" i="34"/>
  <c r="AH74" i="34"/>
  <c r="AB76" i="34"/>
  <c r="U24" i="35"/>
  <c r="U25" i="35" s="1"/>
  <c r="R24" i="35"/>
  <c r="V24" i="35"/>
  <c r="V25" i="35" s="1"/>
  <c r="AG76" i="34"/>
  <c r="AI74" i="34"/>
  <c r="C24" i="35"/>
  <c r="C25" i="35" s="1"/>
  <c r="AD76" i="34"/>
  <c r="G24" i="35"/>
  <c r="G25" i="35" s="1"/>
  <c r="I24" i="35"/>
  <c r="I25" i="35" s="1"/>
  <c r="K24" i="35"/>
  <c r="K25" i="35" s="1"/>
  <c r="N76" i="34"/>
  <c r="U75" i="34"/>
  <c r="T24" i="35"/>
  <c r="T25" i="35" s="1"/>
  <c r="AI68" i="52"/>
  <c r="U27" i="52"/>
  <c r="J12" i="53" s="1"/>
  <c r="AH52" i="52"/>
  <c r="AI52" i="52" s="1"/>
  <c r="M80" i="52"/>
  <c r="AH34" i="52"/>
  <c r="AI34" i="52" s="1"/>
  <c r="Y49" i="52"/>
  <c r="N17" i="53" s="1"/>
  <c r="Y57" i="52"/>
  <c r="N19" i="53" s="1"/>
  <c r="AH59" i="52"/>
  <c r="AC65" i="52"/>
  <c r="R21" i="53" s="1"/>
  <c r="AH33" i="52"/>
  <c r="AI33" i="52" s="1"/>
  <c r="AH63" i="52"/>
  <c r="AG79" i="52"/>
  <c r="V24" i="53" s="1"/>
  <c r="Y23" i="52"/>
  <c r="N11" i="53" s="1"/>
  <c r="AG44" i="52"/>
  <c r="V16" i="53" s="1"/>
  <c r="AH67" i="52"/>
  <c r="AI67" i="52" s="1"/>
  <c r="AH73" i="52"/>
  <c r="AI73" i="52" s="1"/>
  <c r="AH18" i="52"/>
  <c r="AI18" i="52" s="1"/>
  <c r="Y39" i="52"/>
  <c r="N15" i="53" s="1"/>
  <c r="U44" i="52"/>
  <c r="J16" i="53" s="1"/>
  <c r="U74" i="52"/>
  <c r="J23" i="53" s="1"/>
  <c r="Y79" i="52"/>
  <c r="N24" i="53" s="1"/>
  <c r="AH47" i="52"/>
  <c r="AI47" i="52" s="1"/>
  <c r="AC49" i="52"/>
  <c r="R17" i="53" s="1"/>
  <c r="Z80" i="52"/>
  <c r="U39" i="52"/>
  <c r="J15" i="53" s="1"/>
  <c r="AH13" i="52"/>
  <c r="AI13" i="52" s="1"/>
  <c r="K25" i="53"/>
  <c r="U11" i="52"/>
  <c r="Y41" i="52"/>
  <c r="Y44" i="52" s="1"/>
  <c r="N16" i="53" s="1"/>
  <c r="AH60" i="52"/>
  <c r="AI60" i="52" s="1"/>
  <c r="U79" i="52"/>
  <c r="J24" i="53" s="1"/>
  <c r="AA80" i="52"/>
  <c r="X80" i="52"/>
  <c r="AC15" i="52"/>
  <c r="R9" i="53" s="1"/>
  <c r="AE80" i="52"/>
  <c r="AH48" i="52"/>
  <c r="AI48" i="52" s="1"/>
  <c r="Y19" i="52"/>
  <c r="AC31" i="52"/>
  <c r="R13" i="53" s="1"/>
  <c r="AG35" i="52"/>
  <c r="V14" i="53" s="1"/>
  <c r="AG74" i="52"/>
  <c r="V23" i="53" s="1"/>
  <c r="AC77" i="52"/>
  <c r="AH77" i="52" s="1"/>
  <c r="AI77" i="52" s="1"/>
  <c r="AH14" i="52"/>
  <c r="AI14" i="52" s="1"/>
  <c r="AC23" i="52"/>
  <c r="R11" i="53" s="1"/>
  <c r="AH25" i="52"/>
  <c r="AI25" i="52" s="1"/>
  <c r="AG31" i="52"/>
  <c r="AH72" i="52"/>
  <c r="AI72" i="52" s="1"/>
  <c r="G25" i="53"/>
  <c r="AG70" i="52"/>
  <c r="V22" i="53" s="1"/>
  <c r="T80" i="52"/>
  <c r="AH21" i="52"/>
  <c r="Y31" i="52"/>
  <c r="N13" i="53" s="1"/>
  <c r="AH56" i="52"/>
  <c r="AC44" i="52"/>
  <c r="R16" i="53" s="1"/>
  <c r="AH42" i="52"/>
  <c r="AI42" i="52" s="1"/>
  <c r="D25" i="53"/>
  <c r="H25" i="53"/>
  <c r="S25" i="53"/>
  <c r="AI59" i="52"/>
  <c r="M25" i="53"/>
  <c r="I25" i="53"/>
  <c r="T25" i="53"/>
  <c r="E25" i="53"/>
  <c r="U25" i="53"/>
  <c r="AI21" i="52"/>
  <c r="AH23" i="52"/>
  <c r="J8" i="53"/>
  <c r="L25" i="53"/>
  <c r="AI56" i="52"/>
  <c r="AH57" i="52"/>
  <c r="AH70" i="52"/>
  <c r="N10" i="53"/>
  <c r="F25" i="53"/>
  <c r="V13" i="53"/>
  <c r="AH65" i="52"/>
  <c r="AI63" i="52"/>
  <c r="V80" i="52"/>
  <c r="AH30" i="52"/>
  <c r="AI30" i="52" s="1"/>
  <c r="Y70" i="52"/>
  <c r="N22" i="53" s="1"/>
  <c r="U61" i="52"/>
  <c r="J20" i="53" s="1"/>
  <c r="S80" i="52"/>
  <c r="AD80" i="52"/>
  <c r="AH17" i="52"/>
  <c r="AH15" i="52"/>
  <c r="W9" i="53" s="1"/>
  <c r="AH10" i="52"/>
  <c r="AH11" i="52" s="1"/>
  <c r="AG53" i="52"/>
  <c r="V18" i="53" s="1"/>
  <c r="AH78" i="52"/>
  <c r="AI78" i="52" s="1"/>
  <c r="AH37" i="52"/>
  <c r="O80" i="52"/>
  <c r="N80" i="52"/>
  <c r="W80" i="52"/>
  <c r="Y27" i="52"/>
  <c r="N12" i="53" s="1"/>
  <c r="J80" i="52"/>
  <c r="O25" i="53"/>
  <c r="K80" i="52"/>
  <c r="AB80" i="52"/>
  <c r="AH51" i="52"/>
  <c r="AH26" i="52"/>
  <c r="AH27" i="52" s="1"/>
  <c r="AH41" i="52"/>
  <c r="AF80" i="52"/>
  <c r="AH29" i="52"/>
  <c r="AH76" i="52"/>
  <c r="R80" i="52"/>
  <c r="AC35" i="52"/>
  <c r="R14" i="53" s="1"/>
  <c r="AH35" i="52"/>
  <c r="AC27" i="52"/>
  <c r="R12" i="53" s="1"/>
  <c r="B25" i="53"/>
  <c r="Q25" i="53"/>
  <c r="AI15" i="52"/>
  <c r="X9" i="53" s="1"/>
  <c r="P25" i="53"/>
  <c r="AC11" i="52"/>
  <c r="R8" i="53" s="1"/>
  <c r="C25" i="53"/>
  <c r="R24" i="47"/>
  <c r="R25" i="47" s="1"/>
  <c r="AC76" i="46"/>
  <c r="AJ23" i="46"/>
  <c r="Y11" i="47" s="1"/>
  <c r="AJ62" i="46"/>
  <c r="AJ13" i="46"/>
  <c r="AJ57" i="46"/>
  <c r="AJ75" i="46"/>
  <c r="Y24" i="47" s="1"/>
  <c r="AJ39" i="46"/>
  <c r="Y15" i="47" s="1"/>
  <c r="AJ31" i="46"/>
  <c r="Y13" i="47" s="1"/>
  <c r="AJ15" i="46"/>
  <c r="Y9" i="47" s="1"/>
  <c r="AJ49" i="46"/>
  <c r="AJ66" i="46"/>
  <c r="AJ54" i="46"/>
  <c r="AJ76" i="46"/>
  <c r="Y25" i="47" s="1"/>
  <c r="AJ37" i="46"/>
  <c r="AJ35" i="46"/>
  <c r="Y14" i="47" s="1"/>
  <c r="AJ30" i="46"/>
  <c r="AJ67" i="46"/>
  <c r="Y22" i="47" s="1"/>
  <c r="AJ47" i="46"/>
  <c r="AJ71" i="46"/>
  <c r="Y23" i="47" s="1"/>
  <c r="AJ61" i="46"/>
  <c r="AJ34" i="46"/>
  <c r="AJ33" i="46"/>
  <c r="AJ74" i="46"/>
  <c r="AJ18" i="46"/>
  <c r="AJ50" i="46"/>
  <c r="AJ51" i="46"/>
  <c r="Y18" i="47" s="1"/>
  <c r="AJ43" i="46"/>
  <c r="Y16" i="47" s="1"/>
  <c r="AJ59" i="46"/>
  <c r="Y20" i="47" s="1"/>
  <c r="AJ25" i="46"/>
  <c r="AJ22" i="46"/>
  <c r="AJ9" i="46"/>
  <c r="AJ45" i="46"/>
  <c r="AJ55" i="46"/>
  <c r="Y19" i="47" s="1"/>
  <c r="AJ65" i="46"/>
  <c r="AJ21" i="46"/>
  <c r="AJ53" i="46"/>
  <c r="AJ73" i="46"/>
  <c r="AJ17" i="46"/>
  <c r="AJ69" i="46"/>
  <c r="AJ70" i="46"/>
  <c r="AJ14" i="46"/>
  <c r="AI76" i="46"/>
  <c r="X25" i="47" s="1"/>
  <c r="AJ29" i="46"/>
  <c r="AJ42" i="46"/>
  <c r="AJ46" i="46"/>
  <c r="AJ27" i="46"/>
  <c r="Y12" i="47" s="1"/>
  <c r="AJ26" i="46"/>
  <c r="AJ10" i="46"/>
  <c r="AJ41" i="46"/>
  <c r="AJ58" i="46"/>
  <c r="AJ38" i="46"/>
  <c r="AJ11" i="46"/>
  <c r="Y8" i="47" s="1"/>
  <c r="AJ19" i="46"/>
  <c r="Y10" i="47" s="1"/>
  <c r="AH98" i="50"/>
  <c r="AH83" i="50"/>
  <c r="AH85" i="50"/>
  <c r="AH87" i="50"/>
  <c r="AH89" i="50"/>
  <c r="AC19" i="50"/>
  <c r="R10" i="51" s="1"/>
  <c r="AH26" i="50"/>
  <c r="Z101" i="50"/>
  <c r="Y43" i="50"/>
  <c r="N16" i="51" s="1"/>
  <c r="AH58" i="50"/>
  <c r="AH74" i="50"/>
  <c r="AH76" i="50"/>
  <c r="AH82" i="50"/>
  <c r="AH84" i="50"/>
  <c r="AH86" i="50"/>
  <c r="AH88" i="50"/>
  <c r="AH95" i="50"/>
  <c r="AH97" i="50"/>
  <c r="Y51" i="50"/>
  <c r="N18" i="51" s="1"/>
  <c r="AC59" i="50"/>
  <c r="R20" i="51" s="1"/>
  <c r="AH69" i="50"/>
  <c r="AH71" i="50" s="1"/>
  <c r="U100" i="50"/>
  <c r="J24" i="51" s="1"/>
  <c r="AG100" i="50"/>
  <c r="V24" i="51" s="1"/>
  <c r="AH53" i="50"/>
  <c r="AI53" i="50" s="1"/>
  <c r="U15" i="50"/>
  <c r="J9" i="51" s="1"/>
  <c r="AH17" i="50"/>
  <c r="AC23" i="50"/>
  <c r="R11" i="51" s="1"/>
  <c r="AC51" i="50"/>
  <c r="R18" i="51" s="1"/>
  <c r="AG55" i="50"/>
  <c r="V19" i="51" s="1"/>
  <c r="Y59" i="50"/>
  <c r="N20" i="51" s="1"/>
  <c r="AC63" i="50"/>
  <c r="R21" i="51" s="1"/>
  <c r="AC100" i="50"/>
  <c r="R24" i="51" s="1"/>
  <c r="AH79" i="50"/>
  <c r="AH30" i="50"/>
  <c r="AH34" i="50"/>
  <c r="AH35" i="50" s="1"/>
  <c r="AG47" i="50"/>
  <c r="V17" i="51" s="1"/>
  <c r="AH99" i="50"/>
  <c r="AC35" i="50"/>
  <c r="R14" i="51" s="1"/>
  <c r="AH49" i="50"/>
  <c r="AI49" i="50" s="1"/>
  <c r="AH57" i="50"/>
  <c r="AI57" i="50" s="1"/>
  <c r="AH62" i="50"/>
  <c r="AH70" i="50"/>
  <c r="Y100" i="50"/>
  <c r="N24" i="51" s="1"/>
  <c r="AH75" i="50"/>
  <c r="AH77" i="50"/>
  <c r="AH96" i="50"/>
  <c r="AH21" i="50"/>
  <c r="AI21" i="50" s="1"/>
  <c r="AG35" i="50"/>
  <c r="V14" i="51" s="1"/>
  <c r="Y27" i="50"/>
  <c r="N12" i="51" s="1"/>
  <c r="AH78" i="50"/>
  <c r="AH81" i="50"/>
  <c r="AH80" i="50"/>
  <c r="AH73" i="50"/>
  <c r="C24" i="51"/>
  <c r="AH19" i="50"/>
  <c r="W10" i="51" s="1"/>
  <c r="AI17" i="50"/>
  <c r="W101" i="50"/>
  <c r="AC15" i="50"/>
  <c r="R9" i="51" s="1"/>
  <c r="T101" i="50"/>
  <c r="AE101" i="50"/>
  <c r="AH29" i="50"/>
  <c r="AH31" i="50" s="1"/>
  <c r="Y63" i="50"/>
  <c r="N21" i="51" s="1"/>
  <c r="AC71" i="50"/>
  <c r="R23" i="51" s="1"/>
  <c r="AF101" i="50"/>
  <c r="U63" i="50"/>
  <c r="J21" i="51" s="1"/>
  <c r="U23" i="50"/>
  <c r="J11" i="51" s="1"/>
  <c r="AH10" i="50"/>
  <c r="AI10" i="50" s="1"/>
  <c r="AH13" i="50"/>
  <c r="AI13" i="50" s="1"/>
  <c r="AG23" i="50"/>
  <c r="V11" i="51" s="1"/>
  <c r="AH33" i="50"/>
  <c r="AC67" i="50"/>
  <c r="R22" i="51" s="1"/>
  <c r="H25" i="51"/>
  <c r="S101" i="50"/>
  <c r="AA101" i="50"/>
  <c r="AG15" i="50"/>
  <c r="V9" i="51" s="1"/>
  <c r="AG39" i="50"/>
  <c r="V15" i="51" s="1"/>
  <c r="X101" i="50"/>
  <c r="AH61" i="50"/>
  <c r="AI61" i="50" s="1"/>
  <c r="AG11" i="50"/>
  <c r="V8" i="51" s="1"/>
  <c r="M101" i="50"/>
  <c r="O101" i="50"/>
  <c r="AH38" i="50"/>
  <c r="AI38" i="50" s="1"/>
  <c r="AH41" i="50"/>
  <c r="AH43" i="50" s="1"/>
  <c r="AG63" i="50"/>
  <c r="V21" i="51" s="1"/>
  <c r="AC11" i="50"/>
  <c r="AI19" i="50"/>
  <c r="X10" i="51" s="1"/>
  <c r="R101" i="50"/>
  <c r="AH37" i="50"/>
  <c r="AH39" i="50" s="1"/>
  <c r="AH42" i="50"/>
  <c r="AI42" i="50" s="1"/>
  <c r="AG59" i="50"/>
  <c r="V20" i="51" s="1"/>
  <c r="AH46" i="50"/>
  <c r="V101" i="50"/>
  <c r="AB101" i="50"/>
  <c r="Y19" i="50"/>
  <c r="N10" i="51" s="1"/>
  <c r="AH25" i="50"/>
  <c r="AI25" i="50" s="1"/>
  <c r="AH66" i="50"/>
  <c r="AI66" i="50" s="1"/>
  <c r="AI29" i="50"/>
  <c r="S25" i="51"/>
  <c r="P25" i="51"/>
  <c r="AI33" i="50"/>
  <c r="AI30" i="50"/>
  <c r="AI70" i="50"/>
  <c r="M25" i="51"/>
  <c r="AI41" i="50"/>
  <c r="AI58" i="50"/>
  <c r="G25" i="51"/>
  <c r="AI46" i="50"/>
  <c r="R8" i="51"/>
  <c r="E25" i="51"/>
  <c r="O25" i="51"/>
  <c r="K25" i="51"/>
  <c r="AI62" i="50"/>
  <c r="AH63" i="50"/>
  <c r="AH59" i="50"/>
  <c r="AI9" i="50"/>
  <c r="AH51" i="50"/>
  <c r="N101" i="50"/>
  <c r="AD101" i="50"/>
  <c r="AI26" i="50"/>
  <c r="AH23" i="50"/>
  <c r="D9" i="51"/>
  <c r="D25" i="51" s="1"/>
  <c r="I9" i="51"/>
  <c r="I25" i="51" s="1"/>
  <c r="Q9" i="51"/>
  <c r="Q25" i="51" s="1"/>
  <c r="C11" i="51"/>
  <c r="L11" i="51"/>
  <c r="L25" i="51" s="1"/>
  <c r="T11" i="51"/>
  <c r="T25" i="51" s="1"/>
  <c r="AG27" i="50"/>
  <c r="V12" i="51" s="1"/>
  <c r="AC31" i="50"/>
  <c r="R13" i="51" s="1"/>
  <c r="F13" i="51"/>
  <c r="F25" i="51" s="1"/>
  <c r="U13" i="51"/>
  <c r="U25" i="51" s="1"/>
  <c r="B14" i="51"/>
  <c r="AG43" i="50"/>
  <c r="V16" i="51" s="1"/>
  <c r="AI50" i="50"/>
  <c r="B23" i="51"/>
  <c r="U35" i="50"/>
  <c r="J14" i="51" s="1"/>
  <c r="AI69" i="50"/>
  <c r="AH55" i="50"/>
  <c r="AH45" i="50"/>
  <c r="U11" i="50"/>
  <c r="AI148" i="48"/>
  <c r="AC192" i="48"/>
  <c r="R24" i="49" s="1"/>
  <c r="AH94" i="48"/>
  <c r="AI94" i="48" s="1"/>
  <c r="AH86" i="48"/>
  <c r="AI86" i="48" s="1"/>
  <c r="V24" i="49"/>
  <c r="AH89" i="48"/>
  <c r="AI89" i="48" s="1"/>
  <c r="AH113" i="48"/>
  <c r="AI113" i="48" s="1"/>
  <c r="AH105" i="48"/>
  <c r="AI105" i="48" s="1"/>
  <c r="AH124" i="48"/>
  <c r="AI124" i="48" s="1"/>
  <c r="AH109" i="48"/>
  <c r="AI109" i="48" s="1"/>
  <c r="AH101" i="48"/>
  <c r="AI101" i="48" s="1"/>
  <c r="AH120" i="48"/>
  <c r="AI120" i="48" s="1"/>
  <c r="AH144" i="48"/>
  <c r="AI144" i="48" s="1"/>
  <c r="AH171" i="48"/>
  <c r="AI171" i="48" s="1"/>
  <c r="AH177" i="48"/>
  <c r="AI177" i="48" s="1"/>
  <c r="AH139" i="48"/>
  <c r="AI139" i="48" s="1"/>
  <c r="AH181" i="48"/>
  <c r="AI181" i="48" s="1"/>
  <c r="AH173" i="48"/>
  <c r="AI173" i="48" s="1"/>
  <c r="AH179" i="48"/>
  <c r="AI179" i="48" s="1"/>
  <c r="AH93" i="48"/>
  <c r="AI93" i="48" s="1"/>
  <c r="AH166" i="48"/>
  <c r="AI166" i="48" s="1"/>
  <c r="AH180" i="48"/>
  <c r="AI180" i="48" s="1"/>
  <c r="AH80" i="48"/>
  <c r="AI80" i="48" s="1"/>
  <c r="AH72" i="48"/>
  <c r="AI72" i="48" s="1"/>
  <c r="AH90" i="48"/>
  <c r="AI90" i="48" s="1"/>
  <c r="AH114" i="48"/>
  <c r="AI114" i="48" s="1"/>
  <c r="AH106" i="48"/>
  <c r="AI106" i="48" s="1"/>
  <c r="AH125" i="48"/>
  <c r="AI125" i="48" s="1"/>
  <c r="AH78" i="48"/>
  <c r="AI78" i="48" s="1"/>
  <c r="AH70" i="48"/>
  <c r="AI70" i="48" s="1"/>
  <c r="AH146" i="48"/>
  <c r="AI146" i="48" s="1"/>
  <c r="AH163" i="48"/>
  <c r="AI163" i="48" s="1"/>
  <c r="AH74" i="48"/>
  <c r="AI74" i="48" s="1"/>
  <c r="AH85" i="48"/>
  <c r="AI85" i="48" s="1"/>
  <c r="AH172" i="48"/>
  <c r="AI172" i="48" s="1"/>
  <c r="AH131" i="48"/>
  <c r="AI131" i="48" s="1"/>
  <c r="AH145" i="48"/>
  <c r="AI145" i="48" s="1"/>
  <c r="AH184" i="48"/>
  <c r="AI184" i="48" s="1"/>
  <c r="AH75" i="48"/>
  <c r="AI75" i="48" s="1"/>
  <c r="AH73" i="48"/>
  <c r="AI73" i="48" s="1"/>
  <c r="AH176" i="48"/>
  <c r="AI176" i="48" s="1"/>
  <c r="AH138" i="48"/>
  <c r="AI138" i="48" s="1"/>
  <c r="AH91" i="48"/>
  <c r="AI91" i="48" s="1"/>
  <c r="AH115" i="48"/>
  <c r="AI115" i="48" s="1"/>
  <c r="AH107" i="48"/>
  <c r="AI107" i="48" s="1"/>
  <c r="AH183" i="48"/>
  <c r="AI183" i="48" s="1"/>
  <c r="AH175" i="48"/>
  <c r="AI175" i="48" s="1"/>
  <c r="AH79" i="48"/>
  <c r="AI79" i="48" s="1"/>
  <c r="AH71" i="48"/>
  <c r="AI71" i="48" s="1"/>
  <c r="AH133" i="48"/>
  <c r="AI133" i="48" s="1"/>
  <c r="AH182" i="48"/>
  <c r="AI182" i="48" s="1"/>
  <c r="AH174" i="48"/>
  <c r="AI174" i="48" s="1"/>
  <c r="AH132" i="48"/>
  <c r="AI132" i="48" s="1"/>
  <c r="AH95" i="48"/>
  <c r="AI95" i="48" s="1"/>
  <c r="AH87" i="48"/>
  <c r="AI87" i="48" s="1"/>
  <c r="AH111" i="48"/>
  <c r="AI111" i="48" s="1"/>
  <c r="AH103" i="48"/>
  <c r="AI103" i="48" s="1"/>
  <c r="AH122" i="48"/>
  <c r="AI122" i="48" s="1"/>
  <c r="AH178" i="48"/>
  <c r="AI178" i="48" s="1"/>
  <c r="AH76" i="48"/>
  <c r="AI76" i="48" s="1"/>
  <c r="AH126" i="48"/>
  <c r="AI126" i="48" s="1"/>
  <c r="AH143" i="48"/>
  <c r="AI143" i="48" s="1"/>
  <c r="AH147" i="48"/>
  <c r="AI147" i="48" s="1"/>
  <c r="AH123" i="48"/>
  <c r="AI123" i="48" s="1"/>
  <c r="AH127" i="48"/>
  <c r="AI127" i="48" s="1"/>
  <c r="AH112" i="48"/>
  <c r="AI112" i="48" s="1"/>
  <c r="AH104" i="48"/>
  <c r="AI104" i="48" s="1"/>
  <c r="AH108" i="48"/>
  <c r="AI108" i="48" s="1"/>
  <c r="AH92" i="48"/>
  <c r="AI92" i="48" s="1"/>
  <c r="AH96" i="48"/>
  <c r="AI96" i="48" s="1"/>
  <c r="AH88" i="48"/>
  <c r="AI88" i="48" s="1"/>
  <c r="AH77" i="48"/>
  <c r="AI77" i="48" s="1"/>
  <c r="AH165" i="48"/>
  <c r="AI165" i="48" s="1"/>
  <c r="AH162" i="48"/>
  <c r="AI162" i="48" s="1"/>
  <c r="AH164" i="48"/>
  <c r="AI164" i="48" s="1"/>
  <c r="AH167" i="48"/>
  <c r="AI167" i="48" s="1"/>
  <c r="AH158" i="48"/>
  <c r="AI158" i="48" s="1"/>
  <c r="AH160" i="48"/>
  <c r="AI160" i="48" s="1"/>
  <c r="AH157" i="48"/>
  <c r="AI157" i="48" s="1"/>
  <c r="AH161" i="48"/>
  <c r="AI161" i="48" s="1"/>
  <c r="AH159" i="48"/>
  <c r="AI159" i="48" s="1"/>
  <c r="AH149" i="48"/>
  <c r="AI149" i="48" s="1"/>
  <c r="AH140" i="48"/>
  <c r="AI140" i="48" s="1"/>
  <c r="AC141" i="48"/>
  <c r="R19" i="49" s="1"/>
  <c r="AH134" i="48"/>
  <c r="AI134" i="48" s="1"/>
  <c r="AH116" i="48"/>
  <c r="AI116" i="48" s="1"/>
  <c r="AH97" i="48"/>
  <c r="AI97" i="48" s="1"/>
  <c r="AH81" i="48"/>
  <c r="AI81" i="48" s="1"/>
  <c r="AH46" i="48"/>
  <c r="AI46" i="48" s="1"/>
  <c r="AH38" i="48"/>
  <c r="AI38" i="48" s="1"/>
  <c r="AH62" i="48"/>
  <c r="AI62" i="48" s="1"/>
  <c r="AH64" i="48"/>
  <c r="AI64" i="48" s="1"/>
  <c r="AH56" i="48"/>
  <c r="AI56" i="48" s="1"/>
  <c r="AH63" i="48"/>
  <c r="AI63" i="48" s="1"/>
  <c r="AH59" i="48"/>
  <c r="AI59" i="48" s="1"/>
  <c r="AH42" i="48"/>
  <c r="AI42" i="48" s="1"/>
  <c r="AH58" i="48"/>
  <c r="AI58" i="48" s="1"/>
  <c r="AH65" i="48"/>
  <c r="AI65" i="48" s="1"/>
  <c r="AH57" i="48"/>
  <c r="AI57" i="48" s="1"/>
  <c r="AH37" i="48"/>
  <c r="AI37" i="48" s="1"/>
  <c r="AH60" i="48"/>
  <c r="AI60" i="48" s="1"/>
  <c r="AH61" i="48"/>
  <c r="AI61" i="48" s="1"/>
  <c r="AH45" i="48"/>
  <c r="AI45" i="48" s="1"/>
  <c r="AH41" i="48"/>
  <c r="AI41" i="48" s="1"/>
  <c r="AH48" i="48"/>
  <c r="AI48" i="48" s="1"/>
  <c r="AH40" i="48"/>
  <c r="AI40" i="48" s="1"/>
  <c r="AH50" i="48"/>
  <c r="AI50" i="48" s="1"/>
  <c r="AH51" i="48"/>
  <c r="AI51" i="48" s="1"/>
  <c r="AH39" i="48"/>
  <c r="AI39" i="48" s="1"/>
  <c r="AH49" i="48"/>
  <c r="AI49" i="48" s="1"/>
  <c r="AH52" i="48"/>
  <c r="AI52" i="48" s="1"/>
  <c r="AH44" i="48"/>
  <c r="AI44" i="48" s="1"/>
  <c r="AH47" i="48"/>
  <c r="AI47" i="48" s="1"/>
  <c r="AH43" i="48"/>
  <c r="AI43" i="48" s="1"/>
  <c r="AH30" i="48"/>
  <c r="AI30" i="48" s="1"/>
  <c r="U150" i="48"/>
  <c r="J20" i="49" s="1"/>
  <c r="AH33" i="48"/>
  <c r="AI33" i="48" s="1"/>
  <c r="U82" i="48"/>
  <c r="J14" i="49" s="1"/>
  <c r="AH31" i="48"/>
  <c r="AI31" i="48" s="1"/>
  <c r="U185" i="48"/>
  <c r="J23" i="49" s="1"/>
  <c r="AG185" i="48"/>
  <c r="V23" i="49" s="1"/>
  <c r="AH32" i="48"/>
  <c r="AI32" i="48" s="1"/>
  <c r="AG141" i="48"/>
  <c r="V19" i="49" s="1"/>
  <c r="AG34" i="48"/>
  <c r="V11" i="49" s="1"/>
  <c r="AC26" i="48"/>
  <c r="R10" i="49" s="1"/>
  <c r="AH22" i="48"/>
  <c r="AI22" i="48" s="1"/>
  <c r="U117" i="48"/>
  <c r="J16" i="49" s="1"/>
  <c r="AH21" i="48"/>
  <c r="AI21" i="48" s="1"/>
  <c r="AH29" i="48"/>
  <c r="AI29" i="48" s="1"/>
  <c r="AC19" i="48"/>
  <c r="R9" i="49" s="1"/>
  <c r="AC135" i="48"/>
  <c r="R18" i="49" s="1"/>
  <c r="Y34" i="48"/>
  <c r="N11" i="49" s="1"/>
  <c r="AG82" i="48"/>
  <c r="V14" i="49" s="1"/>
  <c r="AG135" i="48"/>
  <c r="V18" i="49" s="1"/>
  <c r="AH28" i="48"/>
  <c r="AI28" i="48" s="1"/>
  <c r="Y185" i="48"/>
  <c r="N23" i="49" s="1"/>
  <c r="AH9" i="48"/>
  <c r="AI9" i="48" s="1"/>
  <c r="AG19" i="48"/>
  <c r="V9" i="49" s="1"/>
  <c r="U128" i="48"/>
  <c r="J17" i="49" s="1"/>
  <c r="U19" i="48"/>
  <c r="J9" i="49" s="1"/>
  <c r="AH23" i="48"/>
  <c r="AI23" i="48" s="1"/>
  <c r="AH66" i="48"/>
  <c r="AI66" i="48" s="1"/>
  <c r="AC128" i="48"/>
  <c r="R17" i="49" s="1"/>
  <c r="Y53" i="48"/>
  <c r="N12" i="49" s="1"/>
  <c r="U26" i="48"/>
  <c r="J10" i="49" s="1"/>
  <c r="AG67" i="48"/>
  <c r="V13" i="49" s="1"/>
  <c r="AG128" i="48"/>
  <c r="V17" i="49" s="1"/>
  <c r="Y168" i="48"/>
  <c r="N22" i="49" s="1"/>
  <c r="U67" i="48"/>
  <c r="J13" i="49" s="1"/>
  <c r="AG168" i="48"/>
  <c r="V22" i="49" s="1"/>
  <c r="AD193" i="48"/>
  <c r="U34" i="48"/>
  <c r="J11" i="49" s="1"/>
  <c r="Y117" i="48"/>
  <c r="N16" i="49" s="1"/>
  <c r="U141" i="48"/>
  <c r="J19" i="49" s="1"/>
  <c r="AH137" i="48"/>
  <c r="AI137" i="48" s="1"/>
  <c r="AH11" i="48"/>
  <c r="AI11" i="48" s="1"/>
  <c r="AH13" i="48"/>
  <c r="AI13" i="48" s="1"/>
  <c r="AH18" i="48"/>
  <c r="AI18" i="48" s="1"/>
  <c r="AH10" i="48"/>
  <c r="AI10" i="48" s="1"/>
  <c r="AH17" i="48"/>
  <c r="AI17" i="48" s="1"/>
  <c r="AH187" i="48"/>
  <c r="AH36" i="48"/>
  <c r="AI36" i="48" s="1"/>
  <c r="U14" i="48"/>
  <c r="J8" i="49" s="1"/>
  <c r="Y26" i="48"/>
  <c r="N10" i="49" s="1"/>
  <c r="AG53" i="48"/>
  <c r="V12" i="49" s="1"/>
  <c r="U98" i="48"/>
  <c r="J15" i="49" s="1"/>
  <c r="Y141" i="48"/>
  <c r="N19" i="49" s="1"/>
  <c r="AC154" i="48"/>
  <c r="R21" i="49" s="1"/>
  <c r="Y14" i="48"/>
  <c r="N8" i="49" s="1"/>
  <c r="AC67" i="48"/>
  <c r="R13" i="49" s="1"/>
  <c r="AG150" i="48"/>
  <c r="V20" i="49" s="1"/>
  <c r="AC168" i="48"/>
  <c r="R22" i="49" s="1"/>
  <c r="AH188" i="48"/>
  <c r="AI188" i="48" s="1"/>
  <c r="S193" i="48"/>
  <c r="AG14" i="48"/>
  <c r="V8" i="49" s="1"/>
  <c r="AC53" i="48"/>
  <c r="R12" i="49" s="1"/>
  <c r="S8" i="49"/>
  <c r="S25" i="49" s="1"/>
  <c r="AC98" i="48"/>
  <c r="R15" i="49" s="1"/>
  <c r="AG117" i="48"/>
  <c r="V16" i="49" s="1"/>
  <c r="U135" i="48"/>
  <c r="J18" i="49" s="1"/>
  <c r="AH12" i="48"/>
  <c r="AI12" i="48" s="1"/>
  <c r="N193" i="48"/>
  <c r="AH170" i="48"/>
  <c r="AI170" i="48" s="1"/>
  <c r="H11" i="49"/>
  <c r="H25" i="49" s="1"/>
  <c r="AH156" i="48"/>
  <c r="AI156" i="48" s="1"/>
  <c r="Y192" i="48"/>
  <c r="N24" i="49" s="1"/>
  <c r="K193" i="48"/>
  <c r="AH25" i="48"/>
  <c r="AI25" i="48" s="1"/>
  <c r="AC150" i="48"/>
  <c r="R20" i="49" s="1"/>
  <c r="AG154" i="48"/>
  <c r="V21" i="49" s="1"/>
  <c r="U168" i="48"/>
  <c r="J22" i="49" s="1"/>
  <c r="AE193" i="48"/>
  <c r="AC14" i="48"/>
  <c r="R8" i="49" s="1"/>
  <c r="O8" i="49"/>
  <c r="O25" i="49" s="1"/>
  <c r="Z193" i="48"/>
  <c r="Y19" i="48"/>
  <c r="AH16" i="48"/>
  <c r="AI16" i="48" s="1"/>
  <c r="AG98" i="48"/>
  <c r="V15" i="49" s="1"/>
  <c r="AH84" i="48"/>
  <c r="AI84" i="48" s="1"/>
  <c r="T193" i="48"/>
  <c r="I9" i="49"/>
  <c r="I25" i="49" s="1"/>
  <c r="F9" i="49"/>
  <c r="F25" i="49" s="1"/>
  <c r="O193" i="48"/>
  <c r="T25" i="49"/>
  <c r="AC82" i="48"/>
  <c r="R14" i="49" s="1"/>
  <c r="AH69" i="48"/>
  <c r="AI69" i="48" s="1"/>
  <c r="N20" i="49"/>
  <c r="U9" i="49"/>
  <c r="U25" i="49" s="1"/>
  <c r="AF193" i="48"/>
  <c r="P8" i="49"/>
  <c r="P25" i="49" s="1"/>
  <c r="AA193" i="48"/>
  <c r="Y135" i="48"/>
  <c r="N18" i="49" s="1"/>
  <c r="AH152" i="48"/>
  <c r="U154" i="48"/>
  <c r="J21" i="49" s="1"/>
  <c r="R193" i="48"/>
  <c r="G12" i="49"/>
  <c r="G25" i="49" s="1"/>
  <c r="K25" i="49"/>
  <c r="W193" i="48"/>
  <c r="L18" i="49"/>
  <c r="L25" i="49" s="1"/>
  <c r="AC117" i="48"/>
  <c r="R16" i="49" s="1"/>
  <c r="AH100" i="48"/>
  <c r="AI100" i="48" s="1"/>
  <c r="AB193" i="48"/>
  <c r="Q13" i="49"/>
  <c r="Q25" i="49" s="1"/>
  <c r="E25" i="49"/>
  <c r="AC34" i="48"/>
  <c r="R11" i="49" s="1"/>
  <c r="B9" i="49"/>
  <c r="B25" i="49" s="1"/>
  <c r="J193" i="48"/>
  <c r="AG26" i="48"/>
  <c r="V10" i="49" s="1"/>
  <c r="AH24" i="48"/>
  <c r="AI24" i="48" s="1"/>
  <c r="U53" i="48"/>
  <c r="J12" i="49" s="1"/>
  <c r="M17" i="49"/>
  <c r="M25" i="49" s="1"/>
  <c r="X193" i="48"/>
  <c r="AH130" i="48"/>
  <c r="AI130" i="48" s="1"/>
  <c r="AH55" i="48"/>
  <c r="AI55" i="48" s="1"/>
  <c r="Y67" i="48"/>
  <c r="N13" i="49" s="1"/>
  <c r="M193" i="48"/>
  <c r="D23" i="49"/>
  <c r="D25" i="49" s="1"/>
  <c r="AH119" i="48"/>
  <c r="AI119" i="48" s="1"/>
  <c r="Y128" i="48"/>
  <c r="N17" i="49" s="1"/>
  <c r="Y154" i="48"/>
  <c r="N21" i="49" s="1"/>
  <c r="C25" i="49"/>
  <c r="V193" i="48"/>
  <c r="Y82" i="48"/>
  <c r="N14" i="49" s="1"/>
  <c r="Y98" i="48"/>
  <c r="N15" i="49" s="1"/>
  <c r="AC185" i="48"/>
  <c r="R23" i="49" s="1"/>
  <c r="R24" i="45"/>
  <c r="R25" i="45" s="1"/>
  <c r="AC76" i="44"/>
  <c r="AH73" i="44"/>
  <c r="AI47" i="34" l="1"/>
  <c r="X17" i="35" s="1"/>
  <c r="W17" i="35"/>
  <c r="R25" i="35"/>
  <c r="N25" i="35"/>
  <c r="AC76" i="34"/>
  <c r="AH11" i="34"/>
  <c r="AI9" i="34"/>
  <c r="AH67" i="34"/>
  <c r="AI39" i="34"/>
  <c r="X15" i="35" s="1"/>
  <c r="W15" i="35"/>
  <c r="AI35" i="34"/>
  <c r="X14" i="35" s="1"/>
  <c r="W14" i="35"/>
  <c r="AH31" i="34"/>
  <c r="AI29" i="34"/>
  <c r="AI41" i="34"/>
  <c r="AH43" i="34"/>
  <c r="AI71" i="34"/>
  <c r="X23" i="35" s="1"/>
  <c r="W23" i="35"/>
  <c r="AI73" i="34"/>
  <c r="AH63" i="34"/>
  <c r="AI61" i="34"/>
  <c r="W11" i="35"/>
  <c r="AI23" i="34"/>
  <c r="X11" i="35" s="1"/>
  <c r="Y76" i="34"/>
  <c r="AI27" i="34"/>
  <c r="X12" i="35" s="1"/>
  <c r="W12" i="35"/>
  <c r="W10" i="35"/>
  <c r="AI19" i="34"/>
  <c r="X10" i="35" s="1"/>
  <c r="W18" i="35"/>
  <c r="AI51" i="34"/>
  <c r="X18" i="35" s="1"/>
  <c r="AI59" i="34"/>
  <c r="X20" i="35" s="1"/>
  <c r="W20" i="35"/>
  <c r="J24" i="35"/>
  <c r="J25" i="35" s="1"/>
  <c r="U76" i="34"/>
  <c r="AI75" i="34"/>
  <c r="X24" i="35" s="1"/>
  <c r="W24" i="35"/>
  <c r="AH79" i="52"/>
  <c r="W24" i="53" s="1"/>
  <c r="AC79" i="52"/>
  <c r="R24" i="53" s="1"/>
  <c r="R25" i="53" s="1"/>
  <c r="AI76" i="52"/>
  <c r="AG80" i="52"/>
  <c r="AH49" i="52"/>
  <c r="W17" i="53" s="1"/>
  <c r="V25" i="53"/>
  <c r="AI26" i="52"/>
  <c r="AH74" i="52"/>
  <c r="AI74" i="52" s="1"/>
  <c r="X23" i="53" s="1"/>
  <c r="AH61" i="52"/>
  <c r="W20" i="53" s="1"/>
  <c r="N25" i="53"/>
  <c r="W19" i="53"/>
  <c r="AI57" i="52"/>
  <c r="X19" i="53" s="1"/>
  <c r="AI29" i="52"/>
  <c r="AH31" i="52"/>
  <c r="AI37" i="52"/>
  <c r="AH39" i="52"/>
  <c r="AI10" i="52"/>
  <c r="AI41" i="52"/>
  <c r="AH44" i="52"/>
  <c r="Y80" i="52"/>
  <c r="J25" i="53"/>
  <c r="AH19" i="52"/>
  <c r="AI17" i="52"/>
  <c r="AI65" i="52"/>
  <c r="X21" i="53" s="1"/>
  <c r="W21" i="53"/>
  <c r="U80" i="52"/>
  <c r="AH53" i="52"/>
  <c r="AI51" i="52"/>
  <c r="AI70" i="52"/>
  <c r="X22" i="53" s="1"/>
  <c r="W22" i="53"/>
  <c r="AI23" i="52"/>
  <c r="X11" i="53" s="1"/>
  <c r="W11" i="53"/>
  <c r="AI61" i="52"/>
  <c r="X20" i="53" s="1"/>
  <c r="AI35" i="52"/>
  <c r="X14" i="53" s="1"/>
  <c r="W14" i="53"/>
  <c r="W12" i="53"/>
  <c r="AI27" i="52"/>
  <c r="X12" i="53" s="1"/>
  <c r="W8" i="53"/>
  <c r="AI11" i="52"/>
  <c r="X8" i="53" s="1"/>
  <c r="AC80" i="52"/>
  <c r="AH100" i="50"/>
  <c r="W24" i="51" s="1"/>
  <c r="AI95" i="50"/>
  <c r="N25" i="51"/>
  <c r="AI34" i="50"/>
  <c r="AI37" i="50"/>
  <c r="Y101" i="50"/>
  <c r="C25" i="51"/>
  <c r="K101" i="50"/>
  <c r="AH15" i="50"/>
  <c r="W9" i="51" s="1"/>
  <c r="B25" i="51"/>
  <c r="AH67" i="50"/>
  <c r="AH11" i="50"/>
  <c r="AH27" i="50"/>
  <c r="J8" i="51"/>
  <c r="J25" i="51" s="1"/>
  <c r="U101" i="50"/>
  <c r="AI51" i="50"/>
  <c r="X18" i="51" s="1"/>
  <c r="W18" i="51"/>
  <c r="W20" i="51"/>
  <c r="AI59" i="50"/>
  <c r="X20" i="51" s="1"/>
  <c r="AH47" i="50"/>
  <c r="AI45" i="50"/>
  <c r="W21" i="51"/>
  <c r="AI63" i="50"/>
  <c r="X21" i="51" s="1"/>
  <c r="AI55" i="50"/>
  <c r="X19" i="51" s="1"/>
  <c r="W19" i="51"/>
  <c r="AC101" i="50"/>
  <c r="AG101" i="50"/>
  <c r="W14" i="51"/>
  <c r="AI35" i="50"/>
  <c r="X14" i="51" s="1"/>
  <c r="W22" i="51"/>
  <c r="AI67" i="50"/>
  <c r="X22" i="51" s="1"/>
  <c r="AI71" i="50"/>
  <c r="X23" i="51" s="1"/>
  <c r="W23" i="51"/>
  <c r="W11" i="51"/>
  <c r="AI23" i="50"/>
  <c r="X11" i="51" s="1"/>
  <c r="AI11" i="50"/>
  <c r="X8" i="51" s="1"/>
  <c r="W8" i="51"/>
  <c r="R25" i="51"/>
  <c r="V25" i="51"/>
  <c r="AI31" i="50"/>
  <c r="X13" i="51" s="1"/>
  <c r="W13" i="51"/>
  <c r="W12" i="51"/>
  <c r="AI27" i="50"/>
  <c r="X12" i="51" s="1"/>
  <c r="AI39" i="50"/>
  <c r="X15" i="51" s="1"/>
  <c r="W15" i="51"/>
  <c r="W16" i="51"/>
  <c r="AI43" i="50"/>
  <c r="X16" i="51" s="1"/>
  <c r="AI187" i="48"/>
  <c r="AH192" i="48"/>
  <c r="AI192" i="48" s="1"/>
  <c r="X24" i="49" s="1"/>
  <c r="AH150" i="48"/>
  <c r="W20" i="49" s="1"/>
  <c r="AH26" i="48"/>
  <c r="AH53" i="48"/>
  <c r="W12" i="49" s="1"/>
  <c r="AH14" i="48"/>
  <c r="AH185" i="48"/>
  <c r="AI185" i="48" s="1"/>
  <c r="X23" i="49" s="1"/>
  <c r="AH168" i="48"/>
  <c r="W22" i="49" s="1"/>
  <c r="R25" i="49"/>
  <c r="AC193" i="48"/>
  <c r="AH128" i="48"/>
  <c r="J25" i="49"/>
  <c r="AH19" i="48"/>
  <c r="AH135" i="48"/>
  <c r="N9" i="49"/>
  <c r="N25" i="49" s="1"/>
  <c r="Y193" i="48"/>
  <c r="AH67" i="48"/>
  <c r="AH34" i="48"/>
  <c r="AH117" i="48"/>
  <c r="AH82" i="48"/>
  <c r="AH98" i="48"/>
  <c r="U193" i="48"/>
  <c r="AG193" i="48"/>
  <c r="V25" i="49"/>
  <c r="AH141" i="48"/>
  <c r="AH154" i="48"/>
  <c r="AI152" i="48"/>
  <c r="AI73" i="44"/>
  <c r="AH75" i="44"/>
  <c r="W22" i="35" l="1"/>
  <c r="AI67" i="34"/>
  <c r="X22" i="35" s="1"/>
  <c r="W8" i="35"/>
  <c r="AI11" i="34"/>
  <c r="X8" i="35" s="1"/>
  <c r="W13" i="35"/>
  <c r="W25" i="35" s="1"/>
  <c r="AI31" i="34"/>
  <c r="X13" i="35" s="1"/>
  <c r="W21" i="35"/>
  <c r="AI63" i="34"/>
  <c r="X21" i="35" s="1"/>
  <c r="W16" i="35"/>
  <c r="AI43" i="34"/>
  <c r="X16" i="35" s="1"/>
  <c r="AH76" i="34"/>
  <c r="AJ75" i="34" s="1"/>
  <c r="Y24" i="35" s="1"/>
  <c r="AJ55" i="34"/>
  <c r="Y19" i="35" s="1"/>
  <c r="AJ31" i="34"/>
  <c r="Y13" i="35" s="1"/>
  <c r="AJ65" i="34"/>
  <c r="AJ38" i="34"/>
  <c r="AJ67" i="34"/>
  <c r="Y22" i="35" s="1"/>
  <c r="AJ39" i="34"/>
  <c r="Y15" i="35" s="1"/>
  <c r="AJ70" i="34"/>
  <c r="AJ62" i="34"/>
  <c r="AJ53" i="34"/>
  <c r="AJ51" i="34"/>
  <c r="Y18" i="35" s="1"/>
  <c r="AJ66" i="34"/>
  <c r="AJ26" i="34"/>
  <c r="AJ21" i="34"/>
  <c r="AJ76" i="34"/>
  <c r="Y25" i="35" s="1"/>
  <c r="AI76" i="34"/>
  <c r="X25" i="35" s="1"/>
  <c r="AJ9" i="34"/>
  <c r="AJ29" i="34"/>
  <c r="AJ57" i="34"/>
  <c r="AJ41" i="34"/>
  <c r="AJ45" i="34"/>
  <c r="AJ34" i="34"/>
  <c r="AJ42" i="34"/>
  <c r="AJ25" i="34"/>
  <c r="AJ37" i="34"/>
  <c r="AJ30" i="34"/>
  <c r="AJ54" i="34"/>
  <c r="AJ71" i="34"/>
  <c r="Y23" i="35" s="1"/>
  <c r="AJ43" i="34"/>
  <c r="Y16" i="35" s="1"/>
  <c r="AJ11" i="34"/>
  <c r="Y8" i="35" s="1"/>
  <c r="AJ69" i="34"/>
  <c r="AJ17" i="34"/>
  <c r="AJ49" i="34"/>
  <c r="AJ33" i="34"/>
  <c r="AJ47" i="34"/>
  <c r="AJ19" i="34"/>
  <c r="Y10" i="35" s="1"/>
  <c r="AJ15" i="34"/>
  <c r="Y9" i="35" s="1"/>
  <c r="AJ50" i="34"/>
  <c r="AJ58" i="34"/>
  <c r="AJ61" i="34"/>
  <c r="AJ74" i="34"/>
  <c r="AJ73" i="34"/>
  <c r="AI79" i="52"/>
  <c r="X24" i="53" s="1"/>
  <c r="W23" i="53"/>
  <c r="AI49" i="52"/>
  <c r="X17" i="53" s="1"/>
  <c r="W10" i="53"/>
  <c r="AI19" i="52"/>
  <c r="X10" i="53" s="1"/>
  <c r="W13" i="53"/>
  <c r="AI31" i="52"/>
  <c r="X13" i="53" s="1"/>
  <c r="AH80" i="52"/>
  <c r="AJ68" i="52" s="1"/>
  <c r="AI53" i="52"/>
  <c r="X18" i="53" s="1"/>
  <c r="W18" i="53"/>
  <c r="W16" i="53"/>
  <c r="AI44" i="52"/>
  <c r="X16" i="53" s="1"/>
  <c r="AI39" i="52"/>
  <c r="X15" i="53" s="1"/>
  <c r="W15" i="53"/>
  <c r="AI100" i="50"/>
  <c r="X24" i="51" s="1"/>
  <c r="AI15" i="50"/>
  <c r="X9" i="51" s="1"/>
  <c r="AH101" i="50"/>
  <c r="W17" i="51"/>
  <c r="W25" i="51" s="1"/>
  <c r="AI47" i="50"/>
  <c r="X17" i="51" s="1"/>
  <c r="W24" i="49"/>
  <c r="AI150" i="48"/>
  <c r="X20" i="49" s="1"/>
  <c r="AI168" i="48"/>
  <c r="X22" i="49" s="1"/>
  <c r="AI53" i="48"/>
  <c r="X12" i="49" s="1"/>
  <c r="W23" i="49"/>
  <c r="W8" i="49"/>
  <c r="AI14" i="48"/>
  <c r="X8" i="49" s="1"/>
  <c r="W19" i="49"/>
  <c r="AI141" i="48"/>
  <c r="X19" i="49" s="1"/>
  <c r="W17" i="49"/>
  <c r="AI128" i="48"/>
  <c r="X17" i="49" s="1"/>
  <c r="AI26" i="48"/>
  <c r="X10" i="49" s="1"/>
  <c r="W10" i="49"/>
  <c r="W14" i="49"/>
  <c r="AI82" i="48"/>
  <c r="X14" i="49" s="1"/>
  <c r="W16" i="49"/>
  <c r="AI117" i="48"/>
  <c r="X16" i="49" s="1"/>
  <c r="W18" i="49"/>
  <c r="AI135" i="48"/>
  <c r="X18" i="49" s="1"/>
  <c r="AI34" i="48"/>
  <c r="X11" i="49" s="1"/>
  <c r="W11" i="49"/>
  <c r="W13" i="49"/>
  <c r="AI67" i="48"/>
  <c r="X13" i="49" s="1"/>
  <c r="AI19" i="48"/>
  <c r="X9" i="49" s="1"/>
  <c r="W9" i="49"/>
  <c r="AH193" i="48"/>
  <c r="AJ148" i="48" s="1"/>
  <c r="W21" i="49"/>
  <c r="AI154" i="48"/>
  <c r="X21" i="49" s="1"/>
  <c r="AI98" i="48"/>
  <c r="X15" i="49" s="1"/>
  <c r="W15" i="49"/>
  <c r="AH76" i="44"/>
  <c r="AJ75" i="44" s="1"/>
  <c r="Y24" i="45" s="1"/>
  <c r="W24" i="45"/>
  <c r="W25" i="45" s="1"/>
  <c r="AI75" i="44"/>
  <c r="X24" i="45" s="1"/>
  <c r="AJ14" i="34" l="1"/>
  <c r="AJ27" i="34"/>
  <c r="Y12" i="35" s="1"/>
  <c r="AJ63" i="34"/>
  <c r="Y21" i="35" s="1"/>
  <c r="AJ23" i="34"/>
  <c r="Y11" i="35" s="1"/>
  <c r="AJ35" i="34"/>
  <c r="Y14" i="35" s="1"/>
  <c r="AJ46" i="34"/>
  <c r="AJ13" i="34"/>
  <c r="AJ10" i="34"/>
  <c r="AJ59" i="34"/>
  <c r="Y20" i="35" s="1"/>
  <c r="AJ18" i="34"/>
  <c r="AJ22" i="34"/>
  <c r="W25" i="53"/>
  <c r="AJ65" i="52"/>
  <c r="Y21" i="53" s="1"/>
  <c r="AJ47" i="52"/>
  <c r="AJ56" i="52"/>
  <c r="AJ77" i="52"/>
  <c r="AJ19" i="52"/>
  <c r="Y10" i="53" s="1"/>
  <c r="AJ79" i="52"/>
  <c r="Y24" i="53" s="1"/>
  <c r="AJ42" i="52"/>
  <c r="AJ63" i="52"/>
  <c r="AJ48" i="52"/>
  <c r="AJ15" i="52"/>
  <c r="Y9" i="53" s="1"/>
  <c r="AJ39" i="52"/>
  <c r="Y15" i="53" s="1"/>
  <c r="AJ70" i="52"/>
  <c r="Y22" i="53" s="1"/>
  <c r="AJ38" i="52"/>
  <c r="AJ9" i="52"/>
  <c r="AJ31" i="52"/>
  <c r="Y13" i="53" s="1"/>
  <c r="AJ57" i="52"/>
  <c r="Y19" i="53" s="1"/>
  <c r="AJ53" i="52"/>
  <c r="Y18" i="53" s="1"/>
  <c r="AJ17" i="52"/>
  <c r="AJ61" i="52"/>
  <c r="Y20" i="53" s="1"/>
  <c r="AJ49" i="52"/>
  <c r="AJ37" i="52"/>
  <c r="AJ25" i="52"/>
  <c r="AJ69" i="52"/>
  <c r="AJ29" i="52"/>
  <c r="AJ13" i="52"/>
  <c r="AJ78" i="52"/>
  <c r="AJ74" i="52"/>
  <c r="Y23" i="53" s="1"/>
  <c r="AJ72" i="52"/>
  <c r="AJ35" i="52"/>
  <c r="Y14" i="53" s="1"/>
  <c r="AJ34" i="52"/>
  <c r="AJ43" i="52"/>
  <c r="AJ22" i="52"/>
  <c r="AJ67" i="52"/>
  <c r="AJ46" i="52"/>
  <c r="AJ11" i="52"/>
  <c r="Y8" i="53" s="1"/>
  <c r="AJ60" i="52"/>
  <c r="AJ64" i="52"/>
  <c r="AJ55" i="52"/>
  <c r="AJ26" i="52"/>
  <c r="AI80" i="52"/>
  <c r="X25" i="53" s="1"/>
  <c r="AJ80" i="52"/>
  <c r="Y25" i="53" s="1"/>
  <c r="AJ73" i="52"/>
  <c r="AJ41" i="52"/>
  <c r="AJ33" i="52"/>
  <c r="AJ27" i="52"/>
  <c r="Y12" i="53" s="1"/>
  <c r="AJ18" i="52"/>
  <c r="AJ52" i="52"/>
  <c r="AJ30" i="52"/>
  <c r="AJ21" i="52"/>
  <c r="AJ76" i="52"/>
  <c r="AJ14" i="52"/>
  <c r="AJ59" i="52"/>
  <c r="AJ44" i="52"/>
  <c r="Y16" i="53" s="1"/>
  <c r="AJ23" i="52"/>
  <c r="Y11" i="53" s="1"/>
  <c r="AJ10" i="52"/>
  <c r="AJ51" i="52"/>
  <c r="AJ79" i="50"/>
  <c r="AJ87" i="50"/>
  <c r="AJ95" i="50"/>
  <c r="AJ80" i="50"/>
  <c r="AJ88" i="50"/>
  <c r="AJ96" i="50"/>
  <c r="AJ81" i="50"/>
  <c r="AJ89" i="50"/>
  <c r="AJ97" i="50"/>
  <c r="AJ74" i="50"/>
  <c r="AJ82" i="50"/>
  <c r="AJ90" i="50"/>
  <c r="AJ98" i="50"/>
  <c r="AJ75" i="50"/>
  <c r="AJ83" i="50"/>
  <c r="AJ91" i="50"/>
  <c r="AJ99" i="50"/>
  <c r="AJ94" i="50"/>
  <c r="AJ76" i="50"/>
  <c r="AJ84" i="50"/>
  <c r="AJ92" i="50"/>
  <c r="AJ86" i="50"/>
  <c r="AJ77" i="50"/>
  <c r="AJ85" i="50"/>
  <c r="AJ93" i="50"/>
  <c r="AJ78" i="50"/>
  <c r="AJ15" i="50"/>
  <c r="Y9" i="51" s="1"/>
  <c r="AJ67" i="50"/>
  <c r="Y22" i="51" s="1"/>
  <c r="AJ29" i="50"/>
  <c r="AJ101" i="50"/>
  <c r="Y25" i="51" s="1"/>
  <c r="AJ43" i="50"/>
  <c r="Y16" i="51" s="1"/>
  <c r="AJ55" i="50"/>
  <c r="Y19" i="51" s="1"/>
  <c r="AJ14" i="50"/>
  <c r="AJ66" i="50"/>
  <c r="AJ27" i="50"/>
  <c r="Y12" i="51" s="1"/>
  <c r="AJ37" i="50"/>
  <c r="AJ47" i="50"/>
  <c r="AJ33" i="50"/>
  <c r="AI101" i="50"/>
  <c r="X25" i="51" s="1"/>
  <c r="AJ69" i="50"/>
  <c r="AJ70" i="50"/>
  <c r="AJ23" i="50"/>
  <c r="Y11" i="51" s="1"/>
  <c r="AJ61" i="50"/>
  <c r="AJ45" i="50"/>
  <c r="AJ62" i="50"/>
  <c r="AJ39" i="50"/>
  <c r="Y15" i="51" s="1"/>
  <c r="AJ34" i="50"/>
  <c r="AJ19" i="50"/>
  <c r="Y10" i="51" s="1"/>
  <c r="AJ71" i="50"/>
  <c r="Y23" i="51" s="1"/>
  <c r="AJ11" i="50"/>
  <c r="Y8" i="51" s="1"/>
  <c r="AJ53" i="50"/>
  <c r="AJ65" i="50"/>
  <c r="AJ59" i="50"/>
  <c r="Y20" i="51" s="1"/>
  <c r="AJ10" i="50"/>
  <c r="AJ22" i="50"/>
  <c r="AJ46" i="50"/>
  <c r="AJ18" i="50"/>
  <c r="AJ63" i="50"/>
  <c r="Y21" i="51" s="1"/>
  <c r="AJ38" i="50"/>
  <c r="AJ54" i="50"/>
  <c r="AJ17" i="50"/>
  <c r="AJ35" i="50"/>
  <c r="Y14" i="51" s="1"/>
  <c r="AJ31" i="50"/>
  <c r="Y13" i="51" s="1"/>
  <c r="AJ58" i="50"/>
  <c r="AJ30" i="50"/>
  <c r="AJ100" i="50"/>
  <c r="Y24" i="51" s="1"/>
  <c r="AJ25" i="50"/>
  <c r="AJ9" i="50"/>
  <c r="AJ13" i="50"/>
  <c r="AJ41" i="50"/>
  <c r="AJ49" i="50"/>
  <c r="AJ57" i="50"/>
  <c r="AJ51" i="50"/>
  <c r="Y18" i="51" s="1"/>
  <c r="AJ26" i="50"/>
  <c r="AJ42" i="50"/>
  <c r="AJ50" i="50"/>
  <c r="AJ21" i="50"/>
  <c r="AJ73" i="50"/>
  <c r="AJ188" i="48"/>
  <c r="AJ189" i="48"/>
  <c r="AJ190" i="48"/>
  <c r="AJ191" i="48"/>
  <c r="AJ173" i="48"/>
  <c r="AJ181" i="48"/>
  <c r="AJ174" i="48"/>
  <c r="AJ175" i="48"/>
  <c r="AJ183" i="48"/>
  <c r="AJ176" i="48"/>
  <c r="AJ184" i="48"/>
  <c r="AJ177" i="48"/>
  <c r="AJ178" i="48"/>
  <c r="AJ171" i="48"/>
  <c r="AJ179" i="48"/>
  <c r="AJ172" i="48"/>
  <c r="AJ180" i="48"/>
  <c r="AJ182" i="48"/>
  <c r="AJ164" i="48"/>
  <c r="AJ166" i="48"/>
  <c r="AJ162" i="48"/>
  <c r="AJ165" i="48"/>
  <c r="AJ167" i="48"/>
  <c r="AJ163" i="48"/>
  <c r="AJ158" i="48"/>
  <c r="AJ160" i="48"/>
  <c r="AJ157" i="48"/>
  <c r="AJ161" i="48"/>
  <c r="AJ159" i="48"/>
  <c r="AJ143" i="48"/>
  <c r="AJ144" i="48"/>
  <c r="AJ145" i="48"/>
  <c r="AJ146" i="48"/>
  <c r="AJ147" i="48"/>
  <c r="AJ149" i="48"/>
  <c r="AJ140" i="48"/>
  <c r="AJ138" i="48"/>
  <c r="AJ139" i="48"/>
  <c r="AJ134" i="48"/>
  <c r="AJ133" i="48"/>
  <c r="AJ132" i="48"/>
  <c r="AJ131" i="48"/>
  <c r="AJ120" i="48"/>
  <c r="AJ127" i="48"/>
  <c r="AJ121" i="48"/>
  <c r="AJ125" i="48"/>
  <c r="AJ124" i="48"/>
  <c r="AJ123" i="48"/>
  <c r="AJ122" i="48"/>
  <c r="AJ126" i="48"/>
  <c r="AJ101" i="48"/>
  <c r="AJ109" i="48"/>
  <c r="AJ106" i="48"/>
  <c r="AJ114" i="48"/>
  <c r="AJ107" i="48"/>
  <c r="AJ115" i="48"/>
  <c r="AJ102" i="48"/>
  <c r="AJ108" i="48"/>
  <c r="AJ116" i="48"/>
  <c r="AJ110" i="48"/>
  <c r="AJ112" i="48"/>
  <c r="AJ104" i="48"/>
  <c r="AJ111" i="48"/>
  <c r="AJ113" i="48"/>
  <c r="AJ103" i="48"/>
  <c r="AJ105" i="48"/>
  <c r="AJ87" i="48"/>
  <c r="AJ94" i="48"/>
  <c r="AJ97" i="48"/>
  <c r="AJ89" i="48"/>
  <c r="AJ96" i="48"/>
  <c r="AJ88" i="48"/>
  <c r="AJ91" i="48"/>
  <c r="AJ93" i="48"/>
  <c r="AJ92" i="48"/>
  <c r="AJ85" i="48"/>
  <c r="AJ90" i="48"/>
  <c r="AJ95" i="48"/>
  <c r="AJ86" i="48"/>
  <c r="AJ77" i="48"/>
  <c r="AJ81" i="48"/>
  <c r="AJ78" i="48"/>
  <c r="AJ72" i="48"/>
  <c r="AJ70" i="48"/>
  <c r="AJ80" i="48"/>
  <c r="AJ74" i="48"/>
  <c r="AJ79" i="48"/>
  <c r="AJ75" i="48"/>
  <c r="AJ73" i="48"/>
  <c r="AJ76" i="48"/>
  <c r="AJ71" i="48"/>
  <c r="AJ65" i="48"/>
  <c r="AJ56" i="48"/>
  <c r="AJ63" i="48"/>
  <c r="AJ62" i="48"/>
  <c r="AJ57" i="48"/>
  <c r="AJ59" i="48"/>
  <c r="AJ61" i="48"/>
  <c r="AJ64" i="48"/>
  <c r="AJ60" i="48"/>
  <c r="AJ58" i="48"/>
  <c r="AJ51" i="48"/>
  <c r="AJ52" i="48"/>
  <c r="AJ49" i="48"/>
  <c r="AJ42" i="48"/>
  <c r="AJ39" i="48"/>
  <c r="AJ47" i="48"/>
  <c r="AJ50" i="48"/>
  <c r="AJ48" i="48"/>
  <c r="AJ38" i="48"/>
  <c r="AJ43" i="48"/>
  <c r="AJ45" i="48"/>
  <c r="AJ44" i="48"/>
  <c r="AJ41" i="48"/>
  <c r="AJ37" i="48"/>
  <c r="AJ40" i="48"/>
  <c r="AJ46" i="48"/>
  <c r="AJ29" i="48"/>
  <c r="AJ33" i="48"/>
  <c r="AJ30" i="48"/>
  <c r="AJ31" i="48"/>
  <c r="AJ32" i="48"/>
  <c r="AJ23" i="48"/>
  <c r="AJ13" i="48"/>
  <c r="AJ11" i="48"/>
  <c r="AJ10" i="48"/>
  <c r="AJ12" i="48"/>
  <c r="AJ21" i="48"/>
  <c r="AJ22" i="48"/>
  <c r="AJ98" i="48"/>
  <c r="Y15" i="49" s="1"/>
  <c r="AJ17" i="48"/>
  <c r="AJ154" i="48"/>
  <c r="Y21" i="49" s="1"/>
  <c r="AJ135" i="48"/>
  <c r="Y18" i="49" s="1"/>
  <c r="AJ67" i="48"/>
  <c r="Y13" i="49" s="1"/>
  <c r="AJ117" i="48"/>
  <c r="Y16" i="49" s="1"/>
  <c r="AJ128" i="48"/>
  <c r="AJ82" i="48"/>
  <c r="Y14" i="49" s="1"/>
  <c r="AJ141" i="48"/>
  <c r="Y19" i="49" s="1"/>
  <c r="AJ34" i="48"/>
  <c r="Y11" i="49" s="1"/>
  <c r="AI193" i="48"/>
  <c r="X25" i="49" s="1"/>
  <c r="AJ187" i="48"/>
  <c r="AJ137" i="48"/>
  <c r="AJ66" i="48"/>
  <c r="AJ193" i="48"/>
  <c r="Y25" i="49" s="1"/>
  <c r="AJ36" i="48"/>
  <c r="AJ28" i="48"/>
  <c r="AJ14" i="48"/>
  <c r="Y8" i="49" s="1"/>
  <c r="AJ192" i="48"/>
  <c r="Y24" i="49" s="1"/>
  <c r="AJ170" i="48"/>
  <c r="AJ156" i="48"/>
  <c r="AJ25" i="48"/>
  <c r="AJ18" i="48"/>
  <c r="AJ9" i="48"/>
  <c r="AJ16" i="48"/>
  <c r="AJ55" i="48"/>
  <c r="AJ185" i="48"/>
  <c r="Y23" i="49" s="1"/>
  <c r="AJ24" i="48"/>
  <c r="AJ168" i="48"/>
  <c r="Y22" i="49" s="1"/>
  <c r="AJ84" i="48"/>
  <c r="AJ152" i="48"/>
  <c r="AJ119" i="48"/>
  <c r="AJ150" i="48"/>
  <c r="Y20" i="49" s="1"/>
  <c r="AJ69" i="48"/>
  <c r="AJ53" i="48"/>
  <c r="Y12" i="49" s="1"/>
  <c r="AJ130" i="48"/>
  <c r="AJ100" i="48"/>
  <c r="W25" i="49"/>
  <c r="AJ19" i="48"/>
  <c r="Y9" i="49" s="1"/>
  <c r="AJ26" i="48"/>
  <c r="Y10" i="49" s="1"/>
  <c r="AJ50" i="44"/>
  <c r="AJ33" i="44"/>
  <c r="AJ14" i="44"/>
  <c r="AJ30" i="44"/>
  <c r="AJ13" i="44"/>
  <c r="AJ22" i="44"/>
  <c r="AJ59" i="44"/>
  <c r="Y20" i="45" s="1"/>
  <c r="AJ31" i="44"/>
  <c r="Y13" i="45" s="1"/>
  <c r="AJ38" i="44"/>
  <c r="AJ76" i="44"/>
  <c r="Y25" i="45" s="1"/>
  <c r="AJ34" i="44"/>
  <c r="AJ74" i="44"/>
  <c r="AJ26" i="44"/>
  <c r="AJ10" i="44"/>
  <c r="AJ63" i="44"/>
  <c r="Y21" i="45" s="1"/>
  <c r="AJ54" i="44"/>
  <c r="AJ55" i="44"/>
  <c r="Y19" i="45" s="1"/>
  <c r="AJ29" i="44"/>
  <c r="AJ70" i="44"/>
  <c r="AJ15" i="44"/>
  <c r="Y9" i="45" s="1"/>
  <c r="AJ21" i="44"/>
  <c r="AJ65" i="44"/>
  <c r="AJ61" i="44"/>
  <c r="AJ11" i="44"/>
  <c r="Y8" i="45" s="1"/>
  <c r="AJ45" i="44"/>
  <c r="AJ42" i="44"/>
  <c r="AJ71" i="44"/>
  <c r="Y23" i="45" s="1"/>
  <c r="AI76" i="44"/>
  <c r="X25" i="45" s="1"/>
  <c r="AJ9" i="44"/>
  <c r="AJ41" i="44"/>
  <c r="AJ37" i="44"/>
  <c r="AJ18" i="44"/>
  <c r="AJ53" i="44"/>
  <c r="AJ58" i="44"/>
  <c r="AJ46" i="44"/>
  <c r="AJ51" i="44"/>
  <c r="Y18" i="45" s="1"/>
  <c r="AJ23" i="44"/>
  <c r="Y11" i="45" s="1"/>
  <c r="AJ62" i="44"/>
  <c r="AJ19" i="44"/>
  <c r="Y10" i="45" s="1"/>
  <c r="AJ35" i="44"/>
  <c r="Y14" i="45" s="1"/>
  <c r="AJ67" i="44"/>
  <c r="Y22" i="45" s="1"/>
  <c r="AJ25" i="44"/>
  <c r="AJ66" i="44"/>
  <c r="AJ69" i="44"/>
  <c r="AJ27" i="44"/>
  <c r="Y12" i="45" s="1"/>
  <c r="AJ39" i="44"/>
  <c r="Y15" i="45" s="1"/>
  <c r="AJ17" i="44"/>
  <c r="AJ47" i="44"/>
  <c r="AJ49" i="44"/>
  <c r="AJ57" i="44"/>
  <c r="AJ43" i="44"/>
  <c r="Y16" i="45" s="1"/>
  <c r="AJ73" i="44"/>
</calcChain>
</file>

<file path=xl/sharedStrings.xml><?xml version="1.0" encoding="utf-8"?>
<sst xmlns="http://schemas.openxmlformats.org/spreadsheetml/2006/main" count="1796" uniqueCount="411">
  <si>
    <t>PARTIDA 21-01-08 "SISTEMA NACIONAL DE CUIDADOS"</t>
  </si>
  <si>
    <t>INFORME POR PROGRAMA Y REGIÓN</t>
  </si>
  <si>
    <t>EJECUCIÓN AL 30 SEPTIEMBRE DE 2025</t>
  </si>
  <si>
    <t>En pesos</t>
  </si>
  <si>
    <t>24-01-352 "Programa Pago Cuidadores de Personas con Discapacidad"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</si>
  <si>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</si>
  <si>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</si>
  <si>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</si>
  <si>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</si>
  <si>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</si>
  <si>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</si>
  <si>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</si>
  <si>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</si>
  <si>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</si>
  <si>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</si>
  <si>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</si>
  <si>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</si>
  <si>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</si>
  <si>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</si>
  <si>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</si>
  <si>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</si>
  <si>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</si>
  <si>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</si>
  <si>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</si>
  <si>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</si>
  <si>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</si>
  <si>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</si>
  <si>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</si>
  <si>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</si>
  <si>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</si>
  <si>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</si>
  <si>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</si>
  <si>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</si>
  <si>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</si>
  <si>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</si>
  <si>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</si>
  <si>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</si>
  <si>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</si>
  <si>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</si>
  <si>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</si>
  <si>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</si>
  <si>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</si>
  <si>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</si>
  <si>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</si>
  <si>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</si>
  <si>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</si>
  <si>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</si>
  <si>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</si>
  <si>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</si>
  <si>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</si>
  <si>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</si>
  <si>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</si>
  <si>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</si>
  <si>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</si>
  <si>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</si>
  <si>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</si>
  <si>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</si>
  <si>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</si>
  <si>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</si>
  <si>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</si>
  <si>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</si>
  <si>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</si>
  <si>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</si>
  <si>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</si>
  <si>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</si>
  <si>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</si>
  <si>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</si>
  <si>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</si>
  <si>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</si>
  <si>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</si>
  <si>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</si>
  <si>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</si>
  <si>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</si>
  <si>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</si>
  <si>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ÑUBLE</t>
  </si>
  <si>
    <t>TOTAL  REGIÓN DEL ÑUBLE</t>
  </si>
  <si>
    <t>METROPOLITANA</t>
  </si>
  <si>
    <t>TOTAL  REGIÓN METROPOLITANA</t>
  </si>
  <si>
    <t>NIVEL CENTRAL</t>
  </si>
  <si>
    <t>RES 6</t>
  </si>
  <si>
    <t>Instituto de Prevision social</t>
  </si>
  <si>
    <t>Programa Pago Cuidadores de Personas con Discapacidad</t>
  </si>
  <si>
    <t>24-01-352</t>
  </si>
  <si>
    <t>Prestación monetaria de cargo fiscal, que se paga al o la cuidador (a) de una persona con dependencia severa</t>
  </si>
  <si>
    <t>TOTAL  NIVEL CENTRAL</t>
  </si>
  <si>
    <t>Total Convenios</t>
  </si>
  <si>
    <t>Porcentaje de:</t>
  </si>
  <si>
    <t>Diciembre</t>
  </si>
  <si>
    <t>Participación del Gasto</t>
  </si>
  <si>
    <t>24-02-002 "Programas de Cuidados SENADIS"</t>
  </si>
  <si>
    <t>DEC 11</t>
  </si>
  <si>
    <t>Servicio Nacional de la Discapacidad</t>
  </si>
  <si>
    <t>Programas de Cuidados SENADIS</t>
  </si>
  <si>
    <t>24-02-002</t>
  </si>
  <si>
    <t>Subtitulo 24</t>
  </si>
  <si>
    <t>24-02-003 "Programa de Cuidados SENAMA"</t>
  </si>
  <si>
    <t>DEC 1</t>
  </si>
  <si>
    <t>SENAMA</t>
  </si>
  <si>
    <t>Programa de Cuidados</t>
  </si>
  <si>
    <t>24-02-003</t>
  </si>
  <si>
    <t>24-03-351 "Red Local de Apoyos y Cuidados"</t>
  </si>
  <si>
    <t>REX 297</t>
  </si>
  <si>
    <t>Municipalidad de Alto Hospicio</t>
  </si>
  <si>
    <t>Municipalidad de Colchane</t>
  </si>
  <si>
    <t>Municipalidad de Huara</t>
  </si>
  <si>
    <t>REX 296</t>
  </si>
  <si>
    <t>Municipalidad de Pozo Almonte</t>
  </si>
  <si>
    <t>REX 0643</t>
  </si>
  <si>
    <t>Municipalidad de Tocopilla</t>
  </si>
  <si>
    <t>REX 0644</t>
  </si>
  <si>
    <t>Municipalidad de Taltal</t>
  </si>
  <si>
    <t>REX 962</t>
  </si>
  <si>
    <t>Municipalidad de Caldera</t>
  </si>
  <si>
    <t>REX 963</t>
  </si>
  <si>
    <t>Municipalidad de Vallenar</t>
  </si>
  <si>
    <t>REX 961</t>
  </si>
  <si>
    <t xml:space="preserve">Municipalidad de Huasco </t>
  </si>
  <si>
    <t>REX 1110</t>
  </si>
  <si>
    <t xml:space="preserve">Municipalidad de Tierra Amarilla </t>
  </si>
  <si>
    <t>REX 1071</t>
  </si>
  <si>
    <t>Municipalidad Punitaqui</t>
  </si>
  <si>
    <t>REX 1048</t>
  </si>
  <si>
    <t xml:space="preserve">Municipalidad Vicuña </t>
  </si>
  <si>
    <t>REX 1065</t>
  </si>
  <si>
    <t>Municipalidad Monte Patria</t>
  </si>
  <si>
    <t>REX 1043</t>
  </si>
  <si>
    <t>Municipalidad Combarbala</t>
  </si>
  <si>
    <t>REX 1245</t>
  </si>
  <si>
    <t>Municipalidad Los Vilos</t>
  </si>
  <si>
    <t>REX 540</t>
  </si>
  <si>
    <t>Municipalidad de Limache</t>
  </si>
  <si>
    <t>REX 539</t>
  </si>
  <si>
    <t>Municipalidad de San Antonio</t>
  </si>
  <si>
    <t>REX 542</t>
  </si>
  <si>
    <t>Municipalidad de Llay Llay</t>
  </si>
  <si>
    <t>REX 581</t>
  </si>
  <si>
    <t>Municipalidad de Catemu</t>
  </si>
  <si>
    <t>REX 566</t>
  </si>
  <si>
    <t>Municipalidad de la Calera</t>
  </si>
  <si>
    <t>REX 634</t>
  </si>
  <si>
    <t>Municipalidad de Quintero</t>
  </si>
  <si>
    <t>REX 544</t>
  </si>
  <si>
    <t>Municipalidad de Olmue</t>
  </si>
  <si>
    <t>REX 578</t>
  </si>
  <si>
    <t xml:space="preserve">Municipalidad de La Ligua </t>
  </si>
  <si>
    <t>REX 565</t>
  </si>
  <si>
    <t>Municipalidad de Petorca</t>
  </si>
  <si>
    <t>REX 541</t>
  </si>
  <si>
    <t>Municipalidad de Puchuncavi</t>
  </si>
  <si>
    <t>REX 611</t>
  </si>
  <si>
    <t xml:space="preserve">Municipalidad de los Andes </t>
  </si>
  <si>
    <t>REX 564</t>
  </si>
  <si>
    <t>Municipalidad de Casablanca</t>
  </si>
  <si>
    <t>REX 591</t>
  </si>
  <si>
    <t xml:space="preserve">Municipalidad de Putaendo </t>
  </si>
  <si>
    <t>REX 580</t>
  </si>
  <si>
    <t xml:space="preserve">Municipalidad de San Felipe </t>
  </si>
  <si>
    <t>REX 610</t>
  </si>
  <si>
    <t xml:space="preserve">Municipalidad de El Tabo </t>
  </si>
  <si>
    <t>REX 711</t>
  </si>
  <si>
    <t>Municipalidad de Quillota</t>
  </si>
  <si>
    <t>REX 433</t>
  </si>
  <si>
    <t>Municipalidad de San Fernando</t>
  </si>
  <si>
    <t>REX 428</t>
  </si>
  <si>
    <t xml:space="preserve">Municipalidad de Coltauco </t>
  </si>
  <si>
    <t>REX 447</t>
  </si>
  <si>
    <t>Municipalidad de Malloa</t>
  </si>
  <si>
    <t>REX 527</t>
  </si>
  <si>
    <t>Municipalidad de Chimbarongo</t>
  </si>
  <si>
    <t>REX 524</t>
  </si>
  <si>
    <t xml:space="preserve">Municipalidad de San Vicente </t>
  </si>
  <si>
    <t xml:space="preserve">REX 522 </t>
  </si>
  <si>
    <t>Municipalidad de Mostazal</t>
  </si>
  <si>
    <t>REX 523</t>
  </si>
  <si>
    <t xml:space="preserve">Municipalidad de Graneros </t>
  </si>
  <si>
    <t>REX 489</t>
  </si>
  <si>
    <t>Municipalidad de Pichilemu</t>
  </si>
  <si>
    <t>REX 499</t>
  </si>
  <si>
    <t>Municipalidad de Peralillo</t>
  </si>
  <si>
    <t>REX 488</t>
  </si>
  <si>
    <t>Municipalidad Las Cabras</t>
  </si>
  <si>
    <t>REX 553</t>
  </si>
  <si>
    <t xml:space="preserve">Municipalidad de Doñihue </t>
  </si>
  <si>
    <t>REX 900</t>
  </si>
  <si>
    <t>Municipalidad de Hualañe</t>
  </si>
  <si>
    <t>REX 909</t>
  </si>
  <si>
    <t>Municipalidad de Molina</t>
  </si>
  <si>
    <t>REX 908</t>
  </si>
  <si>
    <t xml:space="preserve">Municipalidad de Cauquenes </t>
  </si>
  <si>
    <t>REX 959</t>
  </si>
  <si>
    <t xml:space="preserve">Municipalidad de Rio Claro </t>
  </si>
  <si>
    <t xml:space="preserve">Municipalidad de Parral </t>
  </si>
  <si>
    <t>REX 983</t>
  </si>
  <si>
    <t xml:space="preserve">Municipalidad de San Javier </t>
  </si>
  <si>
    <t>REX 960</t>
  </si>
  <si>
    <t>Municipalidad de Consitución</t>
  </si>
  <si>
    <t>REX 1197</t>
  </si>
  <si>
    <t>Municipalidad de Chanco</t>
  </si>
  <si>
    <t>REX 1196</t>
  </si>
  <si>
    <t>Municipalidad de Pencahue</t>
  </si>
  <si>
    <t>REX 1000</t>
  </si>
  <si>
    <t xml:space="preserve">Municipalidad de Teno </t>
  </si>
  <si>
    <t>REX 1233</t>
  </si>
  <si>
    <t xml:space="preserve">Municipalidad de Pelluhue </t>
  </si>
  <si>
    <t xml:space="preserve"> </t>
  </si>
  <si>
    <t>REX 1201</t>
  </si>
  <si>
    <t>Municipalidad de Empedrado</t>
  </si>
  <si>
    <t>REX 504</t>
  </si>
  <si>
    <t>Municipalidad de Cabrero</t>
  </si>
  <si>
    <t>REX 503</t>
  </si>
  <si>
    <t>Municipalidad de Chiguayante</t>
  </si>
  <si>
    <t>REX 500</t>
  </si>
  <si>
    <t>Municipalidad de Contulmo</t>
  </si>
  <si>
    <t xml:space="preserve">REX 501 </t>
  </si>
  <si>
    <t>Municipalidad de Hualpen</t>
  </si>
  <si>
    <t>REX 548</t>
  </si>
  <si>
    <t>Municipalidad de Coronel</t>
  </si>
  <si>
    <t>REX 502</t>
  </si>
  <si>
    <t>Municipalidad de Lota</t>
  </si>
  <si>
    <t>REX 575</t>
  </si>
  <si>
    <t>Municipalidad de Penco</t>
  </si>
  <si>
    <t>REX 546</t>
  </si>
  <si>
    <t>Municipalidad de Santa Juana</t>
  </si>
  <si>
    <t>REX 549</t>
  </si>
  <si>
    <t>Municipalidad de Tome</t>
  </si>
  <si>
    <t>REX 545</t>
  </si>
  <si>
    <t>Municipalidad de  Hualqui</t>
  </si>
  <si>
    <t>REX 547</t>
  </si>
  <si>
    <t>Municipalidad de Cañete</t>
  </si>
  <si>
    <t>REX 810</t>
  </si>
  <si>
    <t>Municipalidad de Curanilahue</t>
  </si>
  <si>
    <t>REX 776</t>
  </si>
  <si>
    <t xml:space="preserve">Municipalidad de San Rosendo </t>
  </si>
  <si>
    <t>REX 895</t>
  </si>
  <si>
    <t>Municipalidad de Perquenco</t>
  </si>
  <si>
    <t>REX 935</t>
  </si>
  <si>
    <t>Municipalidad de Villarica</t>
  </si>
  <si>
    <t>REX 936</t>
  </si>
  <si>
    <t>Municipalidad de  Galvarino</t>
  </si>
  <si>
    <t>REX 907</t>
  </si>
  <si>
    <t>Municipalidad de Los Sauces</t>
  </si>
  <si>
    <t>REX 934</t>
  </si>
  <si>
    <t>Municipalidad de Lumaco</t>
  </si>
  <si>
    <t>REX 970</t>
  </si>
  <si>
    <t>Municipalidad de Melipeuco</t>
  </si>
  <si>
    <t>REX 999</t>
  </si>
  <si>
    <t>Municipalidad de Puren</t>
  </si>
  <si>
    <t>REX 969</t>
  </si>
  <si>
    <t>Municipalidad de Traiguen</t>
  </si>
  <si>
    <t>REX 968</t>
  </si>
  <si>
    <t>Municipalidad de Ercilla</t>
  </si>
  <si>
    <t>Municipalidad de Lautaro</t>
  </si>
  <si>
    <t>REX 1112</t>
  </si>
  <si>
    <t>Municipalidad de Nueva Imperial</t>
  </si>
  <si>
    <t>REX 1111</t>
  </si>
  <si>
    <t>Municipalidad de Saavedra</t>
  </si>
  <si>
    <t>REX 1093</t>
  </si>
  <si>
    <t>Municipalidad de Teodoro Schmidt</t>
  </si>
  <si>
    <t>REX 1155</t>
  </si>
  <si>
    <t>Municipalidad de Colipulli</t>
  </si>
  <si>
    <t>REX 1113</t>
  </si>
  <si>
    <t>Municipalidad de Padre Las Casas</t>
  </si>
  <si>
    <t>REX 1052</t>
  </si>
  <si>
    <t>Municipalidad de Pitrufquen</t>
  </si>
  <si>
    <t>REX 1142</t>
  </si>
  <si>
    <t>Municipalidad de Quinchao</t>
  </si>
  <si>
    <t>REX 1141</t>
  </si>
  <si>
    <t>Municipalidad de Rio Negro</t>
  </si>
  <si>
    <t>REX 1146</t>
  </si>
  <si>
    <t xml:space="preserve">Municipalidad de Ancud </t>
  </si>
  <si>
    <t>REX 1144</t>
  </si>
  <si>
    <t xml:space="preserve">Municipalidad de Dalcahue </t>
  </si>
  <si>
    <t>REX 1145</t>
  </si>
  <si>
    <t>Municipalidad de Frutillar</t>
  </si>
  <si>
    <t>REX 1143</t>
  </si>
  <si>
    <t xml:space="preserve">Municipalidad de Llanquihue </t>
  </si>
  <si>
    <t>REX 1180</t>
  </si>
  <si>
    <t>Municipalidad de Castro</t>
  </si>
  <si>
    <t>REX 1330</t>
  </si>
  <si>
    <t xml:space="preserve">Municipalidad de Quellon </t>
  </si>
  <si>
    <t>REX 700</t>
  </si>
  <si>
    <t xml:space="preserve">Municipalidad de Cochrane </t>
  </si>
  <si>
    <t>REX 710</t>
  </si>
  <si>
    <t>Municipalidad de Tortel</t>
  </si>
  <si>
    <t>REX 795</t>
  </si>
  <si>
    <t>Municipalidad de Lago Verde</t>
  </si>
  <si>
    <t>REX 929</t>
  </si>
  <si>
    <t xml:space="preserve">Municipalidad de Coyhaique </t>
  </si>
  <si>
    <t>REX 847</t>
  </si>
  <si>
    <t>Municipalidad Torres del Paine</t>
  </si>
  <si>
    <t>Municipalidad del Porvenir</t>
  </si>
  <si>
    <t>REX 951</t>
  </si>
  <si>
    <t>Municipalidad San Gregorio</t>
  </si>
  <si>
    <t>REX 574</t>
  </si>
  <si>
    <t xml:space="preserve">Municipalidad de Frutono </t>
  </si>
  <si>
    <t xml:space="preserve">Municipalidad de Mafil </t>
  </si>
  <si>
    <t>REX 573</t>
  </si>
  <si>
    <t xml:space="preserve">Municipalidad Rio Bueno </t>
  </si>
  <si>
    <t xml:space="preserve">Municipalidad de Panguipulli </t>
  </si>
  <si>
    <t>REX 731</t>
  </si>
  <si>
    <t xml:space="preserve">Municipalidad de Paillaco </t>
  </si>
  <si>
    <t>REX 497</t>
  </si>
  <si>
    <t xml:space="preserve">Municipalidad de La Union </t>
  </si>
  <si>
    <t>REX 498</t>
  </si>
  <si>
    <t xml:space="preserve">Municipalidad de Los Lagos </t>
  </si>
  <si>
    <t>REX 263</t>
  </si>
  <si>
    <t>Municipalida de Camarones</t>
  </si>
  <si>
    <t xml:space="preserve">Municipalidad de Cobquecura </t>
  </si>
  <si>
    <t>REX 576</t>
  </si>
  <si>
    <t xml:space="preserve">Municipalidad de San Nicolas </t>
  </si>
  <si>
    <t>REX 571</t>
  </si>
  <si>
    <t xml:space="preserve">Municipalidad de Ninhue </t>
  </si>
  <si>
    <t>Municipalidad de Yungay</t>
  </si>
  <si>
    <t>Municipalidad de El Carmen</t>
  </si>
  <si>
    <t>Municipalidad de Coihueco</t>
  </si>
  <si>
    <t>REX 563</t>
  </si>
  <si>
    <t xml:space="preserve">Municipalidad de Coelemu </t>
  </si>
  <si>
    <t>REX 570</t>
  </si>
  <si>
    <t>Municipalidad de Portezuelo</t>
  </si>
  <si>
    <t>REX 643</t>
  </si>
  <si>
    <t xml:space="preserve">Municipalidad de chillan viejo </t>
  </si>
  <si>
    <t>REX 616</t>
  </si>
  <si>
    <t xml:space="preserve">Municipalidad de Ranquil </t>
  </si>
  <si>
    <t>REX 2138</t>
  </si>
  <si>
    <t xml:space="preserve">Municipalidad de Buin </t>
  </si>
  <si>
    <t>REX 2146</t>
  </si>
  <si>
    <t xml:space="preserve">Municipalidad de Lo Espejo </t>
  </si>
  <si>
    <t>REX 2273</t>
  </si>
  <si>
    <t xml:space="preserve">Municipalidad de Colina </t>
  </si>
  <si>
    <t>REX 2168</t>
  </si>
  <si>
    <t xml:space="preserve">Municipalidad de Cerrillos </t>
  </si>
  <si>
    <t>REX 2265</t>
  </si>
  <si>
    <t xml:space="preserve">Municipalidad de Curacavi </t>
  </si>
  <si>
    <t>REX 2527</t>
  </si>
  <si>
    <t xml:space="preserve">Municipalidad de Renca </t>
  </si>
  <si>
    <t>REX 2468</t>
  </si>
  <si>
    <t xml:space="preserve">Municipalidad de Lo Prado </t>
  </si>
  <si>
    <t>REX 2631</t>
  </si>
  <si>
    <t>Municipalidad de Pedro Aguirre Cerda</t>
  </si>
  <si>
    <t>REX 2529</t>
  </si>
  <si>
    <t>Municipalidad de Independencia</t>
  </si>
  <si>
    <t>REX 2145</t>
  </si>
  <si>
    <t xml:space="preserve">Municipalidad de Lampa </t>
  </si>
  <si>
    <t>REX 2528</t>
  </si>
  <si>
    <t>Municipalidad de La Pintana</t>
  </si>
  <si>
    <t>REX 2630</t>
  </si>
  <si>
    <t>Municipalidad de Alhue</t>
  </si>
  <si>
    <t>REX 2163</t>
  </si>
  <si>
    <t xml:space="preserve">Municipalidad de San Pedro </t>
  </si>
  <si>
    <t>REX 2629</t>
  </si>
  <si>
    <t xml:space="preserve">Municipalidad de San Ramon </t>
  </si>
  <si>
    <t>REX 72</t>
  </si>
  <si>
    <t>Municipalidad de Melipilla</t>
  </si>
  <si>
    <t>REX 6017</t>
  </si>
  <si>
    <t>Municipalidad de Chillan</t>
  </si>
  <si>
    <t>REX 6040</t>
  </si>
  <si>
    <t>Municipalidad de Recoleta</t>
  </si>
  <si>
    <t>REX 6165</t>
  </si>
  <si>
    <t>Municipalidad de Temuco</t>
  </si>
  <si>
    <t>24-03-354 "Centros Comunitarios de Cuidado"</t>
  </si>
  <si>
    <t>DEX 94</t>
  </si>
  <si>
    <t>Centros comunitarios de Cuidado</t>
  </si>
  <si>
    <t>24-03-354</t>
  </si>
  <si>
    <t>DEX. 022</t>
  </si>
  <si>
    <t>DEX 099</t>
  </si>
  <si>
    <t>Municipalidad de Quellon</t>
  </si>
  <si>
    <t>DEX 129</t>
  </si>
  <si>
    <t>Municipalidad de Pelluhue</t>
  </si>
  <si>
    <t>DEX 128</t>
  </si>
  <si>
    <t>Municipalidad de Rancagua</t>
  </si>
  <si>
    <t>DEX 113</t>
  </si>
  <si>
    <t>Municipalidad de Torres del Paine</t>
  </si>
  <si>
    <t>Municipalidad de Coquimbo</t>
  </si>
  <si>
    <t>DEX 108</t>
  </si>
  <si>
    <t>Municipalidad de San Gregorio</t>
  </si>
  <si>
    <t>DEX 45</t>
  </si>
  <si>
    <t xml:space="preserve">Municipalidad de Rancagua </t>
  </si>
  <si>
    <t>DEX 87</t>
  </si>
  <si>
    <t>DEX 42</t>
  </si>
  <si>
    <t>Municipalidad de Curaco de Velez</t>
  </si>
  <si>
    <t xml:space="preserve">Municipalidad de Teodoro Schmidt </t>
  </si>
  <si>
    <t>DEX 53</t>
  </si>
  <si>
    <t xml:space="preserve">Municipalidad de Nueva Imperial </t>
  </si>
  <si>
    <t>DEX 43</t>
  </si>
  <si>
    <t xml:space="preserve">Municipalidad de Sagrada Familia </t>
  </si>
  <si>
    <t xml:space="preserve">Municipalidad Los Angeles </t>
  </si>
  <si>
    <t>DEX 44</t>
  </si>
  <si>
    <t xml:space="preserve">Municipalidad de Fresia </t>
  </si>
  <si>
    <t>DEX 58</t>
  </si>
  <si>
    <t>Municipalidad Padre Las Casas</t>
  </si>
  <si>
    <t>DEX 63</t>
  </si>
  <si>
    <t>DEX 55</t>
  </si>
  <si>
    <t>DEX 65</t>
  </si>
  <si>
    <t>Municipalidad de Arica</t>
  </si>
  <si>
    <t>DEX 62</t>
  </si>
  <si>
    <t>Municipalidad de quinchao</t>
  </si>
  <si>
    <t>DEX 98</t>
  </si>
  <si>
    <t>Municipalidad de San Rosendo</t>
  </si>
  <si>
    <t>DEX 112</t>
  </si>
  <si>
    <t>Municipalidad de Rengo</t>
  </si>
  <si>
    <t>DEX 88</t>
  </si>
  <si>
    <t xml:space="preserve">Municipalidad de Vicuña </t>
  </si>
  <si>
    <t>24-09-001 "Apoyo al Sistema Nacional de Cuidados"</t>
  </si>
  <si>
    <t>Subtitulo 21</t>
  </si>
  <si>
    <t>Subtitulo 22</t>
  </si>
  <si>
    <t>Subtitulo 29</t>
  </si>
  <si>
    <t>24-09-002 "Chile te Cuida"</t>
  </si>
  <si>
    <t xml:space="preserve"> Municipalidad de Mariquina </t>
  </si>
  <si>
    <t>Sistema Nacional de Cuidado</t>
  </si>
  <si>
    <t>Asignación Directa</t>
  </si>
  <si>
    <t>Programa de atención integral de personas con dependencia, personas cuidadoras y sus hogares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</si>
</sst>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b/>
      <sz val="12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2F3D44"/>
      <name val="Verdana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9"/>
      <color rgb="FF000000"/>
      <name val="Calibri"/>
      <family val="2"/>
      <scheme val="minor"/>
    </font>
    <font>
      <sz val="8"/>
      <name val="Calibri"/>
      <family val="2"/>
      <scheme val="minor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2015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21">
    <xf numFmtId="0" fontId="0" fillId="0" borderId="0" xfId="0"/>
    <xf numFmtId="0" fontId="86" fillId="0" borderId="0" xfId="0" applyFont="1" applyAlignment="1">
      <alignment horizontal="justify" vertical="center" wrapText="1"/>
    </xf>
    <xf numFmtId="0" fontId="89" fillId="0" borderId="0" xfId="0" applyFont="1" applyAlignment="1">
      <alignment horizontal="justify" vertical="center" wrapText="1"/>
    </xf>
    <xf numFmtId="0" fontId="89" fillId="33" borderId="0" xfId="0" applyFont="1" applyFill="1" applyAlignment="1">
      <alignment horizontal="center" vertical="center" wrapText="1"/>
    </xf>
    <xf numFmtId="0" fontId="86" fillId="0" borderId="13" xfId="0" applyFont="1" applyBorder="1" applyAlignment="1">
      <alignment horizontal="justify" vertical="center" wrapText="1"/>
    </xf>
    <xf numFmtId="0" fontId="89" fillId="0" borderId="13" xfId="0" applyFont="1" applyBorder="1" applyAlignment="1">
      <alignment horizontal="center" vertical="center" wrapText="1"/>
    </xf>
    <xf numFmtId="169" fontId="86" fillId="0" borderId="13" xfId="0" applyNumberFormat="1" applyFont="1" applyBorder="1" applyAlignment="1">
      <alignment horizontal="center" vertical="center" wrapText="1"/>
    </xf>
    <xf numFmtId="3" fontId="89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9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justify" vertical="justify" wrapText="1"/>
      <protection locked="0"/>
    </xf>
    <xf numFmtId="14" fontId="89" fillId="0" borderId="13" xfId="0" applyNumberFormat="1" applyFont="1" applyBorder="1" applyProtection="1">
      <protection locked="0"/>
    </xf>
    <xf numFmtId="3" fontId="89" fillId="0" borderId="13" xfId="0" applyNumberFormat="1" applyFont="1" applyBorder="1" applyAlignment="1">
      <alignment horizontal="center" vertical="center" wrapText="1"/>
    </xf>
    <xf numFmtId="3" fontId="90" fillId="34" borderId="13" xfId="0" applyNumberFormat="1" applyFont="1" applyFill="1" applyBorder="1" applyAlignment="1" applyProtection="1">
      <alignment wrapText="1"/>
      <protection locked="0"/>
    </xf>
    <xf numFmtId="3" fontId="89" fillId="0" borderId="13" xfId="0" applyNumberFormat="1" applyFont="1" applyBorder="1" applyAlignment="1" applyProtection="1">
      <alignment horizontal="right" vertical="center" wrapText="1"/>
      <protection locked="0"/>
    </xf>
    <xf numFmtId="10" fontId="89" fillId="0" borderId="13" xfId="0" applyNumberFormat="1" applyFont="1" applyBorder="1" applyAlignment="1">
      <alignment horizontal="right" vertical="center" wrapText="1"/>
    </xf>
    <xf numFmtId="9" fontId="89" fillId="0" borderId="13" xfId="62014" applyFont="1" applyBorder="1" applyAlignment="1">
      <alignment horizontal="right" vertical="center" wrapText="1"/>
    </xf>
    <xf numFmtId="0" fontId="89" fillId="35" borderId="0" xfId="0" applyFont="1" applyFill="1" applyAlignment="1">
      <alignment horizontal="justify" vertical="center" wrapText="1"/>
    </xf>
    <xf numFmtId="3" fontId="89" fillId="0" borderId="13" xfId="0" applyNumberFormat="1" applyFont="1" applyBorder="1" applyAlignment="1">
      <alignment vertical="center"/>
    </xf>
    <xf numFmtId="0" fontId="91" fillId="36" borderId="13" xfId="0" applyFont="1" applyFill="1" applyBorder="1" applyAlignment="1">
      <alignment horizontal="center" vertical="center" wrapText="1"/>
    </xf>
    <xf numFmtId="14" fontId="91" fillId="36" borderId="13" xfId="0" applyNumberFormat="1" applyFont="1" applyFill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left" vertical="center" wrapText="1"/>
      <protection locked="0"/>
    </xf>
    <xf numFmtId="0" fontId="90" fillId="34" borderId="13" xfId="0" applyFont="1" applyFill="1" applyBorder="1" applyAlignment="1" applyProtection="1">
      <alignment horizontal="center" vertical="center" wrapText="1"/>
      <protection locked="0"/>
    </xf>
    <xf numFmtId="14" fontId="91" fillId="0" borderId="13" xfId="0" applyNumberFormat="1" applyFont="1" applyBorder="1" applyAlignment="1">
      <alignment vertical="center" wrapText="1"/>
    </xf>
    <xf numFmtId="3" fontId="90" fillId="34" borderId="13" xfId="0" applyNumberFormat="1" applyFont="1" applyFill="1" applyBorder="1" applyAlignment="1" applyProtection="1">
      <alignment vertical="center" wrapText="1"/>
      <protection locked="0"/>
    </xf>
    <xf numFmtId="0" fontId="91" fillId="0" borderId="13" xfId="0" applyFont="1" applyBorder="1" applyAlignment="1">
      <alignment horizontal="center" vertical="center" wrapText="1"/>
    </xf>
    <xf numFmtId="3" fontId="89" fillId="0" borderId="13" xfId="0" applyNumberFormat="1" applyFont="1" applyBorder="1" applyAlignment="1" applyProtection="1">
      <alignment horizontal="center" vertical="center" wrapText="1"/>
      <protection locked="0"/>
    </xf>
    <xf numFmtId="49" fontId="90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91" fillId="36" borderId="13" xfId="0" applyFont="1" applyFill="1" applyBorder="1" applyAlignment="1">
      <alignment horizontal="center" vertical="center"/>
    </xf>
    <xf numFmtId="14" fontId="91" fillId="36" borderId="13" xfId="0" applyNumberFormat="1" applyFont="1" applyFill="1" applyBorder="1" applyAlignment="1">
      <alignment horizontal="center" vertical="center"/>
    </xf>
    <xf numFmtId="0" fontId="90" fillId="34" borderId="13" xfId="0" applyFont="1" applyFill="1" applyBorder="1" applyAlignment="1" applyProtection="1">
      <alignment horizontal="justify" vertical="center" wrapText="1"/>
      <protection locked="0"/>
    </xf>
    <xf numFmtId="14" fontId="91" fillId="0" borderId="13" xfId="0" applyNumberFormat="1" applyFont="1" applyBorder="1" applyAlignment="1">
      <alignment horizontal="center" vertical="center"/>
    </xf>
    <xf numFmtId="169" fontId="86" fillId="82" borderId="13" xfId="0" applyNumberFormat="1" applyFont="1" applyFill="1" applyBorder="1" applyAlignment="1">
      <alignment horizontal="center" vertical="center" wrapText="1"/>
    </xf>
    <xf numFmtId="14" fontId="91" fillId="0" borderId="13" xfId="0" applyNumberFormat="1" applyFont="1" applyBorder="1" applyAlignment="1">
      <alignment horizontal="center" vertical="center" wrapText="1"/>
    </xf>
    <xf numFmtId="0" fontId="91" fillId="0" borderId="13" xfId="0" applyFont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right" vertical="center" wrapText="1"/>
    </xf>
    <xf numFmtId="3" fontId="90" fillId="0" borderId="13" xfId="0" applyNumberFormat="1" applyFont="1" applyBorder="1" applyAlignment="1" applyProtection="1">
      <alignment vertical="center" wrapText="1"/>
      <protection locked="0"/>
    </xf>
    <xf numFmtId="49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90" fillId="0" borderId="13" xfId="0" applyFont="1" applyBorder="1" applyAlignment="1" applyProtection="1">
      <alignment horizontal="center" vertical="center" wrapText="1"/>
      <protection locked="0"/>
    </xf>
    <xf numFmtId="14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89" fillId="33" borderId="0" xfId="0" applyFont="1" applyFill="1" applyAlignment="1">
      <alignment horizontal="justify" vertical="center" wrapText="1"/>
    </xf>
    <xf numFmtId="0" fontId="89" fillId="0" borderId="0" xfId="0" applyFont="1" applyAlignment="1">
      <alignment horizontal="center" vertical="center" wrapText="1"/>
    </xf>
    <xf numFmtId="0" fontId="89" fillId="0" borderId="0" xfId="0" applyFont="1" applyAlignment="1">
      <alignment horizontal="right" vertical="center" wrapText="1"/>
    </xf>
    <xf numFmtId="0" fontId="89" fillId="0" borderId="0" xfId="0" applyFont="1" applyAlignment="1">
      <alignment horizontal="left" vertical="center" wrapText="1"/>
    </xf>
    <xf numFmtId="3" fontId="89" fillId="0" borderId="0" xfId="0" applyNumberFormat="1" applyFont="1" applyAlignment="1">
      <alignment horizontal="right" vertical="center" wrapText="1"/>
    </xf>
    <xf numFmtId="10" fontId="89" fillId="0" borderId="0" xfId="0" applyNumberFormat="1" applyFont="1" applyAlignment="1">
      <alignment horizontal="right" vertical="center" wrapText="1"/>
    </xf>
    <xf numFmtId="0" fontId="89" fillId="37" borderId="0" xfId="0" applyFont="1" applyFill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9" fillId="0" borderId="13" xfId="0" applyFont="1" applyBorder="1" applyAlignment="1">
      <alignment horizontal="left" vertical="center"/>
    </xf>
    <xf numFmtId="10" fontId="89" fillId="0" borderId="13" xfId="0" applyNumberFormat="1" applyFont="1" applyBorder="1" applyAlignment="1">
      <alignment horizontal="center" vertical="center" wrapText="1"/>
    </xf>
    <xf numFmtId="0" fontId="89" fillId="0" borderId="13" xfId="0" applyFont="1" applyBorder="1" applyAlignment="1">
      <alignment horizontal="left" vertical="center" wrapText="1"/>
    </xf>
    <xf numFmtId="0" fontId="89" fillId="0" borderId="10" xfId="0" applyFont="1" applyBorder="1" applyAlignment="1">
      <alignment horizontal="justify" vertical="center" wrapText="1"/>
    </xf>
    <xf numFmtId="10" fontId="89" fillId="0" borderId="0" xfId="0" applyNumberFormat="1" applyFont="1" applyAlignment="1">
      <alignment horizontal="center" vertical="center" wrapText="1"/>
    </xf>
    <xf numFmtId="0" fontId="86" fillId="83" borderId="10" xfId="0" applyFont="1" applyFill="1" applyBorder="1" applyAlignment="1">
      <alignment horizontal="left" vertical="center" wrapText="1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92" fillId="34" borderId="13" xfId="0" applyFont="1" applyFill="1" applyBorder="1" applyAlignment="1" applyProtection="1">
      <alignment horizontal="left" vertical="center"/>
      <protection locked="0"/>
    </xf>
    <xf numFmtId="0" fontId="93" fillId="0" borderId="13" xfId="0" applyFont="1" applyBorder="1" applyAlignment="1">
      <alignment horizontal="left" vertical="center" wrapText="1"/>
    </xf>
    <xf numFmtId="14" fontId="90" fillId="34" borderId="13" xfId="0" applyNumberFormat="1" applyFont="1" applyFill="1" applyBorder="1" applyAlignment="1" applyProtection="1">
      <alignment horizontal="left" vertical="center" wrapText="1"/>
      <protection locked="0"/>
    </xf>
    <xf numFmtId="0" fontId="94" fillId="0" borderId="0" xfId="0" applyFont="1"/>
    <xf numFmtId="3" fontId="89" fillId="0" borderId="0" xfId="0" applyNumberFormat="1" applyFont="1" applyAlignment="1">
      <alignment horizontal="center" vertical="center" wrapText="1"/>
    </xf>
    <xf numFmtId="0" fontId="86" fillId="85" borderId="13" xfId="0" applyFont="1" applyFill="1" applyBorder="1" applyAlignment="1">
      <alignment horizontal="left" vertical="center" wrapText="1"/>
    </xf>
    <xf numFmtId="3" fontId="89" fillId="0" borderId="14" xfId="0" applyNumberFormat="1" applyFont="1" applyBorder="1" applyAlignment="1">
      <alignment vertical="center"/>
    </xf>
    <xf numFmtId="3" fontId="89" fillId="0" borderId="14" xfId="0" applyNumberFormat="1" applyFont="1" applyBorder="1" applyAlignment="1">
      <alignment horizontal="center" vertical="center" wrapText="1"/>
    </xf>
    <xf numFmtId="14" fontId="90" fillId="34" borderId="13" xfId="0" applyNumberFormat="1" applyFont="1" applyFill="1" applyBorder="1" applyAlignment="1" applyProtection="1">
      <alignment horizontal="justify" vertical="justify" wrapText="1"/>
      <protection locked="0"/>
    </xf>
    <xf numFmtId="3" fontId="90" fillId="37" borderId="13" xfId="0" applyNumberFormat="1" applyFont="1" applyFill="1" applyBorder="1" applyAlignment="1" applyProtection="1">
      <alignment wrapText="1"/>
      <protection locked="0"/>
    </xf>
    <xf numFmtId="14" fontId="89" fillId="0" borderId="13" xfId="0" applyNumberFormat="1" applyFont="1" applyBorder="1" applyAlignment="1" applyProtection="1">
      <alignment vertical="center"/>
      <protection locked="0"/>
    </xf>
    <xf numFmtId="3" fontId="90" fillId="34" borderId="13" xfId="0" applyNumberFormat="1" applyFont="1" applyFill="1" applyBorder="1" applyAlignment="1" applyProtection="1">
      <alignment horizontal="center" wrapText="1"/>
      <protection locked="0"/>
    </xf>
    <xf numFmtId="3" fontId="90" fillId="34" borderId="13" xfId="0" applyNumberFormat="1" applyFont="1" applyFill="1" applyBorder="1" applyAlignment="1" applyProtection="1">
      <alignment horizontal="center" vertical="center" wrapText="1"/>
      <protection locked="0"/>
    </xf>
    <xf numFmtId="14" fontId="89" fillId="0" borderId="13" xfId="0" applyNumberFormat="1" applyFont="1" applyBorder="1" applyAlignment="1" applyProtection="1">
      <alignment horizontal="left" vertical="center"/>
      <protection locked="0"/>
    </xf>
    <xf numFmtId="3" fontId="90" fillId="34" borderId="13" xfId="0" applyNumberFormat="1" applyFont="1" applyFill="1" applyBorder="1" applyAlignment="1" applyProtection="1">
      <alignment horizontal="left" vertical="center" wrapText="1"/>
      <protection locked="0"/>
    </xf>
    <xf numFmtId="10" fontId="89" fillId="0" borderId="13" xfId="0" applyNumberFormat="1" applyFont="1" applyBorder="1" applyAlignment="1">
      <alignment horizontal="left" vertical="center" wrapText="1"/>
    </xf>
    <xf numFmtId="0" fontId="86" fillId="0" borderId="0" xfId="0" applyFont="1" applyAlignment="1">
      <alignment horizontal="left" vertical="center" wrapText="1"/>
    </xf>
    <xf numFmtId="169" fontId="86" fillId="0" borderId="13" xfId="0" applyNumberFormat="1" applyFont="1" applyBorder="1" applyAlignment="1">
      <alignment horizontal="left" vertical="center" wrapText="1"/>
    </xf>
    <xf numFmtId="3" fontId="86" fillId="83" borderId="13" xfId="0" applyNumberFormat="1" applyFont="1" applyFill="1" applyBorder="1" applyAlignment="1">
      <alignment horizontal="center" vertical="center" wrapText="1"/>
    </xf>
    <xf numFmtId="3" fontId="90" fillId="37" borderId="13" xfId="0" applyNumberFormat="1" applyFont="1" applyFill="1" applyBorder="1" applyAlignment="1" applyProtection="1">
      <alignment horizontal="center" wrapText="1"/>
      <protection locked="0"/>
    </xf>
    <xf numFmtId="3" fontId="89" fillId="37" borderId="13" xfId="0" applyNumberFormat="1" applyFont="1" applyFill="1" applyBorder="1" applyAlignment="1">
      <alignment horizontal="right" vertical="center" wrapText="1"/>
    </xf>
    <xf numFmtId="0" fontId="86" fillId="83" borderId="13" xfId="0" applyFont="1" applyFill="1" applyBorder="1" applyAlignment="1">
      <alignment horizontal="justify" vertical="center" wrapText="1"/>
    </xf>
    <xf numFmtId="0" fontId="86" fillId="85" borderId="13" xfId="0" applyFont="1" applyFill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9" fillId="0" borderId="13" xfId="0" applyNumberFormat="1" applyFont="1" applyBorder="1" applyAlignment="1">
      <alignment horizontal="center" vertical="center"/>
    </xf>
    <xf numFmtId="3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0" fontId="85" fillId="0" borderId="0" xfId="0" applyFont="1" applyAlignment="1" applyProtection="1">
      <alignment horizontal="center" vertical="center" wrapText="1"/>
      <protection locked="0"/>
    </xf>
    <xf numFmtId="0" fontId="87" fillId="0" borderId="0" xfId="0" applyFont="1" applyAlignment="1">
      <alignment horizontal="center" vertical="center" wrapText="1"/>
    </xf>
    <xf numFmtId="0" fontId="87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center" vertical="center" wrapText="1"/>
    </xf>
    <xf numFmtId="16" fontId="88" fillId="83" borderId="13" xfId="0" applyNumberFormat="1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center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10" fontId="86" fillId="84" borderId="14" xfId="0" applyNumberFormat="1" applyFont="1" applyFill="1" applyBorder="1" applyAlignment="1">
      <alignment horizontal="center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3" fontId="89" fillId="0" borderId="14" xfId="0" applyNumberFormat="1" applyFont="1" applyBorder="1" applyAlignment="1">
      <alignment horizontal="center" vertical="center" wrapText="1"/>
    </xf>
    <xf numFmtId="3" fontId="89" fillId="0" borderId="30" xfId="0" applyNumberFormat="1" applyFont="1" applyBorder="1" applyAlignment="1">
      <alignment horizontal="center" vertical="center" wrapText="1"/>
    </xf>
    <xf numFmtId="3" fontId="89" fillId="0" borderId="18" xfId="0" applyNumberFormat="1" applyFont="1" applyBorder="1" applyAlignment="1">
      <alignment horizontal="center" vertical="center" wrapText="1"/>
    </xf>
    <xf numFmtId="3" fontId="89" fillId="0" borderId="30" xfId="0" applyNumberFormat="1" applyFont="1" applyBorder="1" applyAlignment="1">
      <alignment horizontal="left" vertical="center" wrapText="1"/>
    </xf>
    <xf numFmtId="3" fontId="89" fillId="0" borderId="18" xfId="0" applyNumberFormat="1" applyFont="1" applyBorder="1" applyAlignment="1">
      <alignment horizontal="left" vertical="center" wrapText="1"/>
    </xf>
    <xf numFmtId="3" fontId="89" fillId="0" borderId="14" xfId="0" applyNumberFormat="1" applyFont="1" applyBorder="1" applyAlignment="1">
      <alignment vertical="center"/>
    </xf>
    <xf numFmtId="3" fontId="89" fillId="0" borderId="30" xfId="0" applyNumberFormat="1" applyFont="1" applyBorder="1" applyAlignment="1">
      <alignment vertical="center"/>
    </xf>
    <xf numFmtId="3" fontId="89" fillId="0" borderId="18" xfId="0" applyNumberFormat="1" applyFont="1" applyBorder="1" applyAlignment="1">
      <alignment vertical="center"/>
    </xf>
    <xf numFmtId="16" fontId="88" fillId="83" borderId="13" xfId="0" quotePrefix="1" applyNumberFormat="1" applyFont="1" applyFill="1" applyBorder="1" applyAlignment="1" applyProtection="1">
      <alignment horizontal="left" vertical="center" wrapText="1"/>
      <protection locked="0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5"/>
  <sheetViews>
    <sheetView tabSelected="1" zoomScale="85" zoomScaleNormal="85" workbookViewId="0">
      <selection activeCell="F18" sqref="F1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8.140625" style="2" bestFit="1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</row>
    <row r="2" spans="1:106" s="1" customFormat="1" ht="16.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</row>
    <row r="3" spans="1:106" s="1" customFormat="1" ht="16.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</row>
    <row r="4" spans="1:106" s="1" customFormat="1" ht="16.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</row>
    <row r="5" spans="1:106" ht="54.75" customHeight="1" x14ac:dyDescent="0.25">
      <c r="A5" s="101" t="s">
        <v>4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</row>
    <row r="6" spans="1:106" s="3" customFormat="1" ht="22.5" customHeight="1" x14ac:dyDescent="0.25">
      <c r="A6" s="96" t="s">
        <v>5</v>
      </c>
      <c r="B6" s="96" t="s">
        <v>6</v>
      </c>
      <c r="C6" s="52" t="s">
        <v>7</v>
      </c>
      <c r="D6" s="96" t="s">
        <v>8</v>
      </c>
      <c r="E6" s="96" t="s">
        <v>9</v>
      </c>
      <c r="F6" s="96" t="s">
        <v>10</v>
      </c>
      <c r="G6" s="96" t="s">
        <v>11</v>
      </c>
      <c r="H6" s="96" t="s">
        <v>12</v>
      </c>
      <c r="I6" s="96"/>
      <c r="J6" s="95" t="s">
        <v>13</v>
      </c>
      <c r="K6" s="95" t="s">
        <v>14</v>
      </c>
      <c r="L6" s="96" t="s">
        <v>15</v>
      </c>
      <c r="M6" s="95" t="s">
        <v>16</v>
      </c>
      <c r="N6" s="95"/>
      <c r="O6" s="95"/>
      <c r="P6" s="96" t="s">
        <v>17</v>
      </c>
      <c r="Q6" s="96" t="s">
        <v>18</v>
      </c>
      <c r="R6" s="95" t="s">
        <v>19</v>
      </c>
      <c r="S6" s="95"/>
      <c r="T6" s="95"/>
      <c r="U6" s="95" t="s">
        <v>20</v>
      </c>
      <c r="V6" s="95" t="s">
        <v>19</v>
      </c>
      <c r="W6" s="95"/>
      <c r="X6" s="95"/>
      <c r="Y6" s="95" t="s">
        <v>21</v>
      </c>
      <c r="Z6" s="95" t="s">
        <v>19</v>
      </c>
      <c r="AA6" s="95"/>
      <c r="AB6" s="95"/>
      <c r="AC6" s="95" t="s">
        <v>22</v>
      </c>
      <c r="AD6" s="95" t="s">
        <v>19</v>
      </c>
      <c r="AE6" s="95"/>
      <c r="AF6" s="95"/>
      <c r="AG6" s="95" t="s">
        <v>23</v>
      </c>
      <c r="AH6" s="95" t="s">
        <v>24</v>
      </c>
      <c r="AI6" s="102" t="s">
        <v>25</v>
      </c>
      <c r="AJ6" s="10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6"/>
      <c r="B7" s="96"/>
      <c r="C7" s="52" t="s">
        <v>26</v>
      </c>
      <c r="D7" s="96"/>
      <c r="E7" s="96"/>
      <c r="F7" s="96"/>
      <c r="G7" s="96"/>
      <c r="H7" s="52" t="s">
        <v>27</v>
      </c>
      <c r="I7" s="52" t="s">
        <v>28</v>
      </c>
      <c r="J7" s="95"/>
      <c r="K7" s="95"/>
      <c r="L7" s="96"/>
      <c r="M7" s="53" t="s">
        <v>29</v>
      </c>
      <c r="N7" s="53" t="s">
        <v>30</v>
      </c>
      <c r="O7" s="53" t="s">
        <v>31</v>
      </c>
      <c r="P7" s="96"/>
      <c r="Q7" s="96"/>
      <c r="R7" s="53" t="s">
        <v>32</v>
      </c>
      <c r="S7" s="53" t="s">
        <v>33</v>
      </c>
      <c r="T7" s="53" t="s">
        <v>34</v>
      </c>
      <c r="U7" s="95"/>
      <c r="V7" s="53" t="s">
        <v>35</v>
      </c>
      <c r="W7" s="53" t="s">
        <v>36</v>
      </c>
      <c r="X7" s="53" t="s">
        <v>37</v>
      </c>
      <c r="Y7" s="95"/>
      <c r="Z7" s="53" t="s">
        <v>38</v>
      </c>
      <c r="AA7" s="53" t="s">
        <v>39</v>
      </c>
      <c r="AB7" s="53" t="s">
        <v>40</v>
      </c>
      <c r="AC7" s="95"/>
      <c r="AD7" s="53" t="s">
        <v>41</v>
      </c>
      <c r="AE7" s="53" t="s">
        <v>42</v>
      </c>
      <c r="AF7" s="53" t="s">
        <v>43</v>
      </c>
      <c r="AG7" s="95"/>
      <c r="AH7" s="9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91" t="s">
        <v>46</v>
      </c>
      <c r="B8" s="91"/>
      <c r="C8" s="91"/>
      <c r="D8" s="91"/>
      <c r="E8" s="91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2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2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3" t="s">
        <v>47</v>
      </c>
      <c r="B11" s="93"/>
      <c r="C11" s="93"/>
      <c r="D11" s="93"/>
      <c r="E11" s="93"/>
      <c r="F11" s="93"/>
      <c r="G11" s="93"/>
      <c r="H11" s="93"/>
      <c r="I11" s="93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91" t="s">
        <v>48</v>
      </c>
      <c r="B12" s="91"/>
      <c r="C12" s="91"/>
      <c r="D12" s="91"/>
      <c r="E12" s="91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3" t="s">
        <v>49</v>
      </c>
      <c r="B15" s="93"/>
      <c r="C15" s="93"/>
      <c r="D15" s="93"/>
      <c r="E15" s="93"/>
      <c r="F15" s="93"/>
      <c r="G15" s="93"/>
      <c r="H15" s="93"/>
      <c r="I15" s="93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91" t="s">
        <v>50</v>
      </c>
      <c r="B16" s="91"/>
      <c r="C16" s="91"/>
      <c r="D16" s="91"/>
      <c r="E16" s="91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2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2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3" t="s">
        <v>51</v>
      </c>
      <c r="B19" s="93"/>
      <c r="C19" s="93"/>
      <c r="D19" s="93"/>
      <c r="E19" s="93"/>
      <c r="F19" s="93"/>
      <c r="G19" s="93"/>
      <c r="H19" s="93"/>
      <c r="I19" s="93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91" t="s">
        <v>52</v>
      </c>
      <c r="B20" s="91"/>
      <c r="C20" s="91"/>
      <c r="D20" s="91"/>
      <c r="E20" s="91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2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2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3" t="s">
        <v>53</v>
      </c>
      <c r="B23" s="93"/>
      <c r="C23" s="93"/>
      <c r="D23" s="93"/>
      <c r="E23" s="93"/>
      <c r="F23" s="93"/>
      <c r="G23" s="93"/>
      <c r="H23" s="93"/>
      <c r="I23" s="93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91" t="s">
        <v>54</v>
      </c>
      <c r="B24" s="91"/>
      <c r="C24" s="91"/>
      <c r="D24" s="91"/>
      <c r="E24" s="91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2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2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3" t="s">
        <v>55</v>
      </c>
      <c r="B27" s="93"/>
      <c r="C27" s="93"/>
      <c r="D27" s="93"/>
      <c r="E27" s="93"/>
      <c r="F27" s="93"/>
      <c r="G27" s="93"/>
      <c r="H27" s="93"/>
      <c r="I27" s="93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91" t="s">
        <v>56</v>
      </c>
      <c r="B28" s="91"/>
      <c r="C28" s="91"/>
      <c r="D28" s="91"/>
      <c r="E28" s="91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2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2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3" t="s">
        <v>57</v>
      </c>
      <c r="B31" s="93"/>
      <c r="C31" s="93"/>
      <c r="D31" s="93"/>
      <c r="E31" s="93"/>
      <c r="F31" s="93"/>
      <c r="G31" s="93"/>
      <c r="H31" s="93"/>
      <c r="I31" s="93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91" t="s">
        <v>58</v>
      </c>
      <c r="B32" s="91"/>
      <c r="C32" s="91"/>
      <c r="D32" s="91"/>
      <c r="E32" s="91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2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2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3" t="s">
        <v>59</v>
      </c>
      <c r="B35" s="93"/>
      <c r="C35" s="93"/>
      <c r="D35" s="93"/>
      <c r="E35" s="93"/>
      <c r="F35" s="93"/>
      <c r="G35" s="93"/>
      <c r="H35" s="93"/>
      <c r="I35" s="93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91" t="s">
        <v>60</v>
      </c>
      <c r="B36" s="91"/>
      <c r="C36" s="91"/>
      <c r="D36" s="91"/>
      <c r="E36" s="91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2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2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3" t="s">
        <v>61</v>
      </c>
      <c r="B39" s="93"/>
      <c r="C39" s="93"/>
      <c r="D39" s="93"/>
      <c r="E39" s="93"/>
      <c r="F39" s="93"/>
      <c r="G39" s="93"/>
      <c r="H39" s="93"/>
      <c r="I39" s="93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91" t="s">
        <v>62</v>
      </c>
      <c r="B40" s="91"/>
      <c r="C40" s="91"/>
      <c r="D40" s="91"/>
      <c r="E40" s="91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2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2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3" t="s">
        <v>63</v>
      </c>
      <c r="B43" s="93"/>
      <c r="C43" s="93"/>
      <c r="D43" s="93"/>
      <c r="E43" s="93"/>
      <c r="F43" s="93"/>
      <c r="G43" s="93"/>
      <c r="H43" s="93"/>
      <c r="I43" s="93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91" t="s">
        <v>64</v>
      </c>
      <c r="B44" s="91"/>
      <c r="C44" s="91"/>
      <c r="D44" s="91"/>
      <c r="E44" s="91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2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2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3" t="s">
        <v>65</v>
      </c>
      <c r="B47" s="93"/>
      <c r="C47" s="93"/>
      <c r="D47" s="93"/>
      <c r="E47" s="93"/>
      <c r="F47" s="93"/>
      <c r="G47" s="93"/>
      <c r="H47" s="93"/>
      <c r="I47" s="93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91" t="s">
        <v>66</v>
      </c>
      <c r="B48" s="91"/>
      <c r="C48" s="91"/>
      <c r="D48" s="91"/>
      <c r="E48" s="91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2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2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3" t="s">
        <v>67</v>
      </c>
      <c r="B51" s="93"/>
      <c r="C51" s="93"/>
      <c r="D51" s="93"/>
      <c r="E51" s="93"/>
      <c r="F51" s="93"/>
      <c r="G51" s="93"/>
      <c r="H51" s="93"/>
      <c r="I51" s="93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91" t="s">
        <v>68</v>
      </c>
      <c r="B52" s="91"/>
      <c r="C52" s="91"/>
      <c r="D52" s="91"/>
      <c r="E52" s="91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2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2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3" t="s">
        <v>69</v>
      </c>
      <c r="B55" s="93"/>
      <c r="C55" s="93"/>
      <c r="D55" s="93"/>
      <c r="E55" s="93"/>
      <c r="F55" s="93"/>
      <c r="G55" s="93"/>
      <c r="H55" s="93"/>
      <c r="I55" s="93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91" t="s">
        <v>70</v>
      </c>
      <c r="B56" s="91"/>
      <c r="C56" s="91"/>
      <c r="D56" s="91"/>
      <c r="E56" s="91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2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2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3" t="s">
        <v>71</v>
      </c>
      <c r="B59" s="93"/>
      <c r="C59" s="93"/>
      <c r="D59" s="93"/>
      <c r="E59" s="93"/>
      <c r="F59" s="93"/>
      <c r="G59" s="93"/>
      <c r="H59" s="93"/>
      <c r="I59" s="93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91" t="s">
        <v>72</v>
      </c>
      <c r="B60" s="91"/>
      <c r="C60" s="91"/>
      <c r="D60" s="91"/>
      <c r="E60" s="91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2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2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3" t="s">
        <v>73</v>
      </c>
      <c r="B63" s="93"/>
      <c r="C63" s="93"/>
      <c r="D63" s="93"/>
      <c r="E63" s="93"/>
      <c r="F63" s="93"/>
      <c r="G63" s="93"/>
      <c r="H63" s="93"/>
      <c r="I63" s="93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91" t="s">
        <v>74</v>
      </c>
      <c r="B64" s="91"/>
      <c r="C64" s="91"/>
      <c r="D64" s="91"/>
      <c r="E64" s="91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2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2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3" t="s">
        <v>75</v>
      </c>
      <c r="B67" s="93"/>
      <c r="C67" s="93"/>
      <c r="D67" s="93"/>
      <c r="E67" s="93"/>
      <c r="F67" s="93"/>
      <c r="G67" s="93"/>
      <c r="H67" s="93"/>
      <c r="I67" s="93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91" t="s">
        <v>76</v>
      </c>
      <c r="B68" s="91"/>
      <c r="C68" s="91"/>
      <c r="D68" s="91"/>
      <c r="E68" s="91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2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2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3" t="s">
        <v>77</v>
      </c>
      <c r="B71" s="93"/>
      <c r="C71" s="93"/>
      <c r="D71" s="93"/>
      <c r="E71" s="93"/>
      <c r="F71" s="93"/>
      <c r="G71" s="93"/>
      <c r="H71" s="93"/>
      <c r="I71" s="93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1" t="s">
        <v>78</v>
      </c>
      <c r="B72" s="91"/>
      <c r="C72" s="91"/>
      <c r="D72" s="91"/>
      <c r="E72" s="91"/>
      <c r="F72" s="4"/>
      <c r="G72" s="5"/>
      <c r="H72" s="6"/>
      <c r="I72" s="6"/>
      <c r="J72" s="92">
        <v>12362129000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">
      <c r="A73" s="14">
        <v>1</v>
      </c>
      <c r="B73" s="14"/>
      <c r="C73" s="33" t="s">
        <v>79</v>
      </c>
      <c r="D73" s="34">
        <v>45728</v>
      </c>
      <c r="E73" s="26" t="s">
        <v>80</v>
      </c>
      <c r="F73" s="72" t="s">
        <v>81</v>
      </c>
      <c r="G73" s="26" t="s">
        <v>82</v>
      </c>
      <c r="H73" s="36"/>
      <c r="I73" s="38"/>
      <c r="J73" s="92"/>
      <c r="K73" s="41">
        <v>12362129000</v>
      </c>
      <c r="L73" s="39" t="s">
        <v>83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41">
        <v>12362129000</v>
      </c>
      <c r="X73" s="19"/>
      <c r="Y73" s="8">
        <f>SUM(V73:X73)</f>
        <v>12362129000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12362129000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2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3" t="s">
        <v>84</v>
      </c>
      <c r="B75" s="93"/>
      <c r="C75" s="93"/>
      <c r="D75" s="93"/>
      <c r="E75" s="93"/>
      <c r="F75" s="93"/>
      <c r="G75" s="93"/>
      <c r="H75" s="93"/>
      <c r="I75" s="93"/>
      <c r="J75" s="56">
        <f>J72</f>
        <v>12362129000</v>
      </c>
      <c r="K75" s="56">
        <f>SUM(K73:K73)</f>
        <v>12362129000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12362129000</v>
      </c>
      <c r="X75" s="56">
        <f t="shared" si="16"/>
        <v>0</v>
      </c>
      <c r="Y75" s="56">
        <f t="shared" si="16"/>
        <v>12362129000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12362129000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0" t="str">
        <f>"TOTAL ASIG."&amp;" "&amp;$A$5</f>
        <v>TOTAL ASIG. 24-01-352 "Programa Pago Cuidadores de Personas con Discapacidad"</v>
      </c>
      <c r="B76" s="90"/>
      <c r="C76" s="90"/>
      <c r="D76" s="90"/>
      <c r="E76" s="90"/>
      <c r="F76" s="90"/>
      <c r="G76" s="90"/>
      <c r="H76" s="90"/>
      <c r="I76" s="90"/>
      <c r="J76" s="66">
        <f>SUM(J11,J15,J19,J23,J27,J31,J35,J39,J43,J47,J51,J55,J59,J63,J67,J71,J75)</f>
        <v>12362129000</v>
      </c>
      <c r="K76" s="66">
        <f t="shared" ref="K76:AH76" si="17">SUM(K11,K15,K19,K23,K27,K31,K35,K39,K43,K47,K51,K55,K59,K63,K67,K71,K75)</f>
        <v>12362129000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12362129000</v>
      </c>
      <c r="X76" s="66">
        <f t="shared" si="17"/>
        <v>0</v>
      </c>
      <c r="Y76" s="66">
        <f t="shared" si="17"/>
        <v>12362129000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12362129000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8:E68"/>
    <mergeCell ref="J69:J70"/>
    <mergeCell ref="A71:I71"/>
    <mergeCell ref="A72:E72"/>
    <mergeCell ref="J72:J74"/>
    <mergeCell ref="A75:I7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AD73:AF74 M65:N66 V65:X66 Z65:AB66 AD65:AF66 V73:V74 X73:X74 W74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W73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E74 G73:G74 F74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07E9-268B-4356-9DFC-9BE14F38ADF2}">
  <sheetPr>
    <tabColor rgb="FF33CCFF"/>
    <pageSetUpPr fitToPage="1"/>
  </sheetPr>
  <dimension ref="A1:Y42"/>
  <sheetViews>
    <sheetView topLeftCell="A10" zoomScaleNormal="100" workbookViewId="0">
      <selection activeCell="W31" sqref="W31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1:25" s="1" customFormat="1" ht="1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1:25" s="1" customFormat="1" ht="1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1:25" ht="38.25" customHeight="1" x14ac:dyDescent="0.25">
      <c r="A5" s="106" t="s">
        <v>359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8"/>
    </row>
    <row r="6" spans="1:25" s="46" customFormat="1" ht="26.25" customHeight="1" x14ac:dyDescent="0.25">
      <c r="A6" s="96" t="s">
        <v>7</v>
      </c>
      <c r="B6" s="103" t="s">
        <v>13</v>
      </c>
      <c r="C6" s="103" t="s">
        <v>85</v>
      </c>
      <c r="D6" s="109" t="s">
        <v>16</v>
      </c>
      <c r="E6" s="110"/>
      <c r="F6" s="111"/>
      <c r="G6" s="95" t="s">
        <v>19</v>
      </c>
      <c r="H6" s="95"/>
      <c r="I6" s="95"/>
      <c r="J6" s="103" t="s">
        <v>20</v>
      </c>
      <c r="K6" s="95" t="s">
        <v>19</v>
      </c>
      <c r="L6" s="95"/>
      <c r="M6" s="95"/>
      <c r="N6" s="103" t="s">
        <v>21</v>
      </c>
      <c r="O6" s="95" t="s">
        <v>19</v>
      </c>
      <c r="P6" s="95"/>
      <c r="Q6" s="95"/>
      <c r="R6" s="103" t="s">
        <v>22</v>
      </c>
      <c r="S6" s="95" t="s">
        <v>19</v>
      </c>
      <c r="T6" s="95"/>
      <c r="U6" s="95"/>
      <c r="V6" s="103" t="s">
        <v>23</v>
      </c>
      <c r="W6" s="103" t="s">
        <v>24</v>
      </c>
      <c r="X6" s="105" t="s">
        <v>86</v>
      </c>
      <c r="Y6" s="105"/>
    </row>
    <row r="7" spans="1:25" s="46" customFormat="1" ht="31.5" x14ac:dyDescent="0.25">
      <c r="A7" s="96"/>
      <c r="B7" s="104"/>
      <c r="C7" s="104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104"/>
      <c r="K7" s="53" t="s">
        <v>35</v>
      </c>
      <c r="L7" s="53" t="s">
        <v>36</v>
      </c>
      <c r="M7" s="53" t="s">
        <v>37</v>
      </c>
      <c r="N7" s="104"/>
      <c r="O7" s="53" t="s">
        <v>38</v>
      </c>
      <c r="P7" s="53" t="s">
        <v>39</v>
      </c>
      <c r="Q7" s="53" t="s">
        <v>40</v>
      </c>
      <c r="R7" s="104"/>
      <c r="S7" s="53" t="s">
        <v>41</v>
      </c>
      <c r="T7" s="53" t="s">
        <v>42</v>
      </c>
      <c r="U7" s="53" t="s">
        <v>87</v>
      </c>
      <c r="V7" s="104"/>
      <c r="W7" s="104"/>
      <c r="X7" s="54" t="s">
        <v>44</v>
      </c>
      <c r="Y7" s="54" t="s">
        <v>88</v>
      </c>
    </row>
    <row r="8" spans="1:25" ht="24.75" customHeight="1" x14ac:dyDescent="0.25">
      <c r="A8" s="60" t="s">
        <v>46</v>
      </c>
      <c r="B8" s="40">
        <f>+'24-03-354 Ind. C C de Cuidado '!J11</f>
        <v>0</v>
      </c>
      <c r="C8" s="40">
        <f>+'24-03-354 Ind. C C de Cuidado '!K11</f>
        <v>0</v>
      </c>
      <c r="D8" s="40">
        <f>+'24-03-354 Ind. C C de Cuidado '!M11</f>
        <v>0</v>
      </c>
      <c r="E8" s="40">
        <f>+'24-03-354 Ind. C C de Cuidado '!N11</f>
        <v>0</v>
      </c>
      <c r="F8" s="40">
        <f>+'24-03-354 Ind. C C de Cuidado '!O11</f>
        <v>0</v>
      </c>
      <c r="G8" s="40">
        <f>+'24-03-354 Ind. C C de Cuidado '!R11</f>
        <v>0</v>
      </c>
      <c r="H8" s="40">
        <f>+'24-03-354 Ind. C C de Cuidado '!S11</f>
        <v>0</v>
      </c>
      <c r="I8" s="40">
        <f>+'24-03-354 Ind. C C de Cuidado '!T11</f>
        <v>0</v>
      </c>
      <c r="J8" s="40">
        <f>+'24-03-354 Ind. C C de Cuidado '!U11</f>
        <v>0</v>
      </c>
      <c r="K8" s="40">
        <f>+'24-03-354 Ind. C C de Cuidado '!V11</f>
        <v>0</v>
      </c>
      <c r="L8" s="40">
        <f>+'24-03-354 Ind. C C de Cuidado '!W11</f>
        <v>0</v>
      </c>
      <c r="M8" s="40">
        <f>+'24-03-354 Ind. C C de Cuidado '!X11</f>
        <v>0</v>
      </c>
      <c r="N8" s="40">
        <f>+'24-03-354 Ind. C C de Cuidado '!Y11</f>
        <v>0</v>
      </c>
      <c r="O8" s="40">
        <f>+'24-03-354 Ind. C C de Cuidado '!Z11</f>
        <v>0</v>
      </c>
      <c r="P8" s="40">
        <f>+'24-03-354 Ind. C C de Cuidado '!AA11</f>
        <v>0</v>
      </c>
      <c r="Q8" s="40">
        <f>+'24-03-354 Ind. C C de Cuidado '!AB11</f>
        <v>0</v>
      </c>
      <c r="R8" s="40">
        <f>+'24-03-354 Ind. C C de Cuidado '!AC11</f>
        <v>0</v>
      </c>
      <c r="S8" s="40">
        <f>+'24-03-354 Ind. C C de Cuidado '!AD11</f>
        <v>0</v>
      </c>
      <c r="T8" s="40">
        <f>+'24-03-354 Ind. C C de Cuidado '!AE11</f>
        <v>0</v>
      </c>
      <c r="U8" s="40">
        <f>+'24-03-354 Ind. C C de Cuidado '!AF11</f>
        <v>0</v>
      </c>
      <c r="V8" s="40">
        <f>+'24-03-354 Ind. C C de Cuidado '!AG11</f>
        <v>0</v>
      </c>
      <c r="W8" s="40">
        <f>+'24-03-354 Ind. C C de Cuidado '!AH11</f>
        <v>0</v>
      </c>
      <c r="X8" s="61">
        <f>+'24-03-354 Ind. C C de Cuidado '!AI11</f>
        <v>0</v>
      </c>
      <c r="Y8" s="61">
        <f>+'24-03-354 Ind. C C de Cuidado '!AJ11</f>
        <v>0</v>
      </c>
    </row>
    <row r="9" spans="1:25" ht="24.75" customHeight="1" x14ac:dyDescent="0.25">
      <c r="A9" s="60" t="s">
        <v>48</v>
      </c>
      <c r="B9" s="40">
        <f>+'24-03-354 Ind. C C de Cuidado '!J15</f>
        <v>0</v>
      </c>
      <c r="C9" s="40">
        <f>+'24-03-354 Ind. C C de Cuidado '!K15</f>
        <v>0</v>
      </c>
      <c r="D9" s="40">
        <f>+'24-03-354 Ind. C C de Cuidado '!M15</f>
        <v>0</v>
      </c>
      <c r="E9" s="40">
        <f>+'24-03-354 Ind. C C de Cuidado '!N15</f>
        <v>0</v>
      </c>
      <c r="F9" s="40">
        <f>+'24-03-354 Ind. C C de Cuidado '!O15</f>
        <v>0</v>
      </c>
      <c r="G9" s="40">
        <f>+'24-03-354 Ind. C C de Cuidado '!R15</f>
        <v>0</v>
      </c>
      <c r="H9" s="40">
        <f>+'24-03-354 Ind. C C de Cuidado '!S15</f>
        <v>0</v>
      </c>
      <c r="I9" s="40">
        <f>+'24-03-354 Ind. C C de Cuidado '!T15</f>
        <v>0</v>
      </c>
      <c r="J9" s="40">
        <f>+'24-03-354 Ind. C C de Cuidado '!U15</f>
        <v>0</v>
      </c>
      <c r="K9" s="40">
        <f>+'24-03-354 Ind. C C de Cuidado '!V15</f>
        <v>0</v>
      </c>
      <c r="L9" s="40">
        <f>+'24-03-354 Ind. C C de Cuidado '!W15</f>
        <v>0</v>
      </c>
      <c r="M9" s="40">
        <f>+'24-03-354 Ind. C C de Cuidado '!X15</f>
        <v>0</v>
      </c>
      <c r="N9" s="40">
        <f>+'24-03-354 Ind. C C de Cuidado '!Y15</f>
        <v>0</v>
      </c>
      <c r="O9" s="40">
        <f>+'24-03-354 Ind. C C de Cuidado '!Z15</f>
        <v>0</v>
      </c>
      <c r="P9" s="40">
        <f>+'24-03-354 Ind. C C de Cuidado '!AA15</f>
        <v>0</v>
      </c>
      <c r="Q9" s="40">
        <f>+'24-03-354 Ind. C C de Cuidado '!AB15</f>
        <v>0</v>
      </c>
      <c r="R9" s="40">
        <f>+'24-03-354 Ind. C C de Cuidado '!AC15</f>
        <v>0</v>
      </c>
      <c r="S9" s="40">
        <f>+'24-03-354 Ind. C C de Cuidado '!AD15</f>
        <v>0</v>
      </c>
      <c r="T9" s="40">
        <f>+'24-03-354 Ind. C C de Cuidado '!AE15</f>
        <v>0</v>
      </c>
      <c r="U9" s="40">
        <f>+'24-03-354 Ind. C C de Cuidado '!AF15</f>
        <v>0</v>
      </c>
      <c r="V9" s="40">
        <f>+'24-03-354 Ind. C C de Cuidado '!AG15</f>
        <v>0</v>
      </c>
      <c r="W9" s="40">
        <f>+'24-03-354 Ind. C C de Cuidado '!AH15</f>
        <v>0</v>
      </c>
      <c r="X9" s="61">
        <f>+'24-03-354 Ind. C C de Cuidado '!AI15</f>
        <v>0</v>
      </c>
      <c r="Y9" s="61">
        <f>+'24-03-354 Ind. C C de Cuidado '!AJ15</f>
        <v>0</v>
      </c>
    </row>
    <row r="10" spans="1:25" ht="24.75" customHeight="1" x14ac:dyDescent="0.25">
      <c r="A10" s="60" t="s">
        <v>50</v>
      </c>
      <c r="B10" s="40">
        <f>+'24-03-354 Ind. C C de Cuidado '!J19</f>
        <v>0</v>
      </c>
      <c r="C10" s="40">
        <f>+'24-03-354 Ind. C C de Cuidado '!K19</f>
        <v>0</v>
      </c>
      <c r="D10" s="40">
        <f>+'24-03-354 Ind. C C de Cuidado '!M19</f>
        <v>0</v>
      </c>
      <c r="E10" s="40">
        <f>+'24-03-354 Ind. C C de Cuidado '!N19</f>
        <v>0</v>
      </c>
      <c r="F10" s="40">
        <f>+'24-03-354 Ind. C C de Cuidado '!O19</f>
        <v>0</v>
      </c>
      <c r="G10" s="40">
        <f>+'24-03-354 Ind. C C de Cuidado '!R19</f>
        <v>0</v>
      </c>
      <c r="H10" s="40">
        <f>+'24-03-354 Ind. C C de Cuidado '!S19</f>
        <v>0</v>
      </c>
      <c r="I10" s="40">
        <f>+'24-03-354 Ind. C C de Cuidado '!T19</f>
        <v>0</v>
      </c>
      <c r="J10" s="40">
        <f>+'24-03-354 Ind. C C de Cuidado '!U19</f>
        <v>0</v>
      </c>
      <c r="K10" s="40">
        <f>+'24-03-354 Ind. C C de Cuidado '!V19</f>
        <v>0</v>
      </c>
      <c r="L10" s="40">
        <f>+'24-03-354 Ind. C C de Cuidado '!W19</f>
        <v>0</v>
      </c>
      <c r="M10" s="40">
        <f>+'24-03-354 Ind. C C de Cuidado '!X19</f>
        <v>0</v>
      </c>
      <c r="N10" s="40">
        <f>+'24-03-354 Ind. C C de Cuidado '!Y19</f>
        <v>0</v>
      </c>
      <c r="O10" s="40">
        <f>+'24-03-354 Ind. C C de Cuidado '!Z19</f>
        <v>0</v>
      </c>
      <c r="P10" s="40">
        <f>+'24-03-354 Ind. C C de Cuidado '!AA19</f>
        <v>0</v>
      </c>
      <c r="Q10" s="40">
        <f>+'24-03-354 Ind. C C de Cuidado '!AB19</f>
        <v>0</v>
      </c>
      <c r="R10" s="40">
        <f>+'24-03-354 Ind. C C de Cuidado '!AC19</f>
        <v>0</v>
      </c>
      <c r="S10" s="40">
        <f>+'24-03-354 Ind. C C de Cuidado '!AD19</f>
        <v>0</v>
      </c>
      <c r="T10" s="40">
        <f>+'24-03-354 Ind. C C de Cuidado '!AE19</f>
        <v>0</v>
      </c>
      <c r="U10" s="40">
        <f>+'24-03-354 Ind. C C de Cuidado '!AF19</f>
        <v>0</v>
      </c>
      <c r="V10" s="40">
        <f>+'24-03-354 Ind. C C de Cuidado '!AG19</f>
        <v>0</v>
      </c>
      <c r="W10" s="40">
        <f>+'24-03-354 Ind. C C de Cuidado '!AH19</f>
        <v>0</v>
      </c>
      <c r="X10" s="61">
        <f>+'24-03-354 Ind. C C de Cuidado '!AI19</f>
        <v>0</v>
      </c>
      <c r="Y10" s="61">
        <f>+'24-03-354 Ind. C C de Cuidado '!AJ19</f>
        <v>0</v>
      </c>
    </row>
    <row r="11" spans="1:25" ht="24.75" customHeight="1" x14ac:dyDescent="0.25">
      <c r="A11" s="60" t="s">
        <v>52</v>
      </c>
      <c r="B11" s="40">
        <f>+'24-03-354 Ind. C C de Cuidado '!J23</f>
        <v>0</v>
      </c>
      <c r="C11" s="40">
        <f>+'24-03-354 Ind. C C de Cuidado '!K23</f>
        <v>0</v>
      </c>
      <c r="D11" s="40">
        <f>+'24-03-354 Ind. C C de Cuidado '!M23</f>
        <v>0</v>
      </c>
      <c r="E11" s="40">
        <f>+'24-03-354 Ind. C C de Cuidado '!N23</f>
        <v>0</v>
      </c>
      <c r="F11" s="40">
        <f>+'24-03-354 Ind. C C de Cuidado '!O23</f>
        <v>0</v>
      </c>
      <c r="G11" s="40">
        <f>+'24-03-354 Ind. C C de Cuidado '!R23</f>
        <v>0</v>
      </c>
      <c r="H11" s="40">
        <f>+'24-03-354 Ind. C C de Cuidado '!S23</f>
        <v>0</v>
      </c>
      <c r="I11" s="40">
        <f>+'24-03-354 Ind. C C de Cuidado '!T23</f>
        <v>0</v>
      </c>
      <c r="J11" s="40">
        <f>+'24-03-354 Ind. C C de Cuidado '!U23</f>
        <v>0</v>
      </c>
      <c r="K11" s="40">
        <f>+'24-03-354 Ind. C C de Cuidado '!V23</f>
        <v>0</v>
      </c>
      <c r="L11" s="40">
        <f>+'24-03-354 Ind. C C de Cuidado '!W23</f>
        <v>0</v>
      </c>
      <c r="M11" s="40">
        <f>+'24-03-354 Ind. C C de Cuidado '!X23</f>
        <v>0</v>
      </c>
      <c r="N11" s="40">
        <f>+'24-03-354 Ind. C C de Cuidado '!Y23</f>
        <v>0</v>
      </c>
      <c r="O11" s="40">
        <f>+'24-03-354 Ind. C C de Cuidado '!Z23</f>
        <v>0</v>
      </c>
      <c r="P11" s="40">
        <f>+'24-03-354 Ind. C C de Cuidado '!AA23</f>
        <v>0</v>
      </c>
      <c r="Q11" s="40">
        <f>+'24-03-354 Ind. C C de Cuidado '!AB23</f>
        <v>0</v>
      </c>
      <c r="R11" s="40">
        <f>+'24-03-354 Ind. C C de Cuidado '!AC23</f>
        <v>0</v>
      </c>
      <c r="S11" s="40">
        <f>+'24-03-354 Ind. C C de Cuidado '!AD23</f>
        <v>0</v>
      </c>
      <c r="T11" s="40">
        <f>+'24-03-354 Ind. C C de Cuidado '!AE23</f>
        <v>0</v>
      </c>
      <c r="U11" s="40">
        <f>+'24-03-354 Ind. C C de Cuidado '!AF23</f>
        <v>0</v>
      </c>
      <c r="V11" s="40">
        <f>+'24-03-354 Ind. C C de Cuidado '!AG23</f>
        <v>0</v>
      </c>
      <c r="W11" s="40">
        <f>+'24-03-354 Ind. C C de Cuidado '!AH23</f>
        <v>0</v>
      </c>
      <c r="X11" s="61">
        <f>+'24-03-354 Ind. C C de Cuidado '!AI23</f>
        <v>0</v>
      </c>
      <c r="Y11" s="61">
        <f>+'24-03-354 Ind. C C de Cuidado '!AJ23</f>
        <v>0</v>
      </c>
    </row>
    <row r="12" spans="1:25" ht="24.75" customHeight="1" x14ac:dyDescent="0.25">
      <c r="A12" s="60" t="s">
        <v>54</v>
      </c>
      <c r="B12" s="40">
        <f>+'24-03-354 Ind. C C de Cuidado '!J27</f>
        <v>0</v>
      </c>
      <c r="C12" s="40">
        <f>+'24-03-354 Ind. C C de Cuidado '!K27</f>
        <v>0</v>
      </c>
      <c r="D12" s="40">
        <f>+'24-03-354 Ind. C C de Cuidado '!M27</f>
        <v>0</v>
      </c>
      <c r="E12" s="40">
        <f>+'24-03-354 Ind. C C de Cuidado '!N27</f>
        <v>0</v>
      </c>
      <c r="F12" s="40">
        <f>+'24-03-354 Ind. C C de Cuidado '!O27</f>
        <v>0</v>
      </c>
      <c r="G12" s="40">
        <f>+'24-03-354 Ind. C C de Cuidado '!R27</f>
        <v>0</v>
      </c>
      <c r="H12" s="40">
        <f>+'24-03-354 Ind. C C de Cuidado '!S27</f>
        <v>0</v>
      </c>
      <c r="I12" s="40">
        <f>+'24-03-354 Ind. C C de Cuidado '!T27</f>
        <v>0</v>
      </c>
      <c r="J12" s="40">
        <f>+'24-03-354 Ind. C C de Cuidado '!U27</f>
        <v>0</v>
      </c>
      <c r="K12" s="40">
        <f>+'24-03-354 Ind. C C de Cuidado '!V27</f>
        <v>0</v>
      </c>
      <c r="L12" s="40">
        <f>+'24-03-354 Ind. C C de Cuidado '!W27</f>
        <v>0</v>
      </c>
      <c r="M12" s="40">
        <f>+'24-03-354 Ind. C C de Cuidado '!X27</f>
        <v>0</v>
      </c>
      <c r="N12" s="40">
        <f>+'24-03-354 Ind. C C de Cuidado '!Y27</f>
        <v>0</v>
      </c>
      <c r="O12" s="40">
        <f>+'24-03-354 Ind. C C de Cuidado '!Z27</f>
        <v>0</v>
      </c>
      <c r="P12" s="40">
        <f>+'24-03-354 Ind. C C de Cuidado '!AA27</f>
        <v>0</v>
      </c>
      <c r="Q12" s="40">
        <f>+'24-03-354 Ind. C C de Cuidado '!AB27</f>
        <v>0</v>
      </c>
      <c r="R12" s="40">
        <f>+'24-03-354 Ind. C C de Cuidado '!AC27</f>
        <v>0</v>
      </c>
      <c r="S12" s="40">
        <f>+'24-03-354 Ind. C C de Cuidado '!AD27</f>
        <v>0</v>
      </c>
      <c r="T12" s="40">
        <f>+'24-03-354 Ind. C C de Cuidado '!AE27</f>
        <v>0</v>
      </c>
      <c r="U12" s="40">
        <f>+'24-03-354 Ind. C C de Cuidado '!AF27</f>
        <v>0</v>
      </c>
      <c r="V12" s="40">
        <f>+'24-03-354 Ind. C C de Cuidado '!AG27</f>
        <v>0</v>
      </c>
      <c r="W12" s="40">
        <f>+'24-03-354 Ind. C C de Cuidado '!AH27</f>
        <v>0</v>
      </c>
      <c r="X12" s="61">
        <f>+'24-03-354 Ind. C C de Cuidado '!AI27</f>
        <v>0</v>
      </c>
      <c r="Y12" s="61">
        <f>+'24-03-354 Ind. C C de Cuidado '!AJ27</f>
        <v>0</v>
      </c>
    </row>
    <row r="13" spans="1:25" ht="24.75" customHeight="1" x14ac:dyDescent="0.25">
      <c r="A13" s="60" t="s">
        <v>56</v>
      </c>
      <c r="B13" s="40">
        <f>+'24-03-354 Ind. C C de Cuidado '!J31</f>
        <v>0</v>
      </c>
      <c r="C13" s="40">
        <f>+'24-03-354 Ind. C C de Cuidado '!K31</f>
        <v>0</v>
      </c>
      <c r="D13" s="40">
        <f>+'24-03-354 Ind. C C de Cuidado '!M31</f>
        <v>0</v>
      </c>
      <c r="E13" s="40">
        <f>+'24-03-354 Ind. C C de Cuidado '!N31</f>
        <v>0</v>
      </c>
      <c r="F13" s="40">
        <f>+'24-03-354 Ind. C C de Cuidado '!O31</f>
        <v>0</v>
      </c>
      <c r="G13" s="40">
        <f>+'24-03-354 Ind. C C de Cuidado '!R31</f>
        <v>0</v>
      </c>
      <c r="H13" s="40">
        <f>+'24-03-354 Ind. C C de Cuidado '!S31</f>
        <v>0</v>
      </c>
      <c r="I13" s="40">
        <f>+'24-03-354 Ind. C C de Cuidado '!T31</f>
        <v>0</v>
      </c>
      <c r="J13" s="40">
        <f>+'24-03-354 Ind. C C de Cuidado '!U31</f>
        <v>0</v>
      </c>
      <c r="K13" s="40">
        <f>+'24-03-354 Ind. C C de Cuidado '!V31</f>
        <v>0</v>
      </c>
      <c r="L13" s="40">
        <f>+'24-03-354 Ind. C C de Cuidado '!W31</f>
        <v>0</v>
      </c>
      <c r="M13" s="40">
        <f>+'24-03-354 Ind. C C de Cuidado '!X31</f>
        <v>0</v>
      </c>
      <c r="N13" s="40">
        <f>+'24-03-354 Ind. C C de Cuidado '!Y31</f>
        <v>0</v>
      </c>
      <c r="O13" s="40">
        <f>+'24-03-354 Ind. C C de Cuidado '!Z31</f>
        <v>0</v>
      </c>
      <c r="P13" s="40">
        <f>+'24-03-354 Ind. C C de Cuidado '!AA31</f>
        <v>0</v>
      </c>
      <c r="Q13" s="40">
        <f>+'24-03-354 Ind. C C de Cuidado '!AB31</f>
        <v>0</v>
      </c>
      <c r="R13" s="40">
        <f>+'24-03-354 Ind. C C de Cuidado '!AC31</f>
        <v>0</v>
      </c>
      <c r="S13" s="40">
        <f>+'24-03-354 Ind. C C de Cuidado '!AD31</f>
        <v>0</v>
      </c>
      <c r="T13" s="40">
        <f>+'24-03-354 Ind. C C de Cuidado '!AE31</f>
        <v>0</v>
      </c>
      <c r="U13" s="40">
        <f>+'24-03-354 Ind. C C de Cuidado '!AF31</f>
        <v>0</v>
      </c>
      <c r="V13" s="40">
        <f>+'24-03-354 Ind. C C de Cuidado '!AG31</f>
        <v>0</v>
      </c>
      <c r="W13" s="40">
        <f>+'24-03-354 Ind. C C de Cuidado '!AH31</f>
        <v>0</v>
      </c>
      <c r="X13" s="61">
        <f>+'24-03-354 Ind. C C de Cuidado '!AI31</f>
        <v>0</v>
      </c>
      <c r="Y13" s="61">
        <f>+'24-03-354 Ind. C C de Cuidado '!AJ31</f>
        <v>0</v>
      </c>
    </row>
    <row r="14" spans="1:25" ht="24.75" customHeight="1" x14ac:dyDescent="0.25">
      <c r="A14" s="60" t="s">
        <v>58</v>
      </c>
      <c r="B14" s="40">
        <f>+'24-03-354 Ind. C C de Cuidado '!J35</f>
        <v>0</v>
      </c>
      <c r="C14" s="40">
        <f>+'24-03-354 Ind. C C de Cuidado '!K35</f>
        <v>0</v>
      </c>
      <c r="D14" s="40">
        <f>+'24-03-354 Ind. C C de Cuidado '!M35</f>
        <v>0</v>
      </c>
      <c r="E14" s="40">
        <f>+'24-03-354 Ind. C C de Cuidado '!N35</f>
        <v>0</v>
      </c>
      <c r="F14" s="40">
        <f>+'24-03-354 Ind. C C de Cuidado '!O35</f>
        <v>0</v>
      </c>
      <c r="G14" s="40">
        <f>+'24-03-354 Ind. C C de Cuidado '!R35</f>
        <v>0</v>
      </c>
      <c r="H14" s="40">
        <f>+'24-03-354 Ind. C C de Cuidado '!S35</f>
        <v>0</v>
      </c>
      <c r="I14" s="40">
        <f>+'24-03-354 Ind. C C de Cuidado '!T35</f>
        <v>0</v>
      </c>
      <c r="J14" s="40">
        <f>+'24-03-354 Ind. C C de Cuidado '!U35</f>
        <v>0</v>
      </c>
      <c r="K14" s="40">
        <f>+'24-03-354 Ind. C C de Cuidado '!V35</f>
        <v>0</v>
      </c>
      <c r="L14" s="40">
        <f>+'24-03-354 Ind. C C de Cuidado '!W35</f>
        <v>0</v>
      </c>
      <c r="M14" s="40">
        <f>+'24-03-354 Ind. C C de Cuidado '!X35</f>
        <v>0</v>
      </c>
      <c r="N14" s="40">
        <f>+'24-03-354 Ind. C C de Cuidado '!Y35</f>
        <v>0</v>
      </c>
      <c r="O14" s="40">
        <f>+'24-03-354 Ind. C C de Cuidado '!Z35</f>
        <v>0</v>
      </c>
      <c r="P14" s="40">
        <f>+'24-03-354 Ind. C C de Cuidado '!AA35</f>
        <v>0</v>
      </c>
      <c r="Q14" s="40">
        <f>+'24-03-354 Ind. C C de Cuidado '!AB35</f>
        <v>0</v>
      </c>
      <c r="R14" s="40">
        <f>+'24-03-354 Ind. C C de Cuidado '!AC35</f>
        <v>0</v>
      </c>
      <c r="S14" s="40">
        <f>+'24-03-354 Ind. C C de Cuidado '!AD35</f>
        <v>0</v>
      </c>
      <c r="T14" s="40">
        <f>+'24-03-354 Ind. C C de Cuidado '!AE35</f>
        <v>0</v>
      </c>
      <c r="U14" s="40">
        <f>+'24-03-354 Ind. C C de Cuidado '!AF35</f>
        <v>0</v>
      </c>
      <c r="V14" s="40">
        <f>+'24-03-354 Ind. C C de Cuidado '!AG35</f>
        <v>0</v>
      </c>
      <c r="W14" s="40">
        <f>+'24-03-354 Ind. C C de Cuidado '!AH35</f>
        <v>0</v>
      </c>
      <c r="X14" s="61">
        <f>+'24-03-354 Ind. C C de Cuidado '!AI35</f>
        <v>0</v>
      </c>
      <c r="Y14" s="61">
        <f>+'24-03-354 Ind. C C de Cuidado '!AJ35</f>
        <v>0</v>
      </c>
    </row>
    <row r="15" spans="1:25" ht="24.75" customHeight="1" x14ac:dyDescent="0.25">
      <c r="A15" s="60" t="s">
        <v>60</v>
      </c>
      <c r="B15" s="40">
        <f>+'24-03-354 Ind. C C de Cuidado '!J39</f>
        <v>0</v>
      </c>
      <c r="C15" s="40">
        <f>+'24-03-354 Ind. C C de Cuidado '!K39</f>
        <v>0</v>
      </c>
      <c r="D15" s="40">
        <f>+'24-03-354 Ind. C C de Cuidado '!M39</f>
        <v>0</v>
      </c>
      <c r="E15" s="40">
        <f>+'24-03-354 Ind. C C de Cuidado '!N39</f>
        <v>0</v>
      </c>
      <c r="F15" s="40">
        <f>+'24-03-354 Ind. C C de Cuidado '!O39</f>
        <v>0</v>
      </c>
      <c r="G15" s="40">
        <f>+'24-03-354 Ind. C C de Cuidado '!R39</f>
        <v>0</v>
      </c>
      <c r="H15" s="40">
        <f>+'24-03-354 Ind. C C de Cuidado '!S39</f>
        <v>0</v>
      </c>
      <c r="I15" s="40">
        <f>+'24-03-354 Ind. C C de Cuidado '!T39</f>
        <v>0</v>
      </c>
      <c r="J15" s="40">
        <f>+'24-03-354 Ind. C C de Cuidado '!U39</f>
        <v>0</v>
      </c>
      <c r="K15" s="40">
        <f>+'24-03-354 Ind. C C de Cuidado '!V39</f>
        <v>0</v>
      </c>
      <c r="L15" s="40">
        <f>+'24-03-354 Ind. C C de Cuidado '!W39</f>
        <v>0</v>
      </c>
      <c r="M15" s="40">
        <f>+'24-03-354 Ind. C C de Cuidado '!X39</f>
        <v>0</v>
      </c>
      <c r="N15" s="40">
        <f>+'24-03-354 Ind. C C de Cuidado '!Y39</f>
        <v>0</v>
      </c>
      <c r="O15" s="40">
        <f>+'24-03-354 Ind. C C de Cuidado '!Z39</f>
        <v>0</v>
      </c>
      <c r="P15" s="40">
        <f>+'24-03-354 Ind. C C de Cuidado '!AA39</f>
        <v>0</v>
      </c>
      <c r="Q15" s="40">
        <f>+'24-03-354 Ind. C C de Cuidado '!AB39</f>
        <v>0</v>
      </c>
      <c r="R15" s="40">
        <f>+'24-03-354 Ind. C C de Cuidado '!AC39</f>
        <v>0</v>
      </c>
      <c r="S15" s="40">
        <f>+'24-03-354 Ind. C C de Cuidado '!AD39</f>
        <v>0</v>
      </c>
      <c r="T15" s="40">
        <f>+'24-03-354 Ind. C C de Cuidado '!AE39</f>
        <v>0</v>
      </c>
      <c r="U15" s="40">
        <f>+'24-03-354 Ind. C C de Cuidado '!AF39</f>
        <v>0</v>
      </c>
      <c r="V15" s="40">
        <f>+'24-03-354 Ind. C C de Cuidado '!AG39</f>
        <v>0</v>
      </c>
      <c r="W15" s="40">
        <f>+'24-03-354 Ind. C C de Cuidado '!AH39</f>
        <v>0</v>
      </c>
      <c r="X15" s="61">
        <f>+'24-03-354 Ind. C C de Cuidado '!AI39</f>
        <v>0</v>
      </c>
      <c r="Y15" s="61">
        <f>+'24-03-354 Ind. C C de Cuidado '!AJ39</f>
        <v>0</v>
      </c>
    </row>
    <row r="16" spans="1:25" ht="24.75" customHeight="1" x14ac:dyDescent="0.25">
      <c r="A16" s="60" t="s">
        <v>62</v>
      </c>
      <c r="B16" s="40">
        <f>+'24-03-354 Ind. C C de Cuidado '!J43</f>
        <v>0</v>
      </c>
      <c r="C16" s="40">
        <f>+'24-03-354 Ind. C C de Cuidado '!K43</f>
        <v>0</v>
      </c>
      <c r="D16" s="40">
        <f>+'24-03-354 Ind. C C de Cuidado '!M43</f>
        <v>0</v>
      </c>
      <c r="E16" s="40">
        <f>+'24-03-354 Ind. C C de Cuidado '!N43</f>
        <v>0</v>
      </c>
      <c r="F16" s="40">
        <f>+'24-03-354 Ind. C C de Cuidado '!O43</f>
        <v>0</v>
      </c>
      <c r="G16" s="40">
        <f>+'24-03-354 Ind. C C de Cuidado '!R43</f>
        <v>0</v>
      </c>
      <c r="H16" s="40">
        <f>+'24-03-354 Ind. C C de Cuidado '!S43</f>
        <v>0</v>
      </c>
      <c r="I16" s="40">
        <f>+'24-03-354 Ind. C C de Cuidado '!T43</f>
        <v>0</v>
      </c>
      <c r="J16" s="40">
        <f>+'24-03-354 Ind. C C de Cuidado '!U43</f>
        <v>0</v>
      </c>
      <c r="K16" s="40">
        <f>+'24-03-354 Ind. C C de Cuidado '!V43</f>
        <v>0</v>
      </c>
      <c r="L16" s="40">
        <f>+'24-03-354 Ind. C C de Cuidado '!W43</f>
        <v>0</v>
      </c>
      <c r="M16" s="40">
        <f>+'24-03-354 Ind. C C de Cuidado '!X43</f>
        <v>0</v>
      </c>
      <c r="N16" s="40">
        <f>+'24-03-354 Ind. C C de Cuidado '!Y43</f>
        <v>0</v>
      </c>
      <c r="O16" s="40">
        <f>+'24-03-354 Ind. C C de Cuidado '!Z43</f>
        <v>0</v>
      </c>
      <c r="P16" s="40">
        <f>+'24-03-354 Ind. C C de Cuidado '!AA43</f>
        <v>0</v>
      </c>
      <c r="Q16" s="40">
        <f>+'24-03-354 Ind. C C de Cuidado '!AB43</f>
        <v>0</v>
      </c>
      <c r="R16" s="40">
        <f>+'24-03-354 Ind. C C de Cuidado '!AC43</f>
        <v>0</v>
      </c>
      <c r="S16" s="40">
        <f>+'24-03-354 Ind. C C de Cuidado '!AD43</f>
        <v>0</v>
      </c>
      <c r="T16" s="40">
        <f>+'24-03-354 Ind. C C de Cuidado '!AE43</f>
        <v>0</v>
      </c>
      <c r="U16" s="40">
        <f>+'24-03-354 Ind. C C de Cuidado '!AF43</f>
        <v>0</v>
      </c>
      <c r="V16" s="40">
        <f>+'24-03-354 Ind. C C de Cuidado '!AG43</f>
        <v>0</v>
      </c>
      <c r="W16" s="40">
        <f>+'24-03-354 Ind. C C de Cuidado '!AH43</f>
        <v>0</v>
      </c>
      <c r="X16" s="61">
        <f>+'24-03-354 Ind. C C de Cuidado '!AI43</f>
        <v>0</v>
      </c>
      <c r="Y16" s="61">
        <f>+'24-03-354 Ind. C C de Cuidado '!AJ43</f>
        <v>0</v>
      </c>
    </row>
    <row r="17" spans="1:25" ht="24.75" customHeight="1" x14ac:dyDescent="0.25">
      <c r="A17" s="60" t="s">
        <v>64</v>
      </c>
      <c r="B17" s="40">
        <f>+'24-03-354 Ind. C C de Cuidado '!J47</f>
        <v>0</v>
      </c>
      <c r="C17" s="40">
        <f>+'24-03-354 Ind. C C de Cuidado '!K47</f>
        <v>0</v>
      </c>
      <c r="D17" s="40">
        <f>+'24-03-354 Ind. C C de Cuidado '!M47</f>
        <v>0</v>
      </c>
      <c r="E17" s="40">
        <f>+'24-03-354 Ind. C C de Cuidado '!N47</f>
        <v>0</v>
      </c>
      <c r="F17" s="40">
        <f>+'24-03-354 Ind. C C de Cuidado '!O47</f>
        <v>0</v>
      </c>
      <c r="G17" s="40">
        <f>+'24-03-354 Ind. C C de Cuidado '!R47</f>
        <v>0</v>
      </c>
      <c r="H17" s="40">
        <f>+'24-03-354 Ind. C C de Cuidado '!S47</f>
        <v>0</v>
      </c>
      <c r="I17" s="40">
        <f>+'24-03-354 Ind. C C de Cuidado '!T47</f>
        <v>0</v>
      </c>
      <c r="J17" s="40">
        <f>+'24-03-354 Ind. C C de Cuidado '!U47</f>
        <v>0</v>
      </c>
      <c r="K17" s="40">
        <f>+'24-03-354 Ind. C C de Cuidado '!V47</f>
        <v>0</v>
      </c>
      <c r="L17" s="40">
        <f>+'24-03-354 Ind. C C de Cuidado '!W47</f>
        <v>0</v>
      </c>
      <c r="M17" s="40">
        <f>+'24-03-354 Ind. C C de Cuidado '!X47</f>
        <v>0</v>
      </c>
      <c r="N17" s="40">
        <f>+'24-03-354 Ind. C C de Cuidado '!Y47</f>
        <v>0</v>
      </c>
      <c r="O17" s="40">
        <f>+'24-03-354 Ind. C C de Cuidado '!Z47</f>
        <v>0</v>
      </c>
      <c r="P17" s="40">
        <f>+'24-03-354 Ind. C C de Cuidado '!AA47</f>
        <v>0</v>
      </c>
      <c r="Q17" s="40">
        <f>+'24-03-354 Ind. C C de Cuidado '!AB47</f>
        <v>0</v>
      </c>
      <c r="R17" s="40">
        <f>+'24-03-354 Ind. C C de Cuidado '!AC47</f>
        <v>0</v>
      </c>
      <c r="S17" s="40">
        <f>+'24-03-354 Ind. C C de Cuidado '!AD47</f>
        <v>0</v>
      </c>
      <c r="T17" s="40">
        <f>+'24-03-354 Ind. C C de Cuidado '!AE47</f>
        <v>0</v>
      </c>
      <c r="U17" s="40">
        <f>+'24-03-354 Ind. C C de Cuidado '!AF47</f>
        <v>0</v>
      </c>
      <c r="V17" s="40">
        <f>+'24-03-354 Ind. C C de Cuidado '!AG47</f>
        <v>0</v>
      </c>
      <c r="W17" s="40">
        <f>+'24-03-354 Ind. C C de Cuidado '!AH47</f>
        <v>0</v>
      </c>
      <c r="X17" s="61">
        <f>+'24-03-354 Ind. C C de Cuidado '!AI47</f>
        <v>0</v>
      </c>
      <c r="Y17" s="61">
        <f>+'24-03-354 Ind. C C de Cuidado '!AJ44</f>
        <v>0</v>
      </c>
    </row>
    <row r="18" spans="1:25" ht="24.75" customHeight="1" x14ac:dyDescent="0.25">
      <c r="A18" s="60" t="s">
        <v>66</v>
      </c>
      <c r="B18" s="40">
        <f>+'24-03-354 Ind. C C de Cuidado '!J51</f>
        <v>0</v>
      </c>
      <c r="C18" s="40">
        <f>+'24-03-354 Ind. C C de Cuidado '!K51</f>
        <v>0</v>
      </c>
      <c r="D18" s="40">
        <f>+'24-03-354 Ind. C C de Cuidado '!M51</f>
        <v>0</v>
      </c>
      <c r="E18" s="40">
        <f>+'24-03-354 Ind. C C de Cuidado '!N51</f>
        <v>0</v>
      </c>
      <c r="F18" s="40">
        <f>+'24-03-354 Ind. C C de Cuidado '!O51</f>
        <v>0</v>
      </c>
      <c r="G18" s="40">
        <f>+'24-03-354 Ind. C C de Cuidado '!R51</f>
        <v>0</v>
      </c>
      <c r="H18" s="40">
        <f>+'24-03-354 Ind. C C de Cuidado '!S51</f>
        <v>0</v>
      </c>
      <c r="I18" s="40">
        <f>+'24-03-354 Ind. C C de Cuidado '!T51</f>
        <v>0</v>
      </c>
      <c r="J18" s="40">
        <f>+'24-03-354 Ind. C C de Cuidado '!U51</f>
        <v>0</v>
      </c>
      <c r="K18" s="40">
        <f>+'24-03-354 Ind. C C de Cuidado '!V51</f>
        <v>0</v>
      </c>
      <c r="L18" s="40">
        <f>+'24-03-354 Ind. C C de Cuidado '!W51</f>
        <v>0</v>
      </c>
      <c r="M18" s="40">
        <f>+'24-03-354 Ind. C C de Cuidado '!X51</f>
        <v>0</v>
      </c>
      <c r="N18" s="40">
        <f>+'24-03-354 Ind. C C de Cuidado '!Y51</f>
        <v>0</v>
      </c>
      <c r="O18" s="40">
        <f>+'24-03-354 Ind. C C de Cuidado '!Z51</f>
        <v>0</v>
      </c>
      <c r="P18" s="40">
        <f>+'24-03-354 Ind. C C de Cuidado '!AA51</f>
        <v>0</v>
      </c>
      <c r="Q18" s="40">
        <f>+'24-03-354 Ind. C C de Cuidado '!AB51</f>
        <v>0</v>
      </c>
      <c r="R18" s="40">
        <f>+'24-03-354 Ind. C C de Cuidado '!AC51</f>
        <v>0</v>
      </c>
      <c r="S18" s="40">
        <f>+'24-03-354 Ind. C C de Cuidado '!AD51</f>
        <v>0</v>
      </c>
      <c r="T18" s="40">
        <f>+'24-03-354 Ind. C C de Cuidado '!AE51</f>
        <v>0</v>
      </c>
      <c r="U18" s="40">
        <f>+'24-03-354 Ind. C C de Cuidado '!AF51</f>
        <v>0</v>
      </c>
      <c r="V18" s="40">
        <f>+'24-03-354 Ind. C C de Cuidado '!AG51</f>
        <v>0</v>
      </c>
      <c r="W18" s="40">
        <f>+'24-03-354 Ind. C C de Cuidado '!AH51</f>
        <v>0</v>
      </c>
      <c r="X18" s="61">
        <f>+'24-03-354 Ind. C C de Cuidado '!AI51</f>
        <v>0</v>
      </c>
      <c r="Y18" s="61">
        <f>+'24-03-354 Ind. C C de Cuidado '!AJ51</f>
        <v>0</v>
      </c>
    </row>
    <row r="19" spans="1:25" ht="24.75" customHeight="1" x14ac:dyDescent="0.25">
      <c r="A19" s="60" t="s">
        <v>68</v>
      </c>
      <c r="B19" s="40">
        <f>+'24-03-354 Ind. C C de Cuidado '!J55</f>
        <v>0</v>
      </c>
      <c r="C19" s="40">
        <f>+'24-03-354 Ind. C C de Cuidado '!K55</f>
        <v>0</v>
      </c>
      <c r="D19" s="40">
        <f>+'24-03-354 Ind. C C de Cuidado '!M55</f>
        <v>0</v>
      </c>
      <c r="E19" s="40">
        <f>+'24-03-354 Ind. C C de Cuidado '!N55</f>
        <v>0</v>
      </c>
      <c r="F19" s="40">
        <f>+'24-03-354 Ind. C C de Cuidado '!O55</f>
        <v>0</v>
      </c>
      <c r="G19" s="40">
        <f>+'24-03-354 Ind. C C de Cuidado '!R55</f>
        <v>0</v>
      </c>
      <c r="H19" s="40">
        <f>+'24-03-354 Ind. C C de Cuidado '!S55</f>
        <v>0</v>
      </c>
      <c r="I19" s="40">
        <f>+'24-03-354 Ind. C C de Cuidado '!T55</f>
        <v>0</v>
      </c>
      <c r="J19" s="40">
        <f>+'24-03-354 Ind. C C de Cuidado '!U55</f>
        <v>0</v>
      </c>
      <c r="K19" s="40">
        <f>+'24-03-354 Ind. C C de Cuidado '!V55</f>
        <v>0</v>
      </c>
      <c r="L19" s="40">
        <f>+'24-03-354 Ind. C C de Cuidado '!W55</f>
        <v>0</v>
      </c>
      <c r="M19" s="40">
        <f>+'24-03-354 Ind. C C de Cuidado '!X55</f>
        <v>0</v>
      </c>
      <c r="N19" s="40">
        <f>+'24-03-354 Ind. C C de Cuidado '!Y55</f>
        <v>0</v>
      </c>
      <c r="O19" s="40">
        <f>+'24-03-354 Ind. C C de Cuidado '!Z55</f>
        <v>0</v>
      </c>
      <c r="P19" s="40">
        <f>+'24-03-354 Ind. C C de Cuidado '!AA55</f>
        <v>0</v>
      </c>
      <c r="Q19" s="40">
        <f>+'24-03-354 Ind. C C de Cuidado '!AB55</f>
        <v>0</v>
      </c>
      <c r="R19" s="40">
        <f>+'24-03-354 Ind. C C de Cuidado '!AC55</f>
        <v>0</v>
      </c>
      <c r="S19" s="40">
        <f>+'24-03-354 Ind. C C de Cuidado '!AD55</f>
        <v>0</v>
      </c>
      <c r="T19" s="40">
        <f>+'24-03-354 Ind. C C de Cuidado '!AE55</f>
        <v>0</v>
      </c>
      <c r="U19" s="40">
        <f>+'24-03-354 Ind. C C de Cuidado '!AF55</f>
        <v>0</v>
      </c>
      <c r="V19" s="40">
        <f>+'24-03-354 Ind. C C de Cuidado '!AG55</f>
        <v>0</v>
      </c>
      <c r="W19" s="40">
        <f>+'24-03-354 Ind. C C de Cuidado '!AH55</f>
        <v>0</v>
      </c>
      <c r="X19" s="61">
        <f>+'24-03-354 Ind. C C de Cuidado '!AI55</f>
        <v>0</v>
      </c>
      <c r="Y19" s="61">
        <f>+'24-03-354 Ind. C C de Cuidado '!AJ55</f>
        <v>0</v>
      </c>
    </row>
    <row r="20" spans="1:25" ht="24.75" customHeight="1" x14ac:dyDescent="0.25">
      <c r="A20" s="62" t="s">
        <v>70</v>
      </c>
      <c r="B20" s="40">
        <f>+'24-03-354 Ind. C C de Cuidado '!J59</f>
        <v>0</v>
      </c>
      <c r="C20" s="40">
        <f>+'24-03-354 Ind. C C de Cuidado '!K59</f>
        <v>0</v>
      </c>
      <c r="D20" s="40">
        <f>+'24-03-354 Ind. C C de Cuidado '!M59</f>
        <v>0</v>
      </c>
      <c r="E20" s="40">
        <f>+'24-03-354 Ind. C C de Cuidado '!N59</f>
        <v>0</v>
      </c>
      <c r="F20" s="40">
        <f>+'24-03-354 Ind. C C de Cuidado '!O59</f>
        <v>0</v>
      </c>
      <c r="G20" s="40">
        <f>+'24-03-354 Ind. C C de Cuidado '!R59</f>
        <v>0</v>
      </c>
      <c r="H20" s="40">
        <f>+'24-03-354 Ind. C C de Cuidado '!S59</f>
        <v>0</v>
      </c>
      <c r="I20" s="40">
        <f>+'24-03-354 Ind. C C de Cuidado '!T59</f>
        <v>0</v>
      </c>
      <c r="J20" s="40">
        <f>+'24-03-354 Ind. C C de Cuidado '!U59</f>
        <v>0</v>
      </c>
      <c r="K20" s="40">
        <f>+'24-03-354 Ind. C C de Cuidado '!V59</f>
        <v>0</v>
      </c>
      <c r="L20" s="40">
        <f>+'24-03-354 Ind. C C de Cuidado '!W59</f>
        <v>0</v>
      </c>
      <c r="M20" s="40">
        <f>+'24-03-354 Ind. C C de Cuidado '!X59</f>
        <v>0</v>
      </c>
      <c r="N20" s="40">
        <f>+'24-03-354 Ind. C C de Cuidado '!Y59</f>
        <v>0</v>
      </c>
      <c r="O20" s="40">
        <f>+'24-03-354 Ind. C C de Cuidado '!Z59</f>
        <v>0</v>
      </c>
      <c r="P20" s="40">
        <f>+'24-03-354 Ind. C C de Cuidado '!AA59</f>
        <v>0</v>
      </c>
      <c r="Q20" s="40">
        <f>+'24-03-354 Ind. C C de Cuidado '!AB59</f>
        <v>0</v>
      </c>
      <c r="R20" s="40">
        <f>+'24-03-354 Ind. C C de Cuidado '!AC59</f>
        <v>0</v>
      </c>
      <c r="S20" s="40">
        <f>+'24-03-354 Ind. C C de Cuidado '!AD59</f>
        <v>0</v>
      </c>
      <c r="T20" s="40">
        <f>+'24-03-354 Ind. C C de Cuidado '!AE59</f>
        <v>0</v>
      </c>
      <c r="U20" s="40">
        <f>+'24-03-354 Ind. C C de Cuidado '!AF59</f>
        <v>0</v>
      </c>
      <c r="V20" s="40">
        <f>+'24-03-354 Ind. C C de Cuidado '!AG59</f>
        <v>0</v>
      </c>
      <c r="W20" s="40">
        <f>+'24-03-354 Ind. C C de Cuidado '!AH59</f>
        <v>0</v>
      </c>
      <c r="X20" s="61">
        <f>+'24-03-354 Ind. C C de Cuidado '!AI59</f>
        <v>0</v>
      </c>
      <c r="Y20" s="61">
        <f>+'24-03-354 Ind. C C de Cuidado '!AJ59</f>
        <v>0</v>
      </c>
    </row>
    <row r="21" spans="1:25" ht="24.75" customHeight="1" x14ac:dyDescent="0.25">
      <c r="A21" s="62" t="s">
        <v>72</v>
      </c>
      <c r="B21" s="40">
        <f>+'24-03-354 Ind. C C de Cuidado '!J63</f>
        <v>0</v>
      </c>
      <c r="C21" s="40">
        <f>+'24-03-354 Ind. C C de Cuidado '!K63</f>
        <v>0</v>
      </c>
      <c r="D21" s="40">
        <f>+'24-03-354 Ind. C C de Cuidado '!M63</f>
        <v>0</v>
      </c>
      <c r="E21" s="40">
        <f>+'24-03-354 Ind. C C de Cuidado '!N63</f>
        <v>0</v>
      </c>
      <c r="F21" s="40">
        <f>+'24-03-354 Ind. C C de Cuidado '!O63</f>
        <v>0</v>
      </c>
      <c r="G21" s="40">
        <f>+'24-03-354 Ind. C C de Cuidado '!R63</f>
        <v>0</v>
      </c>
      <c r="H21" s="40">
        <f>+'24-03-354 Ind. C C de Cuidado '!S63</f>
        <v>0</v>
      </c>
      <c r="I21" s="40">
        <f>+'24-03-354 Ind. C C de Cuidado '!T63</f>
        <v>0</v>
      </c>
      <c r="J21" s="40">
        <f>+'24-03-354 Ind. C C de Cuidado '!U63</f>
        <v>0</v>
      </c>
      <c r="K21" s="40">
        <f>+'24-03-354 Ind. C C de Cuidado '!V63</f>
        <v>0</v>
      </c>
      <c r="L21" s="40">
        <f>+'24-03-354 Ind. C C de Cuidado '!W63</f>
        <v>0</v>
      </c>
      <c r="M21" s="40">
        <f>+'24-03-354 Ind. C C de Cuidado '!X63</f>
        <v>0</v>
      </c>
      <c r="N21" s="40">
        <f>+'24-03-354 Ind. C C de Cuidado '!Y63</f>
        <v>0</v>
      </c>
      <c r="O21" s="40">
        <f>+'24-03-354 Ind. C C de Cuidado '!Z63</f>
        <v>0</v>
      </c>
      <c r="P21" s="40">
        <f>+'24-03-354 Ind. C C de Cuidado '!AA63</f>
        <v>0</v>
      </c>
      <c r="Q21" s="40">
        <f>+'24-03-354 Ind. C C de Cuidado '!AB63</f>
        <v>0</v>
      </c>
      <c r="R21" s="40">
        <f>+'24-03-354 Ind. C C de Cuidado '!AC63</f>
        <v>0</v>
      </c>
      <c r="S21" s="40">
        <f>+'24-03-354 Ind. C C de Cuidado '!AD63</f>
        <v>0</v>
      </c>
      <c r="T21" s="40">
        <f>+'24-03-354 Ind. C C de Cuidado '!AE63</f>
        <v>0</v>
      </c>
      <c r="U21" s="40">
        <f>+'24-03-354 Ind. C C de Cuidado '!AF63</f>
        <v>0</v>
      </c>
      <c r="V21" s="40">
        <f>+'24-03-354 Ind. C C de Cuidado '!AG63</f>
        <v>0</v>
      </c>
      <c r="W21" s="40">
        <f>+'24-03-354 Ind. C C de Cuidado '!AH63</f>
        <v>0</v>
      </c>
      <c r="X21" s="61">
        <f>+'24-03-354 Ind. C C de Cuidado '!AI63</f>
        <v>0</v>
      </c>
      <c r="Y21" s="61">
        <f>+'24-03-354 Ind. C C de Cuidado '!AJ63</f>
        <v>0</v>
      </c>
    </row>
    <row r="22" spans="1:25" ht="24.75" customHeight="1" x14ac:dyDescent="0.25">
      <c r="A22" s="62" t="s">
        <v>74</v>
      </c>
      <c r="B22" s="40">
        <f>+'24-03-354 Ind. C C de Cuidado '!J67</f>
        <v>0</v>
      </c>
      <c r="C22" s="40">
        <f>+'24-03-354 Ind. C C de Cuidado '!K67</f>
        <v>0</v>
      </c>
      <c r="D22" s="40">
        <f>+'24-03-354 Ind. C C de Cuidado '!M64</f>
        <v>0</v>
      </c>
      <c r="E22" s="40">
        <f>+'24-03-354 Ind. C C de Cuidado '!N64</f>
        <v>0</v>
      </c>
      <c r="F22" s="40">
        <f>+'24-03-354 Ind. C C de Cuidado '!O64</f>
        <v>0</v>
      </c>
      <c r="G22" s="40">
        <f>+'24-03-354 Ind. C C de Cuidado '!R64</f>
        <v>0</v>
      </c>
      <c r="H22" s="40">
        <f>+'24-03-354 Ind. C C de Cuidado '!S64</f>
        <v>0</v>
      </c>
      <c r="I22" s="40">
        <f>+'24-03-354 Ind. C C de Cuidado '!T64</f>
        <v>0</v>
      </c>
      <c r="J22" s="40">
        <f>+'24-03-354 Ind. C C de Cuidado '!U67</f>
        <v>0</v>
      </c>
      <c r="K22" s="40">
        <f>+'24-03-354 Ind. C C de Cuidado '!V64</f>
        <v>0</v>
      </c>
      <c r="L22" s="40">
        <f>+'24-03-354 Ind. C C de Cuidado '!W64</f>
        <v>0</v>
      </c>
      <c r="M22" s="40">
        <f>+'24-03-354 Ind. C C de Cuidado '!X64</f>
        <v>0</v>
      </c>
      <c r="N22" s="40">
        <f>+'24-03-354 Ind. C C de Cuidado '!Y67</f>
        <v>0</v>
      </c>
      <c r="O22" s="40">
        <f>+'24-03-354 Ind. C C de Cuidado '!Z64</f>
        <v>0</v>
      </c>
      <c r="P22" s="40">
        <f>+'24-03-354 Ind. C C de Cuidado '!AA64</f>
        <v>0</v>
      </c>
      <c r="Q22" s="40">
        <f>+'24-03-354 Ind. C C de Cuidado '!AB64</f>
        <v>0</v>
      </c>
      <c r="R22" s="40">
        <f>+'24-03-354 Ind. C C de Cuidado '!AC67</f>
        <v>0</v>
      </c>
      <c r="S22" s="40">
        <f>+'24-03-354 Ind. C C de Cuidado '!AD64</f>
        <v>0</v>
      </c>
      <c r="T22" s="40">
        <f>+'24-03-354 Ind. C C de Cuidado '!AE64</f>
        <v>0</v>
      </c>
      <c r="U22" s="40">
        <f>+'24-03-354 Ind. C C de Cuidado '!AF64</f>
        <v>0</v>
      </c>
      <c r="V22" s="40">
        <f>+'24-03-354 Ind. C C de Cuidado '!AG67</f>
        <v>0</v>
      </c>
      <c r="W22" s="40">
        <f>+'24-03-354 Ind. C C de Cuidado '!AH67</f>
        <v>0</v>
      </c>
      <c r="X22" s="61">
        <f>+'24-03-354 Ind. C C de Cuidado '!AI67</f>
        <v>0</v>
      </c>
      <c r="Y22" s="61">
        <f>+'24-03-354 Ind. C C de Cuidado '!AJ67</f>
        <v>0</v>
      </c>
    </row>
    <row r="23" spans="1:25" ht="24.75" customHeight="1" x14ac:dyDescent="0.25">
      <c r="A23" s="62" t="s">
        <v>76</v>
      </c>
      <c r="B23" s="40">
        <f>+'24-03-354 Ind. C C de Cuidado '!J71</f>
        <v>0</v>
      </c>
      <c r="C23" s="40">
        <f>+'24-03-354 Ind. C C de Cuidado '!K71</f>
        <v>0</v>
      </c>
      <c r="D23" s="40">
        <f>+'24-03-354 Ind. C C de Cuidado '!M71</f>
        <v>0</v>
      </c>
      <c r="E23" s="40">
        <f>+'24-03-354 Ind. C C de Cuidado '!N71</f>
        <v>0</v>
      </c>
      <c r="F23" s="40">
        <f>+'24-03-354 Ind. C C de Cuidado '!O71</f>
        <v>0</v>
      </c>
      <c r="G23" s="40">
        <f>+'24-03-354 Ind. C C de Cuidado '!R71</f>
        <v>0</v>
      </c>
      <c r="H23" s="40">
        <f>+'24-03-354 Ind. C C de Cuidado '!S71</f>
        <v>0</v>
      </c>
      <c r="I23" s="40">
        <f>+'24-03-354 Ind. C C de Cuidado '!T71</f>
        <v>0</v>
      </c>
      <c r="J23" s="40">
        <f>+'24-03-354 Ind. C C de Cuidado '!U71</f>
        <v>0</v>
      </c>
      <c r="K23" s="40">
        <f>+'24-03-354 Ind. C C de Cuidado '!V71</f>
        <v>0</v>
      </c>
      <c r="L23" s="40">
        <f>+'24-03-354 Ind. C C de Cuidado '!W71</f>
        <v>0</v>
      </c>
      <c r="M23" s="40">
        <f>+'24-03-354 Ind. C C de Cuidado '!X71</f>
        <v>0</v>
      </c>
      <c r="N23" s="40">
        <f>+'24-03-354 Ind. C C de Cuidado '!Y71</f>
        <v>0</v>
      </c>
      <c r="O23" s="40">
        <f>+'24-03-354 Ind. C C de Cuidado '!Z71</f>
        <v>0</v>
      </c>
      <c r="P23" s="40">
        <f>+'24-03-354 Ind. C C de Cuidado '!AA71</f>
        <v>0</v>
      </c>
      <c r="Q23" s="40">
        <f>+'24-03-354 Ind. C C de Cuidado '!AB71</f>
        <v>0</v>
      </c>
      <c r="R23" s="40">
        <f>+'24-03-354 Ind. C C de Cuidado '!AC71</f>
        <v>0</v>
      </c>
      <c r="S23" s="40">
        <f>+'24-03-354 Ind. C C de Cuidado '!AD71</f>
        <v>0</v>
      </c>
      <c r="T23" s="40">
        <f>+'24-03-354 Ind. C C de Cuidado '!AE71</f>
        <v>0</v>
      </c>
      <c r="U23" s="40">
        <f>+'24-03-354 Ind. C C de Cuidado '!AF71</f>
        <v>0</v>
      </c>
      <c r="V23" s="40">
        <f>+'24-03-354 Ind. C C de Cuidado '!AG71</f>
        <v>0</v>
      </c>
      <c r="W23" s="40">
        <f>+'24-03-354 Ind. C C de Cuidado '!AH71</f>
        <v>0</v>
      </c>
      <c r="X23" s="61">
        <f>+'24-03-354 Ind. C C de Cuidado '!AI71</f>
        <v>0</v>
      </c>
      <c r="Y23" s="61">
        <f>+'24-03-354 Ind. C C de Cuidado '!AJ71</f>
        <v>0</v>
      </c>
    </row>
    <row r="24" spans="1:25" ht="24.75" customHeight="1" x14ac:dyDescent="0.25">
      <c r="A24" s="63" t="s">
        <v>78</v>
      </c>
      <c r="B24" s="40">
        <f>+'24-03-354 Ind. C C de Cuidado '!J100</f>
        <v>4730940000</v>
      </c>
      <c r="C24" s="40">
        <f>+'24-03-354 Ind. C C de Cuidado '!K100</f>
        <v>3776882200</v>
      </c>
      <c r="D24" s="40">
        <f>+'24-03-354 Ind. C C de Cuidado '!M100</f>
        <v>0</v>
      </c>
      <c r="E24" s="40">
        <f>+'24-03-354 Ind. C C de Cuidado '!N100</f>
        <v>0</v>
      </c>
      <c r="F24" s="40">
        <f>+'24-03-354 Ind. C C de Cuidado '!O100</f>
        <v>0</v>
      </c>
      <c r="G24" s="40">
        <f>+'24-03-354 Ind. C C de Cuidado '!R100</f>
        <v>0</v>
      </c>
      <c r="H24" s="40">
        <f>+'24-03-354 Ind. C C de Cuidado '!S100</f>
        <v>42000000</v>
      </c>
      <c r="I24" s="40">
        <f>+'24-03-354 Ind. C C de Cuidado '!T100</f>
        <v>0</v>
      </c>
      <c r="J24" s="40">
        <f>+'24-03-354 Ind. C C de Cuidado '!U100</f>
        <v>42000000</v>
      </c>
      <c r="K24" s="40">
        <f>+'24-03-354 Ind. C C de Cuidado '!V100</f>
        <v>34740000</v>
      </c>
      <c r="L24" s="40">
        <f>+'24-03-354 Ind. C C de Cuidado '!W100</f>
        <v>146220000</v>
      </c>
      <c r="M24" s="40">
        <f>+'24-03-354 Ind. C C de Cuidado '!X100</f>
        <v>111480000</v>
      </c>
      <c r="N24" s="40">
        <f>+'24-03-354 Ind. C C de Cuidado '!Y100</f>
        <v>292440000</v>
      </c>
      <c r="O24" s="40">
        <f>+'24-03-354 Ind. C C de Cuidado '!Z100</f>
        <v>460487200</v>
      </c>
      <c r="P24" s="40">
        <f>+'24-03-354 Ind. C C de Cuidado '!AA100</f>
        <v>314267200</v>
      </c>
      <c r="Q24" s="40">
        <f>+'24-03-354 Ind. C C de Cuidado '!AB100</f>
        <v>137071800</v>
      </c>
      <c r="R24" s="40">
        <f>+'24-03-354 Ind. C C de Cuidado '!AC100</f>
        <v>911826200</v>
      </c>
      <c r="S24" s="40">
        <f>+'24-03-354 Ind. C C de Cuidado '!AD100</f>
        <v>0</v>
      </c>
      <c r="T24" s="40">
        <f>+'24-03-354 Ind. C C de Cuidado '!AE100</f>
        <v>0</v>
      </c>
      <c r="U24" s="40">
        <f>+'24-03-354 Ind. C C de Cuidado '!AF100</f>
        <v>0</v>
      </c>
      <c r="V24" s="40">
        <f>+'24-03-354 Ind. C C de Cuidado '!AG100</f>
        <v>0</v>
      </c>
      <c r="W24" s="40">
        <f>+'24-03-354 Ind. C C de Cuidado '!AH100</f>
        <v>1246266200</v>
      </c>
      <c r="X24" s="61">
        <f>+'24-03-354 Ind. C C de Cuidado '!AI100</f>
        <v>0.26342887459997377</v>
      </c>
      <c r="Y24" s="61">
        <f>+'24-03-354 Ind. C C de Cuidado '!AJ100</f>
        <v>1</v>
      </c>
    </row>
    <row r="25" spans="1:25" ht="34.5" customHeight="1" x14ac:dyDescent="0.25">
      <c r="A25" s="65" t="str">
        <f>"TOTAL ASIG."&amp;" "&amp;$A$5</f>
        <v>TOTAL ASIG. 24-03-354 "Centros Comunitarios de Cuidado"</v>
      </c>
      <c r="B25" s="66">
        <f>SUM(B8:B24)</f>
        <v>4730940000</v>
      </c>
      <c r="C25" s="66">
        <f t="shared" ref="C25:V25" si="0">SUM(C8:C24)</f>
        <v>3776882200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42000000</v>
      </c>
      <c r="I25" s="66">
        <f t="shared" si="0"/>
        <v>0</v>
      </c>
      <c r="J25" s="66">
        <f t="shared" si="0"/>
        <v>42000000</v>
      </c>
      <c r="K25" s="66">
        <f t="shared" si="0"/>
        <v>34740000</v>
      </c>
      <c r="L25" s="66">
        <f t="shared" si="0"/>
        <v>146220000</v>
      </c>
      <c r="M25" s="66">
        <f t="shared" si="0"/>
        <v>111480000</v>
      </c>
      <c r="N25" s="66">
        <f t="shared" si="0"/>
        <v>292440000</v>
      </c>
      <c r="O25" s="66">
        <f t="shared" si="0"/>
        <v>460487200</v>
      </c>
      <c r="P25" s="66">
        <f t="shared" si="0"/>
        <v>314267200</v>
      </c>
      <c r="Q25" s="66">
        <f t="shared" si="0"/>
        <v>137071800</v>
      </c>
      <c r="R25" s="66">
        <f t="shared" si="0"/>
        <v>911826200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1246266200</v>
      </c>
      <c r="X25" s="67">
        <f>+'24-03-354 Ind. C C de Cuidado '!AI101</f>
        <v>0.26342887459997377</v>
      </c>
      <c r="Y25" s="67">
        <f>'24-03-354 Ind. C C de Cuidado '!AJ101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5C1C-3719-41BB-B011-1553F533FE6B}">
  <sheetPr>
    <tabColor rgb="FF007DB5"/>
    <pageSetUpPr fitToPage="1"/>
  </sheetPr>
  <dimension ref="A1:DB99"/>
  <sheetViews>
    <sheetView zoomScale="85" zoomScaleNormal="85" workbookViewId="0">
      <pane ySplit="7" topLeftCell="A69" activePane="bottomLeft" state="frozen"/>
      <selection activeCell="A4" sqref="A4:AJ4"/>
      <selection pane="bottomLeft" activeCell="K82" sqref="K82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customWidth="1" outlineLevel="1"/>
    <col min="29" max="29" width="20.7109375" style="49" customWidth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</row>
    <row r="2" spans="1:106" s="1" customFormat="1" ht="16.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</row>
    <row r="3" spans="1:106" s="1" customFormat="1" ht="16.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</row>
    <row r="4" spans="1:106" s="1" customFormat="1" ht="16.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</row>
    <row r="5" spans="1:106" ht="54.75" customHeight="1" x14ac:dyDescent="0.25">
      <c r="A5" s="120" t="s">
        <v>402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</row>
    <row r="6" spans="1:106" s="3" customFormat="1" ht="22.5" customHeight="1" x14ac:dyDescent="0.25">
      <c r="A6" s="96" t="s">
        <v>5</v>
      </c>
      <c r="B6" s="96" t="s">
        <v>6</v>
      </c>
      <c r="C6" s="52" t="s">
        <v>7</v>
      </c>
      <c r="D6" s="96" t="s">
        <v>8</v>
      </c>
      <c r="E6" s="96" t="s">
        <v>9</v>
      </c>
      <c r="F6" s="96" t="s">
        <v>10</v>
      </c>
      <c r="G6" s="96" t="s">
        <v>11</v>
      </c>
      <c r="H6" s="96" t="s">
        <v>12</v>
      </c>
      <c r="I6" s="96"/>
      <c r="J6" s="95" t="s">
        <v>13</v>
      </c>
      <c r="K6" s="95" t="s">
        <v>14</v>
      </c>
      <c r="L6" s="96" t="s">
        <v>15</v>
      </c>
      <c r="M6" s="95" t="s">
        <v>16</v>
      </c>
      <c r="N6" s="95"/>
      <c r="O6" s="95"/>
      <c r="P6" s="96" t="s">
        <v>17</v>
      </c>
      <c r="Q6" s="96" t="s">
        <v>18</v>
      </c>
      <c r="R6" s="95" t="s">
        <v>19</v>
      </c>
      <c r="S6" s="95"/>
      <c r="T6" s="95"/>
      <c r="U6" s="95" t="s">
        <v>20</v>
      </c>
      <c r="V6" s="95" t="s">
        <v>19</v>
      </c>
      <c r="W6" s="95"/>
      <c r="X6" s="95"/>
      <c r="Y6" s="95" t="s">
        <v>21</v>
      </c>
      <c r="Z6" s="95" t="s">
        <v>19</v>
      </c>
      <c r="AA6" s="95"/>
      <c r="AB6" s="95"/>
      <c r="AC6" s="95" t="s">
        <v>22</v>
      </c>
      <c r="AD6" s="95" t="s">
        <v>19</v>
      </c>
      <c r="AE6" s="95"/>
      <c r="AF6" s="95"/>
      <c r="AG6" s="95" t="s">
        <v>23</v>
      </c>
      <c r="AH6" s="95" t="s">
        <v>24</v>
      </c>
      <c r="AI6" s="102" t="s">
        <v>25</v>
      </c>
      <c r="AJ6" s="10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6"/>
      <c r="B7" s="96"/>
      <c r="C7" s="52" t="s">
        <v>26</v>
      </c>
      <c r="D7" s="96"/>
      <c r="E7" s="96"/>
      <c r="F7" s="96"/>
      <c r="G7" s="96"/>
      <c r="H7" s="52" t="s">
        <v>27</v>
      </c>
      <c r="I7" s="52" t="s">
        <v>28</v>
      </c>
      <c r="J7" s="95"/>
      <c r="K7" s="95"/>
      <c r="L7" s="96"/>
      <c r="M7" s="53" t="s">
        <v>29</v>
      </c>
      <c r="N7" s="53" t="s">
        <v>30</v>
      </c>
      <c r="O7" s="53" t="s">
        <v>31</v>
      </c>
      <c r="P7" s="96"/>
      <c r="Q7" s="96"/>
      <c r="R7" s="53" t="s">
        <v>32</v>
      </c>
      <c r="S7" s="53" t="s">
        <v>33</v>
      </c>
      <c r="T7" s="53" t="s">
        <v>34</v>
      </c>
      <c r="U7" s="95"/>
      <c r="V7" s="53" t="s">
        <v>35</v>
      </c>
      <c r="W7" s="53" t="s">
        <v>36</v>
      </c>
      <c r="X7" s="53" t="s">
        <v>37</v>
      </c>
      <c r="Y7" s="95"/>
      <c r="Z7" s="53" t="s">
        <v>38</v>
      </c>
      <c r="AA7" s="53" t="s">
        <v>39</v>
      </c>
      <c r="AB7" s="53" t="s">
        <v>40</v>
      </c>
      <c r="AC7" s="95"/>
      <c r="AD7" s="53" t="s">
        <v>41</v>
      </c>
      <c r="AE7" s="53" t="s">
        <v>42</v>
      </c>
      <c r="AF7" s="53" t="s">
        <v>43</v>
      </c>
      <c r="AG7" s="95"/>
      <c r="AH7" s="9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91" t="s">
        <v>46</v>
      </c>
      <c r="B8" s="91"/>
      <c r="C8" s="91"/>
      <c r="D8" s="91"/>
      <c r="E8" s="91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2">
        <v>729075</v>
      </c>
      <c r="K9" s="18">
        <v>25815</v>
      </c>
      <c r="L9" s="15" t="s">
        <v>403</v>
      </c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>
        <v>25815</v>
      </c>
      <c r="AC9" s="8">
        <f>SUM(Z9:AB9)</f>
        <v>25815</v>
      </c>
      <c r="AD9" s="19"/>
      <c r="AE9" s="19"/>
      <c r="AF9" s="19"/>
      <c r="AG9" s="8">
        <f>SUM(AD9:AF9)</f>
        <v>0</v>
      </c>
      <c r="AH9" s="8">
        <f>SUM(U9,Y9,AC9,AG9)</f>
        <v>25815</v>
      </c>
      <c r="AI9" s="20">
        <f>IF(ISERROR(AH9/J9),0,AH9/J9)</f>
        <v>3.5407879847752288E-2</v>
      </c>
      <c r="AJ9" s="21">
        <f>IF(ISERROR(AH9/$AH$80),"-",AH9/$AH$80)</f>
        <v>1.2850248736562698E-4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2"/>
      <c r="K10" s="18">
        <v>595000</v>
      </c>
      <c r="L10" s="15" t="s">
        <v>404</v>
      </c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>
        <v>595000</v>
      </c>
      <c r="AB10" s="19"/>
      <c r="AC10" s="8">
        <f>SUM(Z10:AB10)</f>
        <v>595000</v>
      </c>
      <c r="AD10" s="19"/>
      <c r="AE10" s="19"/>
      <c r="AF10" s="19"/>
      <c r="AG10" s="8">
        <f>SUM(AD10:AF10)</f>
        <v>0</v>
      </c>
      <c r="AH10" s="8">
        <f>SUM(U10,Y10,AC10,AG10)</f>
        <v>595000</v>
      </c>
      <c r="AI10" s="20">
        <f>IF(ISERROR(AH10/J10),0,AH10/J10)</f>
        <v>0</v>
      </c>
      <c r="AJ10" s="20">
        <f>IF(ISERROR(AH10/$AH$80),"-",AH10/$AH$80)</f>
        <v>2.9618043766239804E-3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3" t="s">
        <v>47</v>
      </c>
      <c r="B11" s="93"/>
      <c r="C11" s="93"/>
      <c r="D11" s="93"/>
      <c r="E11" s="93"/>
      <c r="F11" s="93"/>
      <c r="G11" s="93"/>
      <c r="H11" s="93"/>
      <c r="I11" s="93"/>
      <c r="J11" s="56">
        <f>SUM(J9:J10)</f>
        <v>729075</v>
      </c>
      <c r="K11" s="56">
        <f>SUM(K9:K10)</f>
        <v>620815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595000</v>
      </c>
      <c r="AB11" s="56">
        <f t="shared" si="0"/>
        <v>25815</v>
      </c>
      <c r="AC11" s="56">
        <f t="shared" si="0"/>
        <v>620815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620815</v>
      </c>
      <c r="AI11" s="59">
        <f>IF(ISERROR(AH11/J11),0,AH11/J11)</f>
        <v>0.85151047560264714</v>
      </c>
      <c r="AJ11" s="59">
        <f>IF(ISERROR(AH11/$AH$80),0,AH11/$AH$80)</f>
        <v>3.0903068639896074E-3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91" t="s">
        <v>48</v>
      </c>
      <c r="B12" s="91"/>
      <c r="C12" s="91"/>
      <c r="D12" s="91"/>
      <c r="E12" s="91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4">
        <v>780705</v>
      </c>
      <c r="K13" s="18">
        <v>51630</v>
      </c>
      <c r="L13" s="15" t="s">
        <v>403</v>
      </c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>
        <v>51630</v>
      </c>
      <c r="AC13" s="8">
        <f>SUM(Z13:AB13)</f>
        <v>51630</v>
      </c>
      <c r="AD13" s="19"/>
      <c r="AE13" s="19"/>
      <c r="AF13" s="19"/>
      <c r="AG13" s="8">
        <f>SUM(AD13:AF13)</f>
        <v>0</v>
      </c>
      <c r="AH13" s="8">
        <f>SUM(U13,Y13,AC13,AG13)</f>
        <v>51630</v>
      </c>
      <c r="AI13" s="20">
        <f>IF(ISERROR(AH13/J13),0,AH13/J13)</f>
        <v>6.6132534055757294E-2</v>
      </c>
      <c r="AJ13" s="20">
        <f>IF(ISERROR(AH13/$AH$80),"-",AH13/$AH$80)</f>
        <v>2.5700497473125396E-4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8">
        <v>525001</v>
      </c>
      <c r="L14" s="15" t="s">
        <v>404</v>
      </c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>
        <v>525001</v>
      </c>
      <c r="AB14" s="19"/>
      <c r="AC14" s="8">
        <f>SUM(Z14:AB14)</f>
        <v>525001</v>
      </c>
      <c r="AD14" s="19"/>
      <c r="AE14" s="19"/>
      <c r="AF14" s="19"/>
      <c r="AG14" s="8">
        <f>SUM(AD14:AF14)</f>
        <v>0</v>
      </c>
      <c r="AH14" s="8">
        <f>SUM(U14,Y14,AC14,AG14)</f>
        <v>525001</v>
      </c>
      <c r="AI14" s="20">
        <f>IF(ISERROR(AH14/J14),0,AH14/J14)</f>
        <v>0</v>
      </c>
      <c r="AJ14" s="20">
        <f>IF(ISERROR(AH14/$AH$80),"-",AH14/$AH$80)</f>
        <v>2.6133617807259936E-3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3" t="s">
        <v>49</v>
      </c>
      <c r="B15" s="93"/>
      <c r="C15" s="93"/>
      <c r="D15" s="93"/>
      <c r="E15" s="93"/>
      <c r="F15" s="93"/>
      <c r="G15" s="93"/>
      <c r="H15" s="93"/>
      <c r="I15" s="93"/>
      <c r="J15" s="56">
        <f>SUM(J13:J14)</f>
        <v>780705</v>
      </c>
      <c r="K15" s="56">
        <f>SUM(K13:K14)</f>
        <v>576631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525001</v>
      </c>
      <c r="AB15" s="56">
        <f t="shared" si="1"/>
        <v>51630</v>
      </c>
      <c r="AC15" s="56">
        <f t="shared" si="1"/>
        <v>576631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576631</v>
      </c>
      <c r="AI15" s="59">
        <f>IF(ISERROR(AH15/J15),0,AH15/J15)</f>
        <v>0.73860292940355188</v>
      </c>
      <c r="AJ15" s="59">
        <f>IF(ISERROR(AH15/$AH$80),0,AH15/$AH$80)</f>
        <v>2.8703667554572476E-3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91" t="s">
        <v>50</v>
      </c>
      <c r="B16" s="91"/>
      <c r="C16" s="91"/>
      <c r="D16" s="91"/>
      <c r="E16" s="91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2">
        <v>1480705</v>
      </c>
      <c r="K17" s="18">
        <v>599996</v>
      </c>
      <c r="L17" s="15" t="s">
        <v>404</v>
      </c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>
        <v>599996</v>
      </c>
      <c r="AC17" s="8">
        <f>SUM(Z17:AB17)</f>
        <v>599996</v>
      </c>
      <c r="AD17" s="19"/>
      <c r="AE17" s="19"/>
      <c r="AF17" s="19"/>
      <c r="AG17" s="8">
        <f>SUM(AD17:AF17)</f>
        <v>0</v>
      </c>
      <c r="AH17" s="8">
        <f>SUM(U17,Y17,AC17,AG17)</f>
        <v>599996</v>
      </c>
      <c r="AI17" s="20">
        <f>IF(ISERROR(AH17/J17),0,AH17/J17)</f>
        <v>0.40520968052380452</v>
      </c>
      <c r="AJ17" s="20">
        <f>IF(ISERROR(AH17/$AH$80),"-",AH17/$AH$80)</f>
        <v>2.9866735777426584E-3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2"/>
      <c r="K18" s="18">
        <v>521000</v>
      </c>
      <c r="L18" s="15" t="s">
        <v>405</v>
      </c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>
        <v>521000</v>
      </c>
      <c r="AC18" s="8">
        <f>SUM(Z18:AB18)</f>
        <v>521000</v>
      </c>
      <c r="AD18" s="19"/>
      <c r="AE18" s="19"/>
      <c r="AF18" s="19"/>
      <c r="AG18" s="8">
        <f>SUM(AD18:AF18)</f>
        <v>0</v>
      </c>
      <c r="AH18" s="8">
        <f>SUM(U18,Y18,AC18,AG18)</f>
        <v>521000</v>
      </c>
      <c r="AI18" s="20">
        <f>IF(ISERROR(AH18/J18),0,AH18/J18)</f>
        <v>0</v>
      </c>
      <c r="AJ18" s="20">
        <f>IF(ISERROR(AH18/$AH$80),"-",AH18/$AH$80)</f>
        <v>2.593445512976628E-3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3" t="s">
        <v>51</v>
      </c>
      <c r="B19" s="93"/>
      <c r="C19" s="93"/>
      <c r="D19" s="93"/>
      <c r="E19" s="93"/>
      <c r="F19" s="93"/>
      <c r="G19" s="93"/>
      <c r="H19" s="93"/>
      <c r="I19" s="93"/>
      <c r="J19" s="56">
        <f>SUM(J17:J18)</f>
        <v>1480705</v>
      </c>
      <c r="K19" s="56">
        <f>SUM(K17:K18)</f>
        <v>1120996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1120996</v>
      </c>
      <c r="AC19" s="56">
        <f t="shared" si="2"/>
        <v>1120996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1120996</v>
      </c>
      <c r="AI19" s="59">
        <f>IF(ISERROR(AH19/J19),0,AH19/J19)</f>
        <v>0.75706909884143025</v>
      </c>
      <c r="AJ19" s="59">
        <f>IF(ISERROR(AH19/$AH$80),0,AH19/$AH$80)</f>
        <v>5.5801190907192868E-3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91" t="s">
        <v>52</v>
      </c>
      <c r="B20" s="91"/>
      <c r="C20" s="91"/>
      <c r="D20" s="91"/>
      <c r="E20" s="91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2">
        <v>1558150</v>
      </c>
      <c r="K21" s="18">
        <v>25815</v>
      </c>
      <c r="L21" s="15" t="s">
        <v>403</v>
      </c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IF(ISERROR(AH21/$AH$80),"-",AH21/$AH$80)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2"/>
      <c r="K22" s="18">
        <v>583100</v>
      </c>
      <c r="L22" s="15" t="s">
        <v>404</v>
      </c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>
        <v>583100</v>
      </c>
      <c r="AC22" s="8">
        <f>SUM(Z22:AB22)</f>
        <v>583100</v>
      </c>
      <c r="AD22" s="19"/>
      <c r="AE22" s="19"/>
      <c r="AF22" s="19"/>
      <c r="AG22" s="8">
        <f>SUM(AD22:AF22)</f>
        <v>0</v>
      </c>
      <c r="AH22" s="8">
        <f>SUM(U22,Y22,AC22,AG22)</f>
        <v>583100</v>
      </c>
      <c r="AI22" s="20">
        <f>IF(ISERROR(AH22/J22),0,AH22/J22)</f>
        <v>0</v>
      </c>
      <c r="AJ22" s="20">
        <f>IF(ISERROR(AH22/$AH$80),"-",AH22/$AH$80)</f>
        <v>2.9025682890915006E-3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3" t="s">
        <v>53</v>
      </c>
      <c r="B23" s="93"/>
      <c r="C23" s="93"/>
      <c r="D23" s="93"/>
      <c r="E23" s="93"/>
      <c r="F23" s="93"/>
      <c r="G23" s="93"/>
      <c r="H23" s="93"/>
      <c r="I23" s="93"/>
      <c r="J23" s="56">
        <f>SUM(J21:J22)</f>
        <v>1558150</v>
      </c>
      <c r="K23" s="56">
        <f>SUM(K21:K22)</f>
        <v>608915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583100</v>
      </c>
      <c r="AC23" s="56">
        <f t="shared" si="3"/>
        <v>583100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583100</v>
      </c>
      <c r="AI23" s="59">
        <f>IF(ISERROR(AH23/J23),0,AH23/J23)</f>
        <v>0.37422584475178899</v>
      </c>
      <c r="AJ23" s="59">
        <f>IF(ISERROR(AH23/$AH$80),0,AH23/$AH$80)</f>
        <v>2.9025682890915006E-3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91" t="s">
        <v>54</v>
      </c>
      <c r="B24" s="91"/>
      <c r="C24" s="91"/>
      <c r="D24" s="91"/>
      <c r="E24" s="91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2">
        <v>2442115</v>
      </c>
      <c r="K25" s="29">
        <v>1190000</v>
      </c>
      <c r="L25" s="15" t="s">
        <v>404</v>
      </c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>
        <v>1190000</v>
      </c>
      <c r="AC25" s="8">
        <f>SUM(Z25:AB25)</f>
        <v>1190000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1190000</v>
      </c>
      <c r="AI25" s="20">
        <f>IF(ISERROR(AH25/J25),0,AH25/J25)</f>
        <v>0.4872825399295283</v>
      </c>
      <c r="AJ25" s="20">
        <f>IF(ISERROR(AH25/$AH$80),"-",AH25/$AH$80)</f>
        <v>5.9236087532479609E-3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2"/>
      <c r="K26" s="29">
        <v>181946</v>
      </c>
      <c r="L26" s="15" t="s">
        <v>405</v>
      </c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>
        <v>181946</v>
      </c>
      <c r="AA26" s="19"/>
      <c r="AB26" s="19"/>
      <c r="AC26" s="8">
        <f>SUM(Z26:AB26)</f>
        <v>181946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181946</v>
      </c>
      <c r="AI26" s="20">
        <f>IF(ISERROR(AH26/J26),0,AH26/J26)</f>
        <v>0</v>
      </c>
      <c r="AJ26" s="20">
        <f>IF(ISERROR(AH26/$AH$80),"-",AH26/$AH$80)</f>
        <v>9.0569488925920454E-4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3" t="s">
        <v>55</v>
      </c>
      <c r="B27" s="93"/>
      <c r="C27" s="93"/>
      <c r="D27" s="93"/>
      <c r="E27" s="93"/>
      <c r="F27" s="93"/>
      <c r="G27" s="93"/>
      <c r="H27" s="93"/>
      <c r="I27" s="93"/>
      <c r="J27" s="56">
        <f>SUM(J25:J26)</f>
        <v>2442115</v>
      </c>
      <c r="K27" s="56">
        <f>SUM(K25:K26)</f>
        <v>1371946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181946</v>
      </c>
      <c r="AA27" s="56">
        <f t="shared" si="4"/>
        <v>0</v>
      </c>
      <c r="AB27" s="56">
        <f t="shared" si="4"/>
        <v>1190000</v>
      </c>
      <c r="AC27" s="56">
        <f t="shared" si="4"/>
        <v>1371946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1371946</v>
      </c>
      <c r="AI27" s="59">
        <f>IF(ISERROR(AH27/J27),0,AH27/J27)</f>
        <v>0.56178599287912323</v>
      </c>
      <c r="AJ27" s="59">
        <f>IF(ISERROR(AH27/$AH$80),0,AH27/$AH$80)</f>
        <v>6.8293036425071656E-3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91" t="s">
        <v>56</v>
      </c>
      <c r="B28" s="91"/>
      <c r="C28" s="91"/>
      <c r="D28" s="91"/>
      <c r="E28" s="91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2">
        <v>2338855</v>
      </c>
      <c r="K29" s="18">
        <v>1200000</v>
      </c>
      <c r="L29" s="15" t="s">
        <v>404</v>
      </c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>
        <v>1200000</v>
      </c>
      <c r="AB29" s="19"/>
      <c r="AC29" s="8">
        <f>SUM(Z29:AB29)</f>
        <v>1200000</v>
      </c>
      <c r="AD29" s="19"/>
      <c r="AE29" s="19"/>
      <c r="AF29" s="19"/>
      <c r="AG29" s="8">
        <f>SUM(AD29:AF29)</f>
        <v>0</v>
      </c>
      <c r="AH29" s="8">
        <f>SUM(U29,Y29,AC29,AG29)</f>
        <v>1200000</v>
      </c>
      <c r="AI29" s="20">
        <f>IF(ISERROR(AH29/J29),0,AH29/J29)</f>
        <v>0.51307156707021173</v>
      </c>
      <c r="AJ29" s="20">
        <f>IF(ISERROR(AH29/$AH$80),"-",AH29/$AH$80)</f>
        <v>5.9733869780651703E-3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2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IF(ISERROR(AH30/$AH$80),"-",AH30/$AH$80)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3" t="s">
        <v>57</v>
      </c>
      <c r="B31" s="93"/>
      <c r="C31" s="93"/>
      <c r="D31" s="93"/>
      <c r="E31" s="93"/>
      <c r="F31" s="93"/>
      <c r="G31" s="93"/>
      <c r="H31" s="93"/>
      <c r="I31" s="93"/>
      <c r="J31" s="56">
        <f>SUM(J29:J30)</f>
        <v>2338855</v>
      </c>
      <c r="K31" s="56">
        <f>SUM(K29:K30)</f>
        <v>1200000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1200000</v>
      </c>
      <c r="AB31" s="56">
        <f t="shared" si="5"/>
        <v>0</v>
      </c>
      <c r="AC31" s="56">
        <f t="shared" si="5"/>
        <v>1200000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1200000</v>
      </c>
      <c r="AI31" s="59">
        <f>IF(ISERROR(AH31/J31),0,AH31/J31)</f>
        <v>0.51307156707021173</v>
      </c>
      <c r="AJ31" s="59">
        <f>IF(ISERROR(AH31/$AH$80),0,AH31/$AH$80)</f>
        <v>5.9733869780651703E-3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91" t="s">
        <v>58</v>
      </c>
      <c r="B32" s="91"/>
      <c r="C32" s="91"/>
      <c r="D32" s="91"/>
      <c r="E32" s="91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2">
        <v>2364670</v>
      </c>
      <c r="K33" s="18">
        <v>1200000</v>
      </c>
      <c r="L33" s="15" t="s">
        <v>404</v>
      </c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>
        <v>1200000</v>
      </c>
      <c r="AC33" s="8">
        <f>SUM(Z33:AB33)</f>
        <v>1200000</v>
      </c>
      <c r="AD33" s="19"/>
      <c r="AE33" s="19"/>
      <c r="AF33" s="19"/>
      <c r="AG33" s="8">
        <f>SUM(AD33:AF33)</f>
        <v>0</v>
      </c>
      <c r="AH33" s="8">
        <f>SUM(U33,Y33,AC33,AG33)</f>
        <v>1200000</v>
      </c>
      <c r="AI33" s="20">
        <f>IF(ISERROR(AH33/J33),0,AH33/J33)</f>
        <v>0.50747038698845925</v>
      </c>
      <c r="AJ33" s="20">
        <f>IF(ISERROR(AH33/$AH$80),"-",AH33/$AH$80)</f>
        <v>5.9733869780651703E-3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2"/>
      <c r="K34" s="18">
        <v>356048</v>
      </c>
      <c r="L34" s="15" t="s">
        <v>405</v>
      </c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>
        <v>356048</v>
      </c>
      <c r="AB34" s="19"/>
      <c r="AC34" s="8">
        <f>SUM(Z34:AB34)</f>
        <v>356048</v>
      </c>
      <c r="AD34" s="19"/>
      <c r="AE34" s="19"/>
      <c r="AF34" s="19"/>
      <c r="AG34" s="8">
        <f>SUM(AD34:AF34)</f>
        <v>0</v>
      </c>
      <c r="AH34" s="8">
        <f>SUM(U34,Y34,AC34,AG34)</f>
        <v>356048</v>
      </c>
      <c r="AI34" s="20">
        <f>IF(ISERROR(AH34/J34),0,AH34/J34)</f>
        <v>0</v>
      </c>
      <c r="AJ34" s="20">
        <f>IF(ISERROR(AH34/$AH$80),"-",AH34/$AH$80)</f>
        <v>1.7723437389717898E-3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3" t="s">
        <v>59</v>
      </c>
      <c r="B35" s="93"/>
      <c r="C35" s="93"/>
      <c r="D35" s="93"/>
      <c r="E35" s="93"/>
      <c r="F35" s="93"/>
      <c r="G35" s="93"/>
      <c r="H35" s="93"/>
      <c r="I35" s="93"/>
      <c r="J35" s="56">
        <f>SUM(J33:J34)</f>
        <v>2364670</v>
      </c>
      <c r="K35" s="56">
        <f>SUM(K33:K34)</f>
        <v>1556048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356048</v>
      </c>
      <c r="AB35" s="56">
        <f t="shared" si="6"/>
        <v>1200000</v>
      </c>
      <c r="AC35" s="56">
        <f t="shared" si="6"/>
        <v>1556048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1556048</v>
      </c>
      <c r="AI35" s="59">
        <f>IF(ISERROR(AH35/J35),0,AH35/J35)</f>
        <v>0.65804023394384836</v>
      </c>
      <c r="AJ35" s="59">
        <f>IF(ISERROR(AH35/$AH$80),0,AH35/$AH$80)</f>
        <v>7.7457307170369603E-3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91" t="s">
        <v>60</v>
      </c>
      <c r="B36" s="91"/>
      <c r="C36" s="91"/>
      <c r="D36" s="91"/>
      <c r="E36" s="91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2">
        <v>2567930</v>
      </c>
      <c r="K37" s="18">
        <v>1156085</v>
      </c>
      <c r="L37" s="15" t="s">
        <v>404</v>
      </c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8">
        <v>1156085</v>
      </c>
      <c r="AC37" s="8">
        <f>SUM(Z37:AB37)</f>
        <v>1156085</v>
      </c>
      <c r="AD37" s="19"/>
      <c r="AE37" s="19"/>
      <c r="AF37" s="19"/>
      <c r="AG37" s="8">
        <f>SUM(AD37:AF37)</f>
        <v>0</v>
      </c>
      <c r="AH37" s="8">
        <f>SUM(U37,Y37,AC37,AG37)</f>
        <v>1156085</v>
      </c>
      <c r="AI37" s="20">
        <f>IF(ISERROR(AH37/J37),0,AH37/J37)</f>
        <v>0.4502011347661346</v>
      </c>
      <c r="AJ37" s="20">
        <f>IF(ISERROR(AH37/$AH$80),"-",AH37/$AH$80)</f>
        <v>5.7547859037803935E-3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2"/>
      <c r="K38" s="18">
        <v>699720</v>
      </c>
      <c r="L38" s="15" t="s">
        <v>405</v>
      </c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8">
        <v>699720</v>
      </c>
      <c r="AC38" s="8">
        <f>SUM(Z38:AB38)</f>
        <v>699720</v>
      </c>
      <c r="AD38" s="19"/>
      <c r="AE38" s="19"/>
      <c r="AF38" s="19"/>
      <c r="AG38" s="8">
        <f>SUM(AD38:AF38)</f>
        <v>0</v>
      </c>
      <c r="AH38" s="8">
        <f>SUM(U38,Y38,AC38,AG38)</f>
        <v>699720</v>
      </c>
      <c r="AI38" s="20">
        <f>IF(ISERROR(AH38/J38),0,AH38/J38)</f>
        <v>0</v>
      </c>
      <c r="AJ38" s="20">
        <f>IF(ISERROR(AH38/$AH$80),"-",AH38/$AH$80)</f>
        <v>3.4830819469098009E-3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3" t="s">
        <v>61</v>
      </c>
      <c r="B39" s="93"/>
      <c r="C39" s="93"/>
      <c r="D39" s="93"/>
      <c r="E39" s="93"/>
      <c r="F39" s="93"/>
      <c r="G39" s="93"/>
      <c r="H39" s="93"/>
      <c r="I39" s="93"/>
      <c r="J39" s="56">
        <f>SUM(J37:J38)</f>
        <v>2567930</v>
      </c>
      <c r="K39" s="56">
        <f>SUM(K37:K38)</f>
        <v>1855805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1855805</v>
      </c>
      <c r="AC39" s="56">
        <f t="shared" si="7"/>
        <v>1855805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1855805</v>
      </c>
      <c r="AI39" s="59">
        <f>IF(ISERROR(AH39/J39),0,AH39/J39)</f>
        <v>0.7226851978052361</v>
      </c>
      <c r="AJ39" s="59">
        <f>IF(ISERROR(AH39/$AH$80),0,AH39/$AH$80)</f>
        <v>9.2378678506901939E-3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91" t="s">
        <v>62</v>
      </c>
      <c r="B40" s="91"/>
      <c r="C40" s="91"/>
      <c r="D40" s="91"/>
      <c r="E40" s="91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2">
        <v>2722820</v>
      </c>
      <c r="K41" s="29">
        <v>257658</v>
      </c>
      <c r="L41" s="39" t="s">
        <v>403</v>
      </c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>
        <f>25651*3</f>
        <v>76953</v>
      </c>
      <c r="Y41" s="8">
        <f>SUM(V41:X41)</f>
        <v>76953</v>
      </c>
      <c r="Z41" s="19">
        <v>103260</v>
      </c>
      <c r="AA41" s="19"/>
      <c r="AB41" s="19">
        <v>77445</v>
      </c>
      <c r="AC41" s="8">
        <f>SUM(Z41:AB41)</f>
        <v>180705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257658</v>
      </c>
      <c r="AI41" s="20">
        <f>IF(ISERROR(AH41/J41),0,AH41/J41)</f>
        <v>9.4629097773631751E-2</v>
      </c>
      <c r="AJ41" s="20">
        <f>IF(ISERROR(AH41/$AH$80),"-",AH41/$AH$80)</f>
        <v>1.282575784995263E-3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2"/>
      <c r="K42" s="18">
        <v>899140</v>
      </c>
      <c r="L42" s="15" t="s">
        <v>404</v>
      </c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>
        <v>899140</v>
      </c>
      <c r="AC42" s="8">
        <f>SUM(Z42:AB42)</f>
        <v>899140</v>
      </c>
      <c r="AD42" s="19"/>
      <c r="AE42" s="19"/>
      <c r="AF42" s="19"/>
      <c r="AG42" s="8">
        <f>SUM(AD42:AF42)</f>
        <v>0</v>
      </c>
      <c r="AH42" s="8">
        <f>SUM(U42,Y42,AC42,AG42)</f>
        <v>899140</v>
      </c>
      <c r="AI42" s="20">
        <f>IF(ISERROR(AH42/J42),0,AH42/J42)</f>
        <v>0</v>
      </c>
      <c r="AJ42" s="20">
        <f>IF(ISERROR(AH42/$AH$80),"-",AH42/$AH$80)</f>
        <v>4.4757593062145981E-3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 x14ac:dyDescent="0.15">
      <c r="A43" s="14">
        <v>3</v>
      </c>
      <c r="B43" s="14"/>
      <c r="C43" s="15"/>
      <c r="D43" s="16"/>
      <c r="E43" s="15"/>
      <c r="F43" s="15"/>
      <c r="G43" s="15"/>
      <c r="H43" s="16"/>
      <c r="I43" s="16"/>
      <c r="J43" s="92"/>
      <c r="K43" s="18">
        <v>565475</v>
      </c>
      <c r="L43" s="15" t="s">
        <v>405</v>
      </c>
      <c r="M43" s="19"/>
      <c r="N43" s="19"/>
      <c r="O43" s="19"/>
      <c r="P43" s="15"/>
      <c r="Q43" s="15"/>
      <c r="R43" s="19"/>
      <c r="S43" s="19"/>
      <c r="T43" s="19"/>
      <c r="U43" s="8">
        <f>SUM(R43:T43)</f>
        <v>0</v>
      </c>
      <c r="V43" s="19"/>
      <c r="W43" s="19"/>
      <c r="X43" s="19"/>
      <c r="Y43" s="8">
        <f>SUM(V43:X43)</f>
        <v>0</v>
      </c>
      <c r="Z43" s="19">
        <v>565475</v>
      </c>
      <c r="AA43" s="19"/>
      <c r="AB43" s="19"/>
      <c r="AC43" s="8">
        <f>SUM(Z43:AB43)</f>
        <v>565475</v>
      </c>
      <c r="AD43" s="19"/>
      <c r="AE43" s="19"/>
      <c r="AF43" s="19"/>
      <c r="AG43" s="8">
        <f>SUM(AD43:AF43)</f>
        <v>0</v>
      </c>
      <c r="AH43" s="8">
        <f>SUM(U43,Y43,AC43,AG43)</f>
        <v>565475</v>
      </c>
      <c r="AI43" s="20">
        <f>IF(ISERROR(AH43/J43),0,AH43/J43)</f>
        <v>0</v>
      </c>
      <c r="AJ43" s="20">
        <f>IF(ISERROR(AH43/$AH$80),"-",AH43/$AH$80)</f>
        <v>2.8148341678511687E-3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s="22" customFormat="1" ht="24.95" customHeight="1" x14ac:dyDescent="0.25">
      <c r="A44" s="93" t="s">
        <v>63</v>
      </c>
      <c r="B44" s="93"/>
      <c r="C44" s="93"/>
      <c r="D44" s="93"/>
      <c r="E44" s="93"/>
      <c r="F44" s="93"/>
      <c r="G44" s="93"/>
      <c r="H44" s="93"/>
      <c r="I44" s="93"/>
      <c r="J44" s="56">
        <f>SUM(J41:J43)</f>
        <v>2722820</v>
      </c>
      <c r="K44" s="56">
        <f>SUM(K41:K43)</f>
        <v>1722273</v>
      </c>
      <c r="L44" s="55"/>
      <c r="M44" s="56">
        <f>SUM(M41:M43)</f>
        <v>0</v>
      </c>
      <c r="N44" s="56">
        <f>SUM(N41:N43)</f>
        <v>0</v>
      </c>
      <c r="O44" s="56">
        <f>SUM(O41:O43)</f>
        <v>0</v>
      </c>
      <c r="P44" s="57"/>
      <c r="Q44" s="58"/>
      <c r="R44" s="56">
        <f t="shared" ref="R44:AH44" si="8">SUM(R41:R43)</f>
        <v>0</v>
      </c>
      <c r="S44" s="56">
        <f t="shared" si="8"/>
        <v>0</v>
      </c>
      <c r="T44" s="56">
        <f t="shared" si="8"/>
        <v>0</v>
      </c>
      <c r="U44" s="56">
        <f t="shared" si="8"/>
        <v>0</v>
      </c>
      <c r="V44" s="56">
        <f t="shared" si="8"/>
        <v>0</v>
      </c>
      <c r="W44" s="56">
        <f t="shared" si="8"/>
        <v>0</v>
      </c>
      <c r="X44" s="56">
        <f t="shared" si="8"/>
        <v>76953</v>
      </c>
      <c r="Y44" s="56">
        <f t="shared" si="8"/>
        <v>76953</v>
      </c>
      <c r="Z44" s="56">
        <f t="shared" si="8"/>
        <v>668735</v>
      </c>
      <c r="AA44" s="56">
        <f t="shared" si="8"/>
        <v>0</v>
      </c>
      <c r="AB44" s="56">
        <f t="shared" si="8"/>
        <v>976585</v>
      </c>
      <c r="AC44" s="56">
        <f t="shared" si="8"/>
        <v>1645320</v>
      </c>
      <c r="AD44" s="56">
        <f t="shared" si="8"/>
        <v>0</v>
      </c>
      <c r="AE44" s="56">
        <f t="shared" si="8"/>
        <v>0</v>
      </c>
      <c r="AF44" s="56">
        <f t="shared" si="8"/>
        <v>0</v>
      </c>
      <c r="AG44" s="56">
        <f t="shared" si="8"/>
        <v>0</v>
      </c>
      <c r="AH44" s="56">
        <f t="shared" si="8"/>
        <v>1722273</v>
      </c>
      <c r="AI44" s="59">
        <f>IF(ISERROR(AH44/J44),0,AH44/J44)</f>
        <v>0.63253281524302007</v>
      </c>
      <c r="AJ44" s="59">
        <f>IF(ISERROR(AH44/$AH$80),0,AH44/$AH$80)</f>
        <v>8.5731692590610298E-3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x14ac:dyDescent="0.25">
      <c r="A45" s="91" t="s">
        <v>64</v>
      </c>
      <c r="B45" s="91"/>
      <c r="C45" s="91"/>
      <c r="D45" s="91"/>
      <c r="E45" s="91"/>
      <c r="F45" s="4"/>
      <c r="G45" s="5"/>
      <c r="H45" s="6"/>
      <c r="I45" s="6"/>
      <c r="J45" s="7"/>
      <c r="K45" s="8"/>
      <c r="L45" s="9"/>
      <c r="M45" s="10"/>
      <c r="N45" s="10"/>
      <c r="O45" s="10"/>
      <c r="P45" s="5"/>
      <c r="Q45" s="11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12"/>
      <c r="AJ45" s="13"/>
    </row>
    <row r="46" spans="1:106" ht="24.95" customHeight="1" outlineLevel="1" x14ac:dyDescent="0.25">
      <c r="A46" s="14">
        <v>1</v>
      </c>
      <c r="B46" s="14"/>
      <c r="C46" s="24"/>
      <c r="D46" s="25"/>
      <c r="E46" s="26"/>
      <c r="F46" s="27"/>
      <c r="G46" s="27"/>
      <c r="H46" s="38"/>
      <c r="I46" s="38"/>
      <c r="J46" s="92">
        <v>2617405</v>
      </c>
      <c r="K46" s="29">
        <v>271059</v>
      </c>
      <c r="L46" s="39" t="s">
        <v>403</v>
      </c>
      <c r="M46" s="31"/>
      <c r="N46" s="32"/>
      <c r="O46" s="31"/>
      <c r="P46" s="27"/>
      <c r="Q46" s="27"/>
      <c r="R46" s="19">
        <v>0</v>
      </c>
      <c r="S46" s="19">
        <v>0</v>
      </c>
      <c r="T46" s="19">
        <v>0</v>
      </c>
      <c r="U46" s="8">
        <f>SUM(R46:T46)</f>
        <v>0</v>
      </c>
      <c r="V46" s="19">
        <v>0</v>
      </c>
      <c r="W46" s="19">
        <v>0</v>
      </c>
      <c r="X46" s="19">
        <v>0</v>
      </c>
      <c r="Y46" s="8">
        <f>SUM(V46:X46)</f>
        <v>0</v>
      </c>
      <c r="Z46" s="19">
        <v>90353</v>
      </c>
      <c r="AA46" s="19">
        <v>0</v>
      </c>
      <c r="AB46" s="19">
        <v>180706</v>
      </c>
      <c r="AC46" s="8">
        <f>SUM(Z46:AB46)</f>
        <v>271059</v>
      </c>
      <c r="AD46" s="19">
        <v>0</v>
      </c>
      <c r="AE46" s="19">
        <v>0</v>
      </c>
      <c r="AF46" s="19">
        <v>0</v>
      </c>
      <c r="AG46" s="8">
        <f>SUM(AD46:AF46)</f>
        <v>0</v>
      </c>
      <c r="AH46" s="8">
        <f>SUM(U46,Y46,AC46,AG46)</f>
        <v>271059</v>
      </c>
      <c r="AI46" s="20">
        <f>IF(ISERROR(AH46/J46),0,AH46/J46)</f>
        <v>0.10356020562350877</v>
      </c>
      <c r="AJ46" s="20">
        <f>IF(ISERROR(AH46/$AH$80),"-",AH46/$AH$80)</f>
        <v>1.3492835840728059E-3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 x14ac:dyDescent="0.15">
      <c r="A47" s="14">
        <v>2</v>
      </c>
      <c r="B47" s="14"/>
      <c r="C47" s="15"/>
      <c r="D47" s="16"/>
      <c r="E47" s="15"/>
      <c r="F47" s="15"/>
      <c r="G47" s="15"/>
      <c r="H47" s="16"/>
      <c r="I47" s="16"/>
      <c r="J47" s="92"/>
      <c r="K47" s="29">
        <f>48760+856800</f>
        <v>905560</v>
      </c>
      <c r="L47" s="15" t="s">
        <v>404</v>
      </c>
      <c r="M47" s="19"/>
      <c r="N47" s="19"/>
      <c r="O47" s="19"/>
      <c r="P47" s="15"/>
      <c r="Q47" s="15"/>
      <c r="R47" s="19"/>
      <c r="S47" s="19"/>
      <c r="T47" s="19"/>
      <c r="U47" s="8">
        <f>SUM(R47:T47)</f>
        <v>0</v>
      </c>
      <c r="V47" s="19"/>
      <c r="W47" s="19"/>
      <c r="X47" s="19"/>
      <c r="Y47" s="8">
        <f>SUM(V47:X47)</f>
        <v>0</v>
      </c>
      <c r="Z47" s="19"/>
      <c r="AA47" s="19"/>
      <c r="AB47" s="19">
        <f>48760+856800</f>
        <v>905560</v>
      </c>
      <c r="AC47" s="8">
        <f>SUM(Z47:AB47)</f>
        <v>905560</v>
      </c>
      <c r="AD47" s="19"/>
      <c r="AE47" s="19"/>
      <c r="AF47" s="19"/>
      <c r="AG47" s="8">
        <f>SUM(AD47:AF47)</f>
        <v>0</v>
      </c>
      <c r="AH47" s="8">
        <f>SUM(U47,Y47,AC47,AG47)</f>
        <v>905560</v>
      </c>
      <c r="AI47" s="20">
        <f>IF(ISERROR(AH47/J47),0,AH47/J47)</f>
        <v>0</v>
      </c>
      <c r="AJ47" s="20">
        <f>IF(ISERROR(AH47/$AH$80),"-",AH47/$AH$80)</f>
        <v>4.5077169265472462E-3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15">
      <c r="A48" s="14">
        <v>2</v>
      </c>
      <c r="B48" s="14"/>
      <c r="C48" s="15"/>
      <c r="D48" s="16"/>
      <c r="E48" s="15"/>
      <c r="F48" s="15"/>
      <c r="G48" s="15"/>
      <c r="H48" s="16"/>
      <c r="I48" s="16"/>
      <c r="J48" s="92"/>
      <c r="K48" s="29">
        <v>772786</v>
      </c>
      <c r="L48" s="15" t="s">
        <v>405</v>
      </c>
      <c r="M48" s="19"/>
      <c r="N48" s="19"/>
      <c r="O48" s="19"/>
      <c r="P48" s="15"/>
      <c r="Q48" s="15"/>
      <c r="R48" s="19"/>
      <c r="S48" s="19"/>
      <c r="T48" s="19"/>
      <c r="U48" s="8">
        <f>SUM(R48:T48)</f>
        <v>0</v>
      </c>
      <c r="V48" s="19"/>
      <c r="W48" s="19"/>
      <c r="X48" s="19"/>
      <c r="Y48" s="8">
        <f>SUM(V48:X48)</f>
        <v>0</v>
      </c>
      <c r="Z48" s="19">
        <v>362950</v>
      </c>
      <c r="AA48" s="19"/>
      <c r="AB48" s="19"/>
      <c r="AC48" s="8">
        <f>SUM(Z48:AB48)</f>
        <v>362950</v>
      </c>
      <c r="AD48" s="19"/>
      <c r="AE48" s="19"/>
      <c r="AF48" s="19"/>
      <c r="AG48" s="8">
        <f>SUM(AD48:AF48)</f>
        <v>0</v>
      </c>
      <c r="AH48" s="8">
        <f>SUM(U48,Y48,AC48,AG48)</f>
        <v>362950</v>
      </c>
      <c r="AI48" s="20">
        <f>IF(ISERROR(AH48/J48),0,AH48/J48)</f>
        <v>0</v>
      </c>
      <c r="AJ48" s="20">
        <f>IF(ISERROR(AH48/$AH$80),"-",AH48/$AH$80)</f>
        <v>1.806700669740628E-3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s="22" customFormat="1" ht="24.95" customHeight="1" x14ac:dyDescent="0.25">
      <c r="A49" s="93" t="s">
        <v>65</v>
      </c>
      <c r="B49" s="93"/>
      <c r="C49" s="93"/>
      <c r="D49" s="93"/>
      <c r="E49" s="93"/>
      <c r="F49" s="93"/>
      <c r="G49" s="93"/>
      <c r="H49" s="93"/>
      <c r="I49" s="93"/>
      <c r="J49" s="56">
        <f>SUM(J46:J48)</f>
        <v>2617405</v>
      </c>
      <c r="K49" s="56">
        <f>SUM(K46:K48)</f>
        <v>1949405</v>
      </c>
      <c r="L49" s="55"/>
      <c r="M49" s="56">
        <f>SUM(M46:M48)</f>
        <v>0</v>
      </c>
      <c r="N49" s="56">
        <f>SUM(N46:N48)</f>
        <v>0</v>
      </c>
      <c r="O49" s="56">
        <f>SUM(O46:O48)</f>
        <v>0</v>
      </c>
      <c r="P49" s="57"/>
      <c r="Q49" s="58"/>
      <c r="R49" s="56">
        <f t="shared" ref="R49:AH49" si="9">SUM(R46:R48)</f>
        <v>0</v>
      </c>
      <c r="S49" s="56">
        <f t="shared" si="9"/>
        <v>0</v>
      </c>
      <c r="T49" s="56">
        <f t="shared" si="9"/>
        <v>0</v>
      </c>
      <c r="U49" s="56">
        <f t="shared" si="9"/>
        <v>0</v>
      </c>
      <c r="V49" s="56">
        <f t="shared" si="9"/>
        <v>0</v>
      </c>
      <c r="W49" s="56">
        <f t="shared" si="9"/>
        <v>0</v>
      </c>
      <c r="X49" s="56">
        <f t="shared" si="9"/>
        <v>0</v>
      </c>
      <c r="Y49" s="56">
        <f t="shared" si="9"/>
        <v>0</v>
      </c>
      <c r="Z49" s="56">
        <f t="shared" si="9"/>
        <v>453303</v>
      </c>
      <c r="AA49" s="56">
        <f t="shared" si="9"/>
        <v>0</v>
      </c>
      <c r="AB49" s="56">
        <f t="shared" si="9"/>
        <v>1086266</v>
      </c>
      <c r="AC49" s="56">
        <f t="shared" si="9"/>
        <v>1539569</v>
      </c>
      <c r="AD49" s="56">
        <f t="shared" si="9"/>
        <v>0</v>
      </c>
      <c r="AE49" s="56">
        <f t="shared" si="9"/>
        <v>0</v>
      </c>
      <c r="AF49" s="56">
        <f t="shared" si="9"/>
        <v>0</v>
      </c>
      <c r="AG49" s="56">
        <f t="shared" si="9"/>
        <v>0</v>
      </c>
      <c r="AH49" s="56">
        <f t="shared" si="9"/>
        <v>1539569</v>
      </c>
      <c r="AI49" s="59">
        <f>IF(ISERROR(AH49/J49),0,AH49/J49)</f>
        <v>0.58820434743572358</v>
      </c>
      <c r="AJ49" s="59">
        <f>IF(ISERROR(AH49/$AH$80),0,AH49/$AH$80)</f>
        <v>7.6637011803606806E-3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x14ac:dyDescent="0.25">
      <c r="A50" s="91" t="s">
        <v>66</v>
      </c>
      <c r="B50" s="91"/>
      <c r="C50" s="91"/>
      <c r="D50" s="91"/>
      <c r="E50" s="91"/>
      <c r="F50" s="4"/>
      <c r="G50" s="5"/>
      <c r="H50" s="6"/>
      <c r="I50" s="6"/>
      <c r="J50" s="7"/>
      <c r="K50" s="8"/>
      <c r="L50" s="9"/>
      <c r="M50" s="10"/>
      <c r="N50" s="10"/>
      <c r="O50" s="10"/>
      <c r="P50" s="5"/>
      <c r="Q50" s="11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12"/>
      <c r="AJ50" s="13"/>
    </row>
    <row r="51" spans="1:106" ht="24.95" customHeight="1" outlineLevel="1" x14ac:dyDescent="0.25">
      <c r="A51" s="14">
        <v>1</v>
      </c>
      <c r="B51" s="30"/>
      <c r="C51" s="30"/>
      <c r="D51" s="28"/>
      <c r="E51" s="39"/>
      <c r="F51" s="39"/>
      <c r="G51" s="5"/>
      <c r="H51" s="38"/>
      <c r="I51" s="38"/>
      <c r="J51" s="92">
        <v>600000</v>
      </c>
      <c r="K51" s="29">
        <v>583100</v>
      </c>
      <c r="L51" s="15" t="s">
        <v>404</v>
      </c>
      <c r="M51" s="17"/>
      <c r="N51" s="17"/>
      <c r="O51" s="5"/>
      <c r="P51" s="5"/>
      <c r="Q51" s="5"/>
      <c r="R51" s="40"/>
      <c r="S51" s="40"/>
      <c r="T51" s="40"/>
      <c r="U51" s="8">
        <f>SUM(R51:T51)</f>
        <v>0</v>
      </c>
      <c r="V51" s="19"/>
      <c r="W51" s="19"/>
      <c r="X51" s="19"/>
      <c r="Y51" s="8">
        <f>SUM(V51:X51)</f>
        <v>0</v>
      </c>
      <c r="Z51" s="19"/>
      <c r="AA51" s="19"/>
      <c r="AB51" s="29">
        <v>583100</v>
      </c>
      <c r="AC51" s="8">
        <f>SUM(Z51:AB51)</f>
        <v>583100</v>
      </c>
      <c r="AD51" s="19"/>
      <c r="AE51" s="19"/>
      <c r="AF51" s="19"/>
      <c r="AG51" s="8">
        <f>SUM(AD51:AF51)</f>
        <v>0</v>
      </c>
      <c r="AH51" s="8">
        <f>SUM(U51,Y51,AC51,AG51)</f>
        <v>583100</v>
      </c>
      <c r="AI51" s="20">
        <f>IF(ISERROR(AH51/J51),0,AH51/J51)</f>
        <v>0.97183333333333333</v>
      </c>
      <c r="AJ51" s="20">
        <f>IF(ISERROR(AH51/$AH$80),"-",AH51/$AH$80)</f>
        <v>2.9025682890915006E-3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15">
      <c r="A52" s="14">
        <v>2</v>
      </c>
      <c r="B52" s="14"/>
      <c r="C52" s="15"/>
      <c r="D52" s="16"/>
      <c r="E52" s="15"/>
      <c r="F52" s="15"/>
      <c r="G52" s="15"/>
      <c r="H52" s="16"/>
      <c r="I52" s="16"/>
      <c r="J52" s="92"/>
      <c r="K52" s="18"/>
      <c r="L52" s="15"/>
      <c r="M52" s="19"/>
      <c r="N52" s="19"/>
      <c r="O52" s="19"/>
      <c r="P52" s="15"/>
      <c r="Q52" s="15"/>
      <c r="R52" s="19"/>
      <c r="S52" s="19"/>
      <c r="T52" s="19"/>
      <c r="U52" s="8">
        <f>SUM(R52:T52)</f>
        <v>0</v>
      </c>
      <c r="V52" s="19"/>
      <c r="W52" s="19"/>
      <c r="X52" s="19"/>
      <c r="Y52" s="8">
        <f>SUM(V52:X52)</f>
        <v>0</v>
      </c>
      <c r="Z52" s="19"/>
      <c r="AA52" s="19"/>
      <c r="AB52" s="19"/>
      <c r="AC52" s="8">
        <f>SUM(Z52:AB52)</f>
        <v>0</v>
      </c>
      <c r="AD52" s="19"/>
      <c r="AE52" s="19"/>
      <c r="AF52" s="19"/>
      <c r="AG52" s="8">
        <f>SUM(AD52:AF52)</f>
        <v>0</v>
      </c>
      <c r="AH52" s="8">
        <f>SUM(U52,Y52,AC52,AG52)</f>
        <v>0</v>
      </c>
      <c r="AI52" s="20">
        <f>IF(ISERROR(AH52/J52),0,AH52/J52)</f>
        <v>0</v>
      </c>
      <c r="AJ52" s="20">
        <f>IF(ISERROR(AH52/$AH$80),"-",AH52/$AH$80)</f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s="22" customFormat="1" ht="24.95" customHeight="1" x14ac:dyDescent="0.25">
      <c r="A53" s="93" t="s">
        <v>67</v>
      </c>
      <c r="B53" s="93"/>
      <c r="C53" s="93"/>
      <c r="D53" s="93"/>
      <c r="E53" s="93"/>
      <c r="F53" s="93"/>
      <c r="G53" s="93"/>
      <c r="H53" s="93"/>
      <c r="I53" s="93"/>
      <c r="J53" s="56">
        <f>J51</f>
        <v>600000</v>
      </c>
      <c r="K53" s="56">
        <f>SUM(K51:K52)</f>
        <v>583100</v>
      </c>
      <c r="L53" s="55"/>
      <c r="M53" s="56">
        <f>SUM(M51:M52)</f>
        <v>0</v>
      </c>
      <c r="N53" s="56">
        <f>SUM(N51:N52)</f>
        <v>0</v>
      </c>
      <c r="O53" s="56">
        <f>SUM(O51:O52)</f>
        <v>0</v>
      </c>
      <c r="P53" s="57"/>
      <c r="Q53" s="58"/>
      <c r="R53" s="56">
        <f t="shared" ref="R53:AH53" si="10">SUM(R51:R52)</f>
        <v>0</v>
      </c>
      <c r="S53" s="56">
        <f t="shared" si="10"/>
        <v>0</v>
      </c>
      <c r="T53" s="56">
        <f t="shared" si="10"/>
        <v>0</v>
      </c>
      <c r="U53" s="56">
        <f t="shared" si="10"/>
        <v>0</v>
      </c>
      <c r="V53" s="56">
        <f t="shared" si="10"/>
        <v>0</v>
      </c>
      <c r="W53" s="56">
        <f t="shared" si="10"/>
        <v>0</v>
      </c>
      <c r="X53" s="56">
        <f t="shared" si="10"/>
        <v>0</v>
      </c>
      <c r="Y53" s="56">
        <f t="shared" si="10"/>
        <v>0</v>
      </c>
      <c r="Z53" s="56">
        <f t="shared" si="10"/>
        <v>0</v>
      </c>
      <c r="AA53" s="56">
        <f t="shared" si="10"/>
        <v>0</v>
      </c>
      <c r="AB53" s="56">
        <f t="shared" si="10"/>
        <v>583100</v>
      </c>
      <c r="AC53" s="56">
        <f t="shared" si="10"/>
        <v>583100</v>
      </c>
      <c r="AD53" s="56">
        <f t="shared" si="10"/>
        <v>0</v>
      </c>
      <c r="AE53" s="56">
        <f t="shared" si="10"/>
        <v>0</v>
      </c>
      <c r="AF53" s="56">
        <f t="shared" si="10"/>
        <v>0</v>
      </c>
      <c r="AG53" s="56">
        <f t="shared" si="10"/>
        <v>0</v>
      </c>
      <c r="AH53" s="56">
        <f t="shared" si="10"/>
        <v>583100</v>
      </c>
      <c r="AI53" s="59">
        <f>IF(ISERROR(AH53/J53),0,AH53/J53)</f>
        <v>0.97183333333333333</v>
      </c>
      <c r="AJ53" s="59">
        <f>IF(ISERROR(AH53/$AH$80),0,AH53/$AH$80)</f>
        <v>2.9025682890915006E-3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x14ac:dyDescent="0.25">
      <c r="A54" s="91" t="s">
        <v>68</v>
      </c>
      <c r="B54" s="91"/>
      <c r="C54" s="91"/>
      <c r="D54" s="91"/>
      <c r="E54" s="91"/>
      <c r="F54" s="4"/>
      <c r="G54" s="5"/>
      <c r="H54" s="6"/>
      <c r="I54" s="6"/>
      <c r="J54" s="7"/>
      <c r="K54" s="8"/>
      <c r="L54" s="9"/>
      <c r="M54" s="10"/>
      <c r="N54" s="10"/>
      <c r="O54" s="10"/>
      <c r="P54" s="5"/>
      <c r="Q54" s="11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2"/>
      <c r="AJ54" s="13"/>
    </row>
    <row r="55" spans="1:106" ht="24.95" customHeight="1" outlineLevel="1" x14ac:dyDescent="0.15">
      <c r="A55" s="14">
        <v>1</v>
      </c>
      <c r="B55" s="14"/>
      <c r="C55" s="15"/>
      <c r="D55" s="16"/>
      <c r="E55" s="15"/>
      <c r="F55" s="15"/>
      <c r="G55" s="15"/>
      <c r="H55" s="16"/>
      <c r="I55" s="16"/>
      <c r="J55" s="92">
        <v>600000</v>
      </c>
      <c r="K55" s="18">
        <v>597023</v>
      </c>
      <c r="L55" s="15" t="s">
        <v>404</v>
      </c>
      <c r="M55" s="19"/>
      <c r="N55" s="19"/>
      <c r="O55" s="19"/>
      <c r="P55" s="15"/>
      <c r="Q55" s="15"/>
      <c r="R55" s="19"/>
      <c r="S55" s="19"/>
      <c r="T55" s="19"/>
      <c r="U55" s="8">
        <f>SUM(R55:T55)</f>
        <v>0</v>
      </c>
      <c r="V55" s="19"/>
      <c r="W55" s="19"/>
      <c r="X55" s="19"/>
      <c r="Y55" s="8">
        <f>SUM(V55:X55)</f>
        <v>0</v>
      </c>
      <c r="Z55" s="19"/>
      <c r="AA55" s="19"/>
      <c r="AB55" s="18">
        <v>597023</v>
      </c>
      <c r="AC55" s="8">
        <f>SUM(Z55:AB55)</f>
        <v>597023</v>
      </c>
      <c r="AD55" s="19"/>
      <c r="AE55" s="19"/>
      <c r="AF55" s="19"/>
      <c r="AG55" s="8">
        <f>SUM(AD55:AF55)</f>
        <v>0</v>
      </c>
      <c r="AH55" s="8">
        <f>SUM(U55,Y55,AC55,AG55)</f>
        <v>597023</v>
      </c>
      <c r="AI55" s="20">
        <f>IF(ISERROR(AH55/J55),0,AH55/J55)</f>
        <v>0.99503833333333336</v>
      </c>
      <c r="AJ55" s="20">
        <f>IF(ISERROR(AH55/$AH$80),"-",AH55/$AH$80)</f>
        <v>2.9718745115045017E-3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x14ac:dyDescent="0.15">
      <c r="A56" s="14">
        <v>2</v>
      </c>
      <c r="B56" s="14"/>
      <c r="C56" s="15"/>
      <c r="D56" s="16"/>
      <c r="E56" s="15"/>
      <c r="F56" s="15"/>
      <c r="G56" s="15"/>
      <c r="H56" s="16"/>
      <c r="I56" s="16"/>
      <c r="J56" s="92"/>
      <c r="K56" s="18"/>
      <c r="L56" s="15"/>
      <c r="M56" s="19"/>
      <c r="N56" s="19"/>
      <c r="O56" s="19"/>
      <c r="P56" s="15"/>
      <c r="Q56" s="15"/>
      <c r="R56" s="19"/>
      <c r="S56" s="19"/>
      <c r="T56" s="19"/>
      <c r="U56" s="8">
        <f>SUM(R56:T56)</f>
        <v>0</v>
      </c>
      <c r="V56" s="19"/>
      <c r="W56" s="19"/>
      <c r="X56" s="19"/>
      <c r="Y56" s="8">
        <f>SUM(V56:X56)</f>
        <v>0</v>
      </c>
      <c r="Z56" s="19"/>
      <c r="AA56" s="19"/>
      <c r="AB56" s="19"/>
      <c r="AC56" s="8">
        <f>SUM(Z56:AB56)</f>
        <v>0</v>
      </c>
      <c r="AD56" s="19"/>
      <c r="AE56" s="19"/>
      <c r="AF56" s="19"/>
      <c r="AG56" s="8">
        <f>SUM(AD56:AF56)</f>
        <v>0</v>
      </c>
      <c r="AH56" s="8">
        <f>SUM(U56,Y56,AC56,AG56)</f>
        <v>0</v>
      </c>
      <c r="AI56" s="20">
        <f>IF(ISERROR(AH56/J56),0,AH56/J56)</f>
        <v>0</v>
      </c>
      <c r="AJ56" s="20">
        <f>IF(ISERROR(AH56/$AH$80),"-",AH56/$AH$80)</f>
        <v>0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s="22" customFormat="1" ht="24.95" customHeight="1" x14ac:dyDescent="0.25">
      <c r="A57" s="93" t="s">
        <v>69</v>
      </c>
      <c r="B57" s="93"/>
      <c r="C57" s="93"/>
      <c r="D57" s="93"/>
      <c r="E57" s="93"/>
      <c r="F57" s="93"/>
      <c r="G57" s="93"/>
      <c r="H57" s="93"/>
      <c r="I57" s="93"/>
      <c r="J57" s="56">
        <f>SUM(J55:J56)</f>
        <v>600000</v>
      </c>
      <c r="K57" s="56">
        <f>SUM(K55:K56)</f>
        <v>597023</v>
      </c>
      <c r="L57" s="55"/>
      <c r="M57" s="56">
        <f>SUM(M55:M56)</f>
        <v>0</v>
      </c>
      <c r="N57" s="56">
        <f>SUM(N55:N56)</f>
        <v>0</v>
      </c>
      <c r="O57" s="56">
        <f>SUM(O55:O56)</f>
        <v>0</v>
      </c>
      <c r="P57" s="57"/>
      <c r="Q57" s="58"/>
      <c r="R57" s="56">
        <f t="shared" ref="R57:AH57" si="11">SUM(R55:R56)</f>
        <v>0</v>
      </c>
      <c r="S57" s="56">
        <f t="shared" si="11"/>
        <v>0</v>
      </c>
      <c r="T57" s="56">
        <f t="shared" si="11"/>
        <v>0</v>
      </c>
      <c r="U57" s="56">
        <f t="shared" si="11"/>
        <v>0</v>
      </c>
      <c r="V57" s="56">
        <f t="shared" si="11"/>
        <v>0</v>
      </c>
      <c r="W57" s="56">
        <f t="shared" si="11"/>
        <v>0</v>
      </c>
      <c r="X57" s="56">
        <f t="shared" si="11"/>
        <v>0</v>
      </c>
      <c r="Y57" s="56">
        <f t="shared" si="11"/>
        <v>0</v>
      </c>
      <c r="Z57" s="56">
        <f t="shared" si="11"/>
        <v>0</v>
      </c>
      <c r="AA57" s="56">
        <f t="shared" si="11"/>
        <v>0</v>
      </c>
      <c r="AB57" s="56">
        <f t="shared" si="11"/>
        <v>597023</v>
      </c>
      <c r="AC57" s="56">
        <f t="shared" si="11"/>
        <v>597023</v>
      </c>
      <c r="AD57" s="56">
        <f t="shared" si="11"/>
        <v>0</v>
      </c>
      <c r="AE57" s="56">
        <f t="shared" si="11"/>
        <v>0</v>
      </c>
      <c r="AF57" s="56">
        <f t="shared" si="11"/>
        <v>0</v>
      </c>
      <c r="AG57" s="56">
        <f t="shared" si="11"/>
        <v>0</v>
      </c>
      <c r="AH57" s="56">
        <f t="shared" si="11"/>
        <v>597023</v>
      </c>
      <c r="AI57" s="59">
        <f>IF(ISERROR(AH57/J57),0,AH57/J57)</f>
        <v>0.99503833333333336</v>
      </c>
      <c r="AJ57" s="59">
        <f>IF(ISERROR(AH57/$AH$80),0,AH57/$AH$80)</f>
        <v>2.9718745115045017E-3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x14ac:dyDescent="0.25">
      <c r="A58" s="91" t="s">
        <v>70</v>
      </c>
      <c r="B58" s="91"/>
      <c r="C58" s="91"/>
      <c r="D58" s="91"/>
      <c r="E58" s="91"/>
      <c r="F58" s="4"/>
      <c r="G58" s="5"/>
      <c r="H58" s="6"/>
      <c r="I58" s="6"/>
      <c r="J58" s="7"/>
      <c r="K58" s="8"/>
      <c r="L58" s="9"/>
      <c r="M58" s="10"/>
      <c r="N58" s="10"/>
      <c r="O58" s="10"/>
      <c r="P58" s="5"/>
      <c r="Q58" s="11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12"/>
      <c r="AJ58" s="13"/>
    </row>
    <row r="59" spans="1:106" ht="24.95" customHeight="1" outlineLevel="1" x14ac:dyDescent="0.15">
      <c r="A59" s="14">
        <v>1</v>
      </c>
      <c r="B59" s="14"/>
      <c r="C59" s="15"/>
      <c r="D59" s="16"/>
      <c r="E59" s="15"/>
      <c r="F59" s="15"/>
      <c r="G59" s="15"/>
      <c r="H59" s="16"/>
      <c r="I59" s="16"/>
      <c r="J59" s="92">
        <v>600000</v>
      </c>
      <c r="K59" s="18">
        <v>504001</v>
      </c>
      <c r="L59" s="15" t="s">
        <v>404</v>
      </c>
      <c r="M59" s="19"/>
      <c r="N59" s="19"/>
      <c r="O59" s="19"/>
      <c r="P59" s="15"/>
      <c r="Q59" s="15"/>
      <c r="R59" s="19"/>
      <c r="S59" s="19"/>
      <c r="T59" s="19"/>
      <c r="U59" s="8">
        <f>SUM(R59:T59)</f>
        <v>0</v>
      </c>
      <c r="V59" s="19"/>
      <c r="W59" s="19"/>
      <c r="X59" s="19"/>
      <c r="Y59" s="8">
        <f>SUM(V59:X59)</f>
        <v>0</v>
      </c>
      <c r="Z59" s="19"/>
      <c r="AA59" s="18">
        <v>504001</v>
      </c>
      <c r="AB59" s="19"/>
      <c r="AC59" s="8">
        <f>SUM(Z59:AB59)</f>
        <v>504001</v>
      </c>
      <c r="AD59" s="19"/>
      <c r="AE59" s="19"/>
      <c r="AF59" s="19"/>
      <c r="AG59" s="8">
        <f>SUM(AD59:AF59)</f>
        <v>0</v>
      </c>
      <c r="AH59" s="8">
        <f>SUM(U59,Y59,AC59,AG59)</f>
        <v>504001</v>
      </c>
      <c r="AI59" s="20">
        <f>IF(ISERROR(AH59/J59),0,AH59/J59)</f>
        <v>0.84000166666666665</v>
      </c>
      <c r="AJ59" s="20">
        <f>IF(ISERROR(AH59/$AH$80),"-",AH59/$AH$80)</f>
        <v>2.5088275086098534E-3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15">
      <c r="A60" s="14">
        <v>2</v>
      </c>
      <c r="B60" s="14"/>
      <c r="C60" s="15"/>
      <c r="D60" s="16"/>
      <c r="E60" s="15"/>
      <c r="F60" s="15"/>
      <c r="G60" s="15"/>
      <c r="H60" s="16"/>
      <c r="I60" s="16"/>
      <c r="J60" s="92"/>
      <c r="K60" s="18"/>
      <c r="L60" s="15"/>
      <c r="M60" s="19"/>
      <c r="N60" s="19"/>
      <c r="O60" s="19"/>
      <c r="P60" s="15"/>
      <c r="Q60" s="15"/>
      <c r="R60" s="19"/>
      <c r="S60" s="19"/>
      <c r="T60" s="19"/>
      <c r="U60" s="8">
        <f>SUM(R60:T60)</f>
        <v>0</v>
      </c>
      <c r="V60" s="19"/>
      <c r="W60" s="19"/>
      <c r="X60" s="19"/>
      <c r="Y60" s="8">
        <f>SUM(V60:X60)</f>
        <v>0</v>
      </c>
      <c r="Z60" s="19"/>
      <c r="AA60" s="19"/>
      <c r="AB60" s="19"/>
      <c r="AC60" s="8">
        <f>SUM(Z60:AB60)</f>
        <v>0</v>
      </c>
      <c r="AD60" s="19"/>
      <c r="AE60" s="19"/>
      <c r="AF60" s="19"/>
      <c r="AG60" s="8">
        <f>SUM(AD60:AF60)</f>
        <v>0</v>
      </c>
      <c r="AH60" s="8">
        <f>SUM(U60,Y60,AC60,AG60)</f>
        <v>0</v>
      </c>
      <c r="AI60" s="20">
        <f>IF(ISERROR(AH60/J60),0,AH60/J60)</f>
        <v>0</v>
      </c>
      <c r="AJ60" s="20">
        <f>IF(ISERROR(AH60/$AH$80),"-",AH60/$AH$80)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s="22" customFormat="1" ht="24.95" customHeight="1" x14ac:dyDescent="0.25">
      <c r="A61" s="93" t="s">
        <v>71</v>
      </c>
      <c r="B61" s="93"/>
      <c r="C61" s="93"/>
      <c r="D61" s="93"/>
      <c r="E61" s="93"/>
      <c r="F61" s="93"/>
      <c r="G61" s="93"/>
      <c r="H61" s="93"/>
      <c r="I61" s="93"/>
      <c r="J61" s="56">
        <f>SUM(J59:J60)</f>
        <v>600000</v>
      </c>
      <c r="K61" s="56">
        <f>SUM(K59:K60)</f>
        <v>504001</v>
      </c>
      <c r="L61" s="55"/>
      <c r="M61" s="56">
        <f>SUM(M59:M60)</f>
        <v>0</v>
      </c>
      <c r="N61" s="56">
        <f>SUM(N59:N60)</f>
        <v>0</v>
      </c>
      <c r="O61" s="56">
        <f>SUM(O59:O60)</f>
        <v>0</v>
      </c>
      <c r="P61" s="57"/>
      <c r="Q61" s="58"/>
      <c r="R61" s="56">
        <f t="shared" ref="R61:AH61" si="12">SUM(R59:R60)</f>
        <v>0</v>
      </c>
      <c r="S61" s="56">
        <f t="shared" si="12"/>
        <v>0</v>
      </c>
      <c r="T61" s="56">
        <f t="shared" si="12"/>
        <v>0</v>
      </c>
      <c r="U61" s="56">
        <f t="shared" si="12"/>
        <v>0</v>
      </c>
      <c r="V61" s="56">
        <f t="shared" si="12"/>
        <v>0</v>
      </c>
      <c r="W61" s="56">
        <f t="shared" si="12"/>
        <v>0</v>
      </c>
      <c r="X61" s="56">
        <f t="shared" si="12"/>
        <v>0</v>
      </c>
      <c r="Y61" s="56">
        <f t="shared" si="12"/>
        <v>0</v>
      </c>
      <c r="Z61" s="56">
        <f t="shared" si="12"/>
        <v>0</v>
      </c>
      <c r="AA61" s="56">
        <f t="shared" si="12"/>
        <v>504001</v>
      </c>
      <c r="AB61" s="56">
        <f t="shared" si="12"/>
        <v>0</v>
      </c>
      <c r="AC61" s="56">
        <f t="shared" si="12"/>
        <v>504001</v>
      </c>
      <c r="AD61" s="56">
        <f t="shared" si="12"/>
        <v>0</v>
      </c>
      <c r="AE61" s="56">
        <f t="shared" si="12"/>
        <v>0</v>
      </c>
      <c r="AF61" s="56">
        <f t="shared" si="12"/>
        <v>0</v>
      </c>
      <c r="AG61" s="56">
        <f t="shared" si="12"/>
        <v>0</v>
      </c>
      <c r="AH61" s="56">
        <f t="shared" si="12"/>
        <v>504001</v>
      </c>
      <c r="AI61" s="59">
        <f>IF(ISERROR(AH61/J61),0,AH61/J61)</f>
        <v>0.84000166666666665</v>
      </c>
      <c r="AJ61" s="59">
        <f>IF(ISERROR(AH61/$AH$80),0,AH61/$AH$80)</f>
        <v>2.5088275086098534E-3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x14ac:dyDescent="0.25">
      <c r="A62" s="91" t="s">
        <v>72</v>
      </c>
      <c r="B62" s="91"/>
      <c r="C62" s="91"/>
      <c r="D62" s="91"/>
      <c r="E62" s="91"/>
      <c r="F62" s="4"/>
      <c r="G62" s="5"/>
      <c r="H62" s="6"/>
      <c r="I62" s="6"/>
      <c r="J62" s="7"/>
      <c r="K62" s="8"/>
      <c r="L62" s="9"/>
      <c r="M62" s="10"/>
      <c r="N62" s="10"/>
      <c r="O62" s="10"/>
      <c r="P62" s="5"/>
      <c r="Q62" s="11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12"/>
      <c r="AJ62" s="13"/>
    </row>
    <row r="63" spans="1:106" ht="24.95" customHeight="1" outlineLevel="1" x14ac:dyDescent="0.15">
      <c r="A63" s="14">
        <v>1</v>
      </c>
      <c r="B63" s="14"/>
      <c r="C63" s="15"/>
      <c r="D63" s="16"/>
      <c r="E63" s="15"/>
      <c r="F63" s="15"/>
      <c r="G63" s="15"/>
      <c r="H63" s="16"/>
      <c r="I63" s="16"/>
      <c r="J63" s="92">
        <v>600000</v>
      </c>
      <c r="K63" s="18">
        <v>599760</v>
      </c>
      <c r="L63" s="15" t="s">
        <v>404</v>
      </c>
      <c r="M63" s="19"/>
      <c r="N63" s="19"/>
      <c r="O63" s="19"/>
      <c r="P63" s="15"/>
      <c r="Q63" s="15"/>
      <c r="R63" s="19"/>
      <c r="S63" s="19"/>
      <c r="T63" s="19"/>
      <c r="U63" s="8">
        <f>SUM(R63:T63)</f>
        <v>0</v>
      </c>
      <c r="V63" s="19"/>
      <c r="W63" s="19"/>
      <c r="X63" s="19"/>
      <c r="Y63" s="8">
        <f>SUM(V63:X63)</f>
        <v>0</v>
      </c>
      <c r="Z63" s="19"/>
      <c r="AA63" s="19"/>
      <c r="AB63" s="18">
        <v>599760</v>
      </c>
      <c r="AC63" s="8">
        <f>SUM(Z63:AB63)</f>
        <v>599760</v>
      </c>
      <c r="AD63" s="19"/>
      <c r="AE63" s="19"/>
      <c r="AF63" s="19"/>
      <c r="AG63" s="8">
        <f>SUM(AD63:AF63)</f>
        <v>0</v>
      </c>
      <c r="AH63" s="8">
        <f>SUM(U63,Y63,AC63,AG63)</f>
        <v>599760</v>
      </c>
      <c r="AI63" s="20">
        <f>IF(ISERROR(AH63/J63),0,AH63/J63)</f>
        <v>0.99960000000000004</v>
      </c>
      <c r="AJ63" s="20">
        <f>IF(ISERROR(AH63/$AH$80),"-",AH63/$AH$80)</f>
        <v>2.9854988116369721E-3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15">
      <c r="A64" s="14">
        <v>2</v>
      </c>
      <c r="B64" s="14"/>
      <c r="C64" s="15"/>
      <c r="D64" s="16"/>
      <c r="E64" s="15"/>
      <c r="F64" s="15"/>
      <c r="G64" s="15"/>
      <c r="H64" s="16"/>
      <c r="I64" s="16"/>
      <c r="J64" s="92"/>
      <c r="K64" s="18"/>
      <c r="L64" s="15"/>
      <c r="M64" s="19"/>
      <c r="N64" s="19"/>
      <c r="O64" s="19"/>
      <c r="P64" s="15"/>
      <c r="Q64" s="15"/>
      <c r="R64" s="19"/>
      <c r="S64" s="19"/>
      <c r="T64" s="19"/>
      <c r="U64" s="8">
        <f>SUM(R64:T64)</f>
        <v>0</v>
      </c>
      <c r="V64" s="19"/>
      <c r="W64" s="19"/>
      <c r="X64" s="19"/>
      <c r="Y64" s="8">
        <f>SUM(V64:X64)</f>
        <v>0</v>
      </c>
      <c r="Z64" s="19"/>
      <c r="AA64" s="19"/>
      <c r="AB64" s="19"/>
      <c r="AC64" s="8">
        <f>SUM(Z64:AB64)</f>
        <v>0</v>
      </c>
      <c r="AD64" s="19"/>
      <c r="AE64" s="19"/>
      <c r="AF64" s="19"/>
      <c r="AG64" s="8">
        <f>SUM(AD64:AF64)</f>
        <v>0</v>
      </c>
      <c r="AH64" s="8">
        <f>SUM(U64,Y64,AC64,AG64)</f>
        <v>0</v>
      </c>
      <c r="AI64" s="20">
        <f>IF(ISERROR(AH64/J64),0,AH64/J64)</f>
        <v>0</v>
      </c>
      <c r="AJ64" s="20">
        <f>IF(ISERROR(AH64/$AH$80),"-",AH64/$AH$80)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s="22" customFormat="1" ht="24.95" customHeight="1" x14ac:dyDescent="0.25">
      <c r="A65" s="93" t="s">
        <v>73</v>
      </c>
      <c r="B65" s="93"/>
      <c r="C65" s="93"/>
      <c r="D65" s="93"/>
      <c r="E65" s="93"/>
      <c r="F65" s="93"/>
      <c r="G65" s="93"/>
      <c r="H65" s="93"/>
      <c r="I65" s="93"/>
      <c r="J65" s="56">
        <f>SUM(J63:J64)</f>
        <v>600000</v>
      </c>
      <c r="K65" s="56">
        <f>SUM(K63:K64)</f>
        <v>599760</v>
      </c>
      <c r="L65" s="55"/>
      <c r="M65" s="56">
        <f>SUM(M63:M64)</f>
        <v>0</v>
      </c>
      <c r="N65" s="56">
        <f>SUM(N63:N64)</f>
        <v>0</v>
      </c>
      <c r="O65" s="56">
        <f>SUM(O63:O64)</f>
        <v>0</v>
      </c>
      <c r="P65" s="57"/>
      <c r="Q65" s="58"/>
      <c r="R65" s="56">
        <f t="shared" ref="R65:AH65" si="13">SUM(R63:R64)</f>
        <v>0</v>
      </c>
      <c r="S65" s="56">
        <f t="shared" si="13"/>
        <v>0</v>
      </c>
      <c r="T65" s="56">
        <f t="shared" si="13"/>
        <v>0</v>
      </c>
      <c r="U65" s="56">
        <f t="shared" si="13"/>
        <v>0</v>
      </c>
      <c r="V65" s="56">
        <f t="shared" si="13"/>
        <v>0</v>
      </c>
      <c r="W65" s="56">
        <f t="shared" si="13"/>
        <v>0</v>
      </c>
      <c r="X65" s="56">
        <f t="shared" si="13"/>
        <v>0</v>
      </c>
      <c r="Y65" s="56">
        <f t="shared" si="13"/>
        <v>0</v>
      </c>
      <c r="Z65" s="56">
        <f t="shared" si="13"/>
        <v>0</v>
      </c>
      <c r="AA65" s="56">
        <f t="shared" si="13"/>
        <v>0</v>
      </c>
      <c r="AB65" s="56">
        <f t="shared" si="13"/>
        <v>599760</v>
      </c>
      <c r="AC65" s="56">
        <f t="shared" si="13"/>
        <v>599760</v>
      </c>
      <c r="AD65" s="56">
        <f t="shared" si="13"/>
        <v>0</v>
      </c>
      <c r="AE65" s="56">
        <f t="shared" si="13"/>
        <v>0</v>
      </c>
      <c r="AF65" s="56">
        <f t="shared" si="13"/>
        <v>0</v>
      </c>
      <c r="AG65" s="56">
        <f t="shared" si="13"/>
        <v>0</v>
      </c>
      <c r="AH65" s="56">
        <f t="shared" si="13"/>
        <v>599760</v>
      </c>
      <c r="AI65" s="59">
        <f>IF(ISERROR(AH65/J65),0,AH65/J65)</f>
        <v>0.99960000000000004</v>
      </c>
      <c r="AJ65" s="59">
        <f>IF(ISERROR(AH65/$AH$80),0,AH65/$AH$80)</f>
        <v>2.9854988116369721E-3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x14ac:dyDescent="0.25">
      <c r="A66" s="91" t="s">
        <v>74</v>
      </c>
      <c r="B66" s="91"/>
      <c r="C66" s="91"/>
      <c r="D66" s="91"/>
      <c r="E66" s="91"/>
      <c r="F66" s="4"/>
      <c r="G66" s="5"/>
      <c r="H66" s="6"/>
      <c r="I66" s="6"/>
      <c r="J66" s="7"/>
      <c r="K66" s="8"/>
      <c r="L66" s="9"/>
      <c r="M66" s="10"/>
      <c r="N66" s="10"/>
      <c r="O66" s="10"/>
      <c r="P66" s="5"/>
      <c r="Q66" s="11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12"/>
      <c r="AJ66" s="13"/>
    </row>
    <row r="67" spans="1:106" ht="24.95" customHeight="1" outlineLevel="1" x14ac:dyDescent="0.15">
      <c r="A67" s="14">
        <v>1</v>
      </c>
      <c r="B67" s="14"/>
      <c r="C67" s="15"/>
      <c r="D67" s="16"/>
      <c r="E67" s="15"/>
      <c r="F67" s="15"/>
      <c r="G67" s="15"/>
      <c r="H67" s="16"/>
      <c r="I67" s="16"/>
      <c r="J67" s="92">
        <v>1635595</v>
      </c>
      <c r="K67" s="18"/>
      <c r="L67" s="15"/>
      <c r="M67" s="19"/>
      <c r="N67" s="19"/>
      <c r="O67" s="19"/>
      <c r="P67" s="15"/>
      <c r="Q67" s="15"/>
      <c r="R67" s="19"/>
      <c r="S67" s="19"/>
      <c r="T67" s="19"/>
      <c r="U67" s="8">
        <f>SUM(R67:T67)</f>
        <v>0</v>
      </c>
      <c r="V67" s="19"/>
      <c r="W67" s="19"/>
      <c r="X67" s="19"/>
      <c r="Y67" s="8">
        <f>SUM(V67:X67)</f>
        <v>0</v>
      </c>
      <c r="Z67" s="19"/>
      <c r="AA67" s="19"/>
      <c r="AB67" s="19"/>
      <c r="AC67" s="8">
        <f>SUM(Z67:AB67)</f>
        <v>0</v>
      </c>
      <c r="AD67" s="19"/>
      <c r="AE67" s="19"/>
      <c r="AF67" s="19"/>
      <c r="AG67" s="8">
        <f>SUM(AD67:AF67)</f>
        <v>0</v>
      </c>
      <c r="AH67" s="8">
        <f>SUM(U67,Y67,AC67,AG67)</f>
        <v>0</v>
      </c>
      <c r="AI67" s="20">
        <f>IF(ISERROR(AH67/J67),0,AH67/J67)</f>
        <v>0</v>
      </c>
      <c r="AJ67" s="20">
        <f>IF(ISERROR(AH67/$AH$80),"-",AH67/$AH$80)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15">
      <c r="A68" s="14">
        <v>2</v>
      </c>
      <c r="B68" s="14"/>
      <c r="C68" s="15"/>
      <c r="D68" s="16"/>
      <c r="E68" s="15"/>
      <c r="F68" s="15"/>
      <c r="G68" s="15"/>
      <c r="H68" s="16"/>
      <c r="I68" s="16"/>
      <c r="J68" s="92"/>
      <c r="K68" s="18">
        <v>599760</v>
      </c>
      <c r="L68" s="15" t="s">
        <v>404</v>
      </c>
      <c r="M68" s="19"/>
      <c r="N68" s="19"/>
      <c r="O68" s="19"/>
      <c r="P68" s="15"/>
      <c r="Q68" s="15"/>
      <c r="R68" s="19"/>
      <c r="S68" s="19"/>
      <c r="T68" s="19"/>
      <c r="U68" s="8">
        <f>SUM(R68:T68)</f>
        <v>0</v>
      </c>
      <c r="V68" s="19"/>
      <c r="W68" s="19"/>
      <c r="X68" s="19"/>
      <c r="Y68" s="8">
        <f>SUM(V68:X68)</f>
        <v>0</v>
      </c>
      <c r="Z68" s="19"/>
      <c r="AA68" s="19"/>
      <c r="AB68" s="19"/>
      <c r="AC68" s="8">
        <f>SUM(Z68:AB68)</f>
        <v>0</v>
      </c>
      <c r="AD68" s="19"/>
      <c r="AE68" s="19"/>
      <c r="AF68" s="19"/>
      <c r="AG68" s="8">
        <f>SUM(AD68:AF68)</f>
        <v>0</v>
      </c>
      <c r="AH68" s="8">
        <f>SUM(U68,Y68,AC68,AG68)</f>
        <v>0</v>
      </c>
      <c r="AI68" s="20">
        <f>IF(ISERROR(AH68/J68),0,AH68/J68)</f>
        <v>0</v>
      </c>
      <c r="AJ68" s="20">
        <f>IF(ISERROR(AH68/$AH$80),"-",AH68/$AH$80)</f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15">
      <c r="A69" s="14">
        <v>3</v>
      </c>
      <c r="B69" s="14"/>
      <c r="C69" s="15"/>
      <c r="D69" s="16"/>
      <c r="E69" s="15"/>
      <c r="F69" s="15"/>
      <c r="G69" s="15"/>
      <c r="H69" s="16"/>
      <c r="I69" s="16"/>
      <c r="J69" s="92"/>
      <c r="K69" s="18">
        <v>688665</v>
      </c>
      <c r="L69" s="15" t="s">
        <v>405</v>
      </c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IF(ISERROR(AH69/$AH$80),"-",AH69/$AH$80)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22" customFormat="1" ht="24.95" customHeight="1" x14ac:dyDescent="0.25">
      <c r="A70" s="93" t="s">
        <v>75</v>
      </c>
      <c r="B70" s="93"/>
      <c r="C70" s="93"/>
      <c r="D70" s="93"/>
      <c r="E70" s="93"/>
      <c r="F70" s="93"/>
      <c r="G70" s="93"/>
      <c r="H70" s="93"/>
      <c r="I70" s="93"/>
      <c r="J70" s="56">
        <f>SUM(J67:J69)</f>
        <v>1635595</v>
      </c>
      <c r="K70" s="56">
        <f>SUM(K67:K69)</f>
        <v>1288425</v>
      </c>
      <c r="L70" s="55"/>
      <c r="M70" s="56">
        <f>SUM(M67:M69)</f>
        <v>0</v>
      </c>
      <c r="N70" s="56">
        <f>SUM(N67:N69)</f>
        <v>0</v>
      </c>
      <c r="O70" s="56">
        <f>SUM(O67:O69)</f>
        <v>0</v>
      </c>
      <c r="P70" s="57"/>
      <c r="Q70" s="58"/>
      <c r="R70" s="56">
        <f t="shared" ref="R70:AH70" si="14">SUM(R67:R69)</f>
        <v>0</v>
      </c>
      <c r="S70" s="56">
        <f t="shared" si="14"/>
        <v>0</v>
      </c>
      <c r="T70" s="56">
        <f t="shared" si="14"/>
        <v>0</v>
      </c>
      <c r="U70" s="56">
        <f t="shared" si="14"/>
        <v>0</v>
      </c>
      <c r="V70" s="56">
        <f t="shared" si="14"/>
        <v>0</v>
      </c>
      <c r="W70" s="56">
        <f t="shared" si="14"/>
        <v>0</v>
      </c>
      <c r="X70" s="56">
        <f t="shared" si="14"/>
        <v>0</v>
      </c>
      <c r="Y70" s="56">
        <f t="shared" si="14"/>
        <v>0</v>
      </c>
      <c r="Z70" s="56">
        <f t="shared" si="14"/>
        <v>0</v>
      </c>
      <c r="AA70" s="56">
        <f t="shared" si="14"/>
        <v>0</v>
      </c>
      <c r="AB70" s="56">
        <f t="shared" si="14"/>
        <v>0</v>
      </c>
      <c r="AC70" s="56">
        <f t="shared" si="14"/>
        <v>0</v>
      </c>
      <c r="AD70" s="56">
        <f t="shared" si="14"/>
        <v>0</v>
      </c>
      <c r="AE70" s="56">
        <f t="shared" si="14"/>
        <v>0</v>
      </c>
      <c r="AF70" s="56">
        <f t="shared" si="14"/>
        <v>0</v>
      </c>
      <c r="AG70" s="56">
        <f t="shared" si="14"/>
        <v>0</v>
      </c>
      <c r="AH70" s="56">
        <f t="shared" si="14"/>
        <v>0</v>
      </c>
      <c r="AI70" s="59">
        <f>IF(ISERROR(AH70/J70),0,AH70/J70)</f>
        <v>0</v>
      </c>
      <c r="AJ70" s="59">
        <f>IF(ISERROR(AH70/$AH$80),0,AH70/$AH$80)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x14ac:dyDescent="0.25">
      <c r="A71" s="91" t="s">
        <v>76</v>
      </c>
      <c r="B71" s="91"/>
      <c r="C71" s="91"/>
      <c r="D71" s="91"/>
      <c r="E71" s="91"/>
      <c r="F71" s="4"/>
      <c r="G71" s="5"/>
      <c r="H71" s="6"/>
      <c r="I71" s="6"/>
      <c r="J71" s="7"/>
      <c r="K71" s="8"/>
      <c r="L71" s="9"/>
      <c r="M71" s="10"/>
      <c r="N71" s="10"/>
      <c r="O71" s="10"/>
      <c r="P71" s="5"/>
      <c r="Q71" s="11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12"/>
      <c r="AJ71" s="13"/>
    </row>
    <row r="72" spans="1:106" ht="24.95" customHeight="1" outlineLevel="1" x14ac:dyDescent="0.15">
      <c r="A72" s="14">
        <v>1</v>
      </c>
      <c r="B72" s="14"/>
      <c r="C72" s="15"/>
      <c r="D72" s="16"/>
      <c r="E72" s="15"/>
      <c r="F72" s="15"/>
      <c r="G72" s="15"/>
      <c r="H72" s="16"/>
      <c r="I72" s="16"/>
      <c r="J72" s="92">
        <v>3742115</v>
      </c>
      <c r="K72" s="18">
        <v>2312170</v>
      </c>
      <c r="L72" s="15" t="s">
        <v>404</v>
      </c>
      <c r="M72" s="19"/>
      <c r="N72" s="19"/>
      <c r="O72" s="19"/>
      <c r="P72" s="15"/>
      <c r="Q72" s="15"/>
      <c r="R72" s="19"/>
      <c r="S72" s="19"/>
      <c r="T72" s="19"/>
      <c r="U72" s="8">
        <f>SUM(R72:T72)</f>
        <v>0</v>
      </c>
      <c r="V72" s="19"/>
      <c r="W72" s="19">
        <v>390158</v>
      </c>
      <c r="X72" s="19"/>
      <c r="Y72" s="8">
        <f>SUM(V72:X72)</f>
        <v>390158</v>
      </c>
      <c r="Z72" s="19"/>
      <c r="AA72" s="19"/>
      <c r="AB72" s="19">
        <v>1617210</v>
      </c>
      <c r="AC72" s="8">
        <f>SUM(Z72:AB72)</f>
        <v>1617210</v>
      </c>
      <c r="AD72" s="19"/>
      <c r="AE72" s="19"/>
      <c r="AF72" s="19"/>
      <c r="AG72" s="8">
        <f>SUM(AD72:AF72)</f>
        <v>0</v>
      </c>
      <c r="AH72" s="8">
        <f>SUM(U72,Y72,AC72,AG72)</f>
        <v>2007368</v>
      </c>
      <c r="AI72" s="20">
        <f>IF(ISERROR(AH72/J72),0,AH72/J72)</f>
        <v>0.53642605852572678</v>
      </c>
      <c r="AJ72" s="20">
        <f>IF(ISERROR(AH72/$AH$80),"-",AH72/$AH$80)</f>
        <v>9.9923215594872709E-3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15">
      <c r="A73" s="14">
        <v>2</v>
      </c>
      <c r="B73" s="14"/>
      <c r="C73" s="15"/>
      <c r="D73" s="16"/>
      <c r="E73" s="15"/>
      <c r="F73" s="15"/>
      <c r="G73" s="15"/>
      <c r="H73" s="16"/>
      <c r="I73" s="16"/>
      <c r="J73" s="92"/>
      <c r="K73" s="18">
        <v>836408</v>
      </c>
      <c r="L73" s="15" t="s">
        <v>405</v>
      </c>
      <c r="M73" s="19"/>
      <c r="N73" s="19"/>
      <c r="O73" s="19"/>
      <c r="P73" s="15"/>
      <c r="Q73" s="15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>
        <v>446250</v>
      </c>
      <c r="AB73" s="19"/>
      <c r="AC73" s="8">
        <f>SUM(Z73:AB73)</f>
        <v>446250</v>
      </c>
      <c r="AD73" s="19"/>
      <c r="AE73" s="19"/>
      <c r="AF73" s="19"/>
      <c r="AG73" s="8">
        <f>SUM(AD73:AF73)</f>
        <v>0</v>
      </c>
      <c r="AH73" s="8">
        <f>SUM(U73,Y73,AC73,AG73)</f>
        <v>446250</v>
      </c>
      <c r="AI73" s="20">
        <f>IF(ISERROR(AH73/J73),0,AH73/J73)</f>
        <v>0</v>
      </c>
      <c r="AJ73" s="20">
        <f>IF(ISERROR(AH73/$AH$80),"-",AH73/$AH$80)</f>
        <v>2.2213532824679853E-3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s="22" customFormat="1" ht="24.95" customHeight="1" x14ac:dyDescent="0.25">
      <c r="A74" s="93" t="s">
        <v>77</v>
      </c>
      <c r="B74" s="93"/>
      <c r="C74" s="93"/>
      <c r="D74" s="93"/>
      <c r="E74" s="93"/>
      <c r="F74" s="93"/>
      <c r="G74" s="93"/>
      <c r="H74" s="93"/>
      <c r="I74" s="93"/>
      <c r="J74" s="56">
        <f>SUM(J72:J73)</f>
        <v>3742115</v>
      </c>
      <c r="K74" s="56">
        <f>SUM(K72:K73)</f>
        <v>3148578</v>
      </c>
      <c r="L74" s="55"/>
      <c r="M74" s="56">
        <f>SUM(M72:M73)</f>
        <v>0</v>
      </c>
      <c r="N74" s="56">
        <f>SUM(N72:N73)</f>
        <v>0</v>
      </c>
      <c r="O74" s="56">
        <f>SUM(O72:O73)</f>
        <v>0</v>
      </c>
      <c r="P74" s="57"/>
      <c r="Q74" s="58"/>
      <c r="R74" s="56">
        <f t="shared" ref="R74:AH74" si="15">SUM(R72:R73)</f>
        <v>0</v>
      </c>
      <c r="S74" s="56">
        <f t="shared" si="15"/>
        <v>0</v>
      </c>
      <c r="T74" s="56">
        <f t="shared" si="15"/>
        <v>0</v>
      </c>
      <c r="U74" s="56">
        <f t="shared" si="15"/>
        <v>0</v>
      </c>
      <c r="V74" s="56">
        <f t="shared" si="15"/>
        <v>0</v>
      </c>
      <c r="W74" s="56">
        <f t="shared" si="15"/>
        <v>390158</v>
      </c>
      <c r="X74" s="56">
        <f t="shared" si="15"/>
        <v>0</v>
      </c>
      <c r="Y74" s="56">
        <f t="shared" si="15"/>
        <v>390158</v>
      </c>
      <c r="Z74" s="56">
        <f t="shared" si="15"/>
        <v>0</v>
      </c>
      <c r="AA74" s="56">
        <f t="shared" si="15"/>
        <v>446250</v>
      </c>
      <c r="AB74" s="56">
        <f t="shared" si="15"/>
        <v>1617210</v>
      </c>
      <c r="AC74" s="56">
        <f t="shared" si="15"/>
        <v>2063460</v>
      </c>
      <c r="AD74" s="56">
        <f t="shared" si="15"/>
        <v>0</v>
      </c>
      <c r="AE74" s="56">
        <f t="shared" si="15"/>
        <v>0</v>
      </c>
      <c r="AF74" s="56">
        <f t="shared" si="15"/>
        <v>0</v>
      </c>
      <c r="AG74" s="56">
        <f t="shared" si="15"/>
        <v>0</v>
      </c>
      <c r="AH74" s="56">
        <f t="shared" si="15"/>
        <v>2453618</v>
      </c>
      <c r="AI74" s="59">
        <f>IF(ISERROR(AH74/J74),0,AH74/J74)</f>
        <v>0.65567680309129994</v>
      </c>
      <c r="AJ74" s="59">
        <f>IF(ISERROR(AH74/$AH$80),0,AH74/$AH$80)</f>
        <v>1.2213674841955256E-2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x14ac:dyDescent="0.25">
      <c r="A75" s="91" t="s">
        <v>78</v>
      </c>
      <c r="B75" s="91"/>
      <c r="C75" s="91"/>
      <c r="D75" s="91"/>
      <c r="E75" s="91"/>
      <c r="F75" s="4"/>
      <c r="G75" s="5"/>
      <c r="H75" s="6"/>
      <c r="I75" s="6"/>
      <c r="J75" s="92">
        <v>902273860</v>
      </c>
      <c r="K75" s="8"/>
      <c r="L75" s="9"/>
      <c r="M75" s="10"/>
      <c r="N75" s="10"/>
      <c r="O75" s="10"/>
      <c r="P75" s="5"/>
      <c r="Q75" s="11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12"/>
      <c r="AJ75" s="13"/>
    </row>
    <row r="76" spans="1:106" ht="24.95" customHeight="1" outlineLevel="1" x14ac:dyDescent="0.25">
      <c r="A76" s="14">
        <v>1</v>
      </c>
      <c r="B76" s="14"/>
      <c r="C76" s="33"/>
      <c r="D76" s="34"/>
      <c r="E76" s="26"/>
      <c r="F76" s="26"/>
      <c r="G76" s="26"/>
      <c r="H76" s="36"/>
      <c r="I76" s="38"/>
      <c r="J76" s="92"/>
      <c r="K76" s="41">
        <v>132996304</v>
      </c>
      <c r="L76" s="39" t="s">
        <v>403</v>
      </c>
      <c r="M76" s="31"/>
      <c r="N76" s="42"/>
      <c r="O76" s="31"/>
      <c r="P76" s="43"/>
      <c r="Q76" s="43"/>
      <c r="R76" s="19"/>
      <c r="S76" s="19"/>
      <c r="T76" s="19">
        <v>2600000</v>
      </c>
      <c r="U76" s="8">
        <f>SUM(R76:T76)</f>
        <v>2600000</v>
      </c>
      <c r="V76" s="19">
        <v>2000000</v>
      </c>
      <c r="W76" s="19">
        <v>14213333</v>
      </c>
      <c r="X76" s="19">
        <v>8400000</v>
      </c>
      <c r="Y76" s="8">
        <f>SUM(V76:X76)</f>
        <v>24613333</v>
      </c>
      <c r="Z76" s="19">
        <v>8972565</v>
      </c>
      <c r="AA76" s="19">
        <v>24133334</v>
      </c>
      <c r="AB76" s="19">
        <v>18677072</v>
      </c>
      <c r="AC76" s="8">
        <f>SUM(Z76:AB76)</f>
        <v>51782971</v>
      </c>
      <c r="AD76" s="19"/>
      <c r="AE76" s="19">
        <v>0</v>
      </c>
      <c r="AF76" s="19">
        <v>0</v>
      </c>
      <c r="AG76" s="8">
        <f>SUM(AD76:AF76)</f>
        <v>0</v>
      </c>
      <c r="AH76" s="8">
        <f>SUM(U76,Y76,AC76,AG76)</f>
        <v>78996304</v>
      </c>
      <c r="AI76" s="20">
        <f>IF(ISERROR(AH76/J75),0,AH76/J75)</f>
        <v>8.7552468825817478E-2</v>
      </c>
      <c r="AJ76" s="20">
        <f>IF(ISERROR(AH76/$AH$80),"-",AH76/$AH$80)</f>
        <v>0.39322957802406461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25">
      <c r="A77" s="14"/>
      <c r="B77" s="14"/>
      <c r="C77" s="33"/>
      <c r="D77" s="34"/>
      <c r="E77" s="26"/>
      <c r="F77" s="26"/>
      <c r="G77" s="26"/>
      <c r="H77" s="36"/>
      <c r="I77" s="38"/>
      <c r="J77" s="92"/>
      <c r="K77" s="41">
        <f>229642054+295166430</f>
        <v>524808484</v>
      </c>
      <c r="L77" s="39" t="s">
        <v>404</v>
      </c>
      <c r="M77" s="31"/>
      <c r="N77" s="42"/>
      <c r="O77" s="31"/>
      <c r="P77" s="43"/>
      <c r="Q77" s="43"/>
      <c r="R77" s="19"/>
      <c r="S77" s="19">
        <v>6855083</v>
      </c>
      <c r="T77" s="19"/>
      <c r="U77" s="8">
        <f>SUM(R77:T77)</f>
        <v>6855083</v>
      </c>
      <c r="V77" s="19">
        <v>9010166</v>
      </c>
      <c r="W77" s="19">
        <v>3655083</v>
      </c>
      <c r="X77" s="19">
        <v>3655083</v>
      </c>
      <c r="Y77" s="8">
        <f>SUM(V77:X77)</f>
        <v>16320332</v>
      </c>
      <c r="Z77" s="19">
        <v>14600703</v>
      </c>
      <c r="AA77" s="19">
        <v>379228</v>
      </c>
      <c r="AB77" s="19">
        <f>13063852+5157630</f>
        <v>18221482</v>
      </c>
      <c r="AC77" s="8">
        <f>SUM(Z77:AB77)</f>
        <v>33201413</v>
      </c>
      <c r="AD77" s="19"/>
      <c r="AE77" s="19">
        <v>0</v>
      </c>
      <c r="AF77" s="19">
        <v>0</v>
      </c>
      <c r="AG77" s="8">
        <f>SUM(AD77:AF77)</f>
        <v>0</v>
      </c>
      <c r="AH77" s="8">
        <f>SUM(U77,Y77,AC77,AG77)</f>
        <v>56376828</v>
      </c>
      <c r="AI77" s="20">
        <f>IF(ISERROR(AH77/J76),0,AH77/J76)</f>
        <v>0</v>
      </c>
      <c r="AJ77" s="20">
        <f>IF(ISERROR(AH77/$AH$80),"-",AH77/$AH$80)</f>
        <v>0.28063384186651658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25">
      <c r="A78" s="14">
        <v>2</v>
      </c>
      <c r="B78" s="14"/>
      <c r="C78" s="33"/>
      <c r="D78" s="34"/>
      <c r="E78" s="26"/>
      <c r="F78" s="26"/>
      <c r="G78" s="44"/>
      <c r="H78" s="36"/>
      <c r="I78" s="38"/>
      <c r="J78" s="92"/>
      <c r="K78" s="41">
        <v>52995318</v>
      </c>
      <c r="L78" s="39" t="s">
        <v>405</v>
      </c>
      <c r="M78" s="31"/>
      <c r="N78" s="42"/>
      <c r="O78" s="31"/>
      <c r="P78" s="43"/>
      <c r="Q78" s="43"/>
      <c r="R78" s="19"/>
      <c r="S78" s="19"/>
      <c r="T78" s="19"/>
      <c r="U78" s="8">
        <f>SUM(R78:T78)</f>
        <v>0</v>
      </c>
      <c r="V78" s="19">
        <v>10042220</v>
      </c>
      <c r="W78" s="19"/>
      <c r="X78" s="19"/>
      <c r="Y78" s="8">
        <f>SUM(V78:X78)</f>
        <v>10042220</v>
      </c>
      <c r="Z78" s="19">
        <v>10255590</v>
      </c>
      <c r="AA78" s="19">
        <v>28335426</v>
      </c>
      <c r="AB78" s="19"/>
      <c r="AC78" s="8">
        <f>SUM(Z78:AB78)</f>
        <v>38591016</v>
      </c>
      <c r="AD78" s="19"/>
      <c r="AE78" s="19">
        <v>0</v>
      </c>
      <c r="AF78" s="19">
        <v>0</v>
      </c>
      <c r="AG78" s="8">
        <f>SUM(AD78:AF78)</f>
        <v>0</v>
      </c>
      <c r="AH78" s="8">
        <f>SUM(U78,Y78,AC78,AG78)</f>
        <v>48633236</v>
      </c>
      <c r="AI78" s="20">
        <f>IF(ISERROR(AH78/J76),0,AH78/J76)</f>
        <v>0</v>
      </c>
      <c r="AJ78" s="20">
        <f>IF(ISERROR(AH78/$AH$80),"-",AH78/$AH$80)</f>
        <v>0.24208761551964189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s="22" customFormat="1" ht="24.95" customHeight="1" x14ac:dyDescent="0.25">
      <c r="A79" s="93" t="s">
        <v>84</v>
      </c>
      <c r="B79" s="93"/>
      <c r="C79" s="93"/>
      <c r="D79" s="93"/>
      <c r="E79" s="93"/>
      <c r="F79" s="93"/>
      <c r="G79" s="93"/>
      <c r="H79" s="93"/>
      <c r="I79" s="93"/>
      <c r="J79" s="56">
        <f>J75</f>
        <v>902273860</v>
      </c>
      <c r="K79" s="56">
        <f>SUM(K76:K78)</f>
        <v>710800106</v>
      </c>
      <c r="L79" s="55"/>
      <c r="M79" s="56">
        <f>SUM(M76:M76)</f>
        <v>0</v>
      </c>
      <c r="N79" s="56">
        <f>SUM(N76:N76)</f>
        <v>0</v>
      </c>
      <c r="O79" s="56">
        <f>SUM(O76:O76)</f>
        <v>0</v>
      </c>
      <c r="P79" s="57"/>
      <c r="Q79" s="58"/>
      <c r="R79" s="56">
        <f t="shared" ref="R79:AH79" si="16">SUM(R76:R78)</f>
        <v>0</v>
      </c>
      <c r="S79" s="56">
        <f t="shared" si="16"/>
        <v>6855083</v>
      </c>
      <c r="T79" s="56">
        <f t="shared" si="16"/>
        <v>2600000</v>
      </c>
      <c r="U79" s="56">
        <f t="shared" si="16"/>
        <v>9455083</v>
      </c>
      <c r="V79" s="56">
        <f t="shared" si="16"/>
        <v>21052386</v>
      </c>
      <c r="W79" s="56">
        <f t="shared" si="16"/>
        <v>17868416</v>
      </c>
      <c r="X79" s="56">
        <f t="shared" si="16"/>
        <v>12055083</v>
      </c>
      <c r="Y79" s="56">
        <f t="shared" si="16"/>
        <v>50975885</v>
      </c>
      <c r="Z79" s="56">
        <f t="shared" si="16"/>
        <v>33828858</v>
      </c>
      <c r="AA79" s="56">
        <f t="shared" si="16"/>
        <v>52847988</v>
      </c>
      <c r="AB79" s="56">
        <f t="shared" si="16"/>
        <v>36898554</v>
      </c>
      <c r="AC79" s="56">
        <f t="shared" si="16"/>
        <v>123575400</v>
      </c>
      <c r="AD79" s="56">
        <f t="shared" si="16"/>
        <v>0</v>
      </c>
      <c r="AE79" s="56">
        <f t="shared" si="16"/>
        <v>0</v>
      </c>
      <c r="AF79" s="56">
        <f t="shared" si="16"/>
        <v>0</v>
      </c>
      <c r="AG79" s="56">
        <f t="shared" si="16"/>
        <v>0</v>
      </c>
      <c r="AH79" s="56">
        <f t="shared" si="16"/>
        <v>184006368</v>
      </c>
      <c r="AI79" s="59">
        <f>IF(ISERROR(AH79/J79),0,AH79/J79)</f>
        <v>0.20393627274096138</v>
      </c>
      <c r="AJ79" s="59">
        <f>IF(ISERROR(AH79/$AH$80),0,AH79/$AH$80)</f>
        <v>0.91595103541022305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s="45" customFormat="1" ht="44.25" customHeight="1" x14ac:dyDescent="0.25">
      <c r="A80" s="90" t="str">
        <f>"TOTAL ASIG."&amp;" "&amp;$A$5</f>
        <v>TOTAL ASIG. 24-09-001 "Apoyo al Sistema Nacional de Cuidados"</v>
      </c>
      <c r="B80" s="90"/>
      <c r="C80" s="90"/>
      <c r="D80" s="90"/>
      <c r="E80" s="90"/>
      <c r="F80" s="90"/>
      <c r="G80" s="90"/>
      <c r="H80" s="90"/>
      <c r="I80" s="90"/>
      <c r="J80" s="66">
        <f>SUM(J11,J15,J19,J23,J27,J31,J35,J39,J44,J49,J53,J57,J61,J65,J70,J74,J79)</f>
        <v>929654000</v>
      </c>
      <c r="K80" s="66">
        <f t="shared" ref="K80:AH80" si="17">SUM(K11,K15,K19,K23,K27,K31,K35,K39,K44,K49,K53,K57,K61,K65,K70,K74,K79)</f>
        <v>730103827</v>
      </c>
      <c r="L80" s="66"/>
      <c r="M80" s="66">
        <f t="shared" si="17"/>
        <v>0</v>
      </c>
      <c r="N80" s="66">
        <f t="shared" si="17"/>
        <v>0</v>
      </c>
      <c r="O80" s="66">
        <f t="shared" si="17"/>
        <v>0</v>
      </c>
      <c r="P80" s="66">
        <f t="shared" si="17"/>
        <v>0</v>
      </c>
      <c r="Q80" s="66">
        <f t="shared" si="17"/>
        <v>0</v>
      </c>
      <c r="R80" s="66">
        <f t="shared" si="17"/>
        <v>0</v>
      </c>
      <c r="S80" s="66">
        <f t="shared" si="17"/>
        <v>6855083</v>
      </c>
      <c r="T80" s="66">
        <f t="shared" si="17"/>
        <v>2600000</v>
      </c>
      <c r="U80" s="66">
        <f t="shared" si="17"/>
        <v>9455083</v>
      </c>
      <c r="V80" s="66">
        <f t="shared" si="17"/>
        <v>21052386</v>
      </c>
      <c r="W80" s="66">
        <f t="shared" si="17"/>
        <v>18258574</v>
      </c>
      <c r="X80" s="66">
        <f t="shared" si="17"/>
        <v>12132036</v>
      </c>
      <c r="Y80" s="66">
        <f t="shared" si="17"/>
        <v>51442996</v>
      </c>
      <c r="Z80" s="66">
        <f t="shared" si="17"/>
        <v>35132842</v>
      </c>
      <c r="AA80" s="66">
        <f t="shared" si="17"/>
        <v>56474288</v>
      </c>
      <c r="AB80" s="66">
        <f t="shared" si="17"/>
        <v>48385844</v>
      </c>
      <c r="AC80" s="66">
        <f t="shared" si="17"/>
        <v>139992974</v>
      </c>
      <c r="AD80" s="66">
        <f t="shared" si="17"/>
        <v>0</v>
      </c>
      <c r="AE80" s="66">
        <f t="shared" si="17"/>
        <v>0</v>
      </c>
      <c r="AF80" s="66">
        <f t="shared" si="17"/>
        <v>0</v>
      </c>
      <c r="AG80" s="66">
        <f t="shared" si="17"/>
        <v>0</v>
      </c>
      <c r="AH80" s="66">
        <f t="shared" si="17"/>
        <v>200891053</v>
      </c>
      <c r="AI80" s="68">
        <f>IF(ISERROR(AH80/J80),0,AH80/J80)</f>
        <v>0.21609228056889981</v>
      </c>
      <c r="AJ80" s="68">
        <f>IF(ISERROR(AH80/$AH$80),0,AH80/$AH$80)</f>
        <v>1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5" spans="1:106" x14ac:dyDescent="0.25">
      <c r="A95" s="2"/>
      <c r="J95" s="47"/>
      <c r="R95" s="47"/>
      <c r="S95" s="47"/>
      <c r="T95" s="47"/>
      <c r="V95" s="47"/>
      <c r="W95" s="47"/>
      <c r="X95" s="47"/>
      <c r="Z95" s="47"/>
      <c r="AA95" s="47"/>
      <c r="AB95" s="47"/>
      <c r="AD95" s="47"/>
      <c r="AE95" s="47"/>
      <c r="AF95" s="47"/>
    </row>
    <row r="96" spans="1:106" x14ac:dyDescent="0.25">
      <c r="A96" s="2"/>
      <c r="J96" s="47"/>
      <c r="R96" s="47"/>
      <c r="S96" s="47"/>
      <c r="T96" s="47"/>
      <c r="V96" s="47"/>
      <c r="W96" s="47"/>
      <c r="X96" s="47"/>
      <c r="Z96" s="47"/>
      <c r="AA96" s="47"/>
      <c r="AB96" s="47"/>
      <c r="AD96" s="47"/>
      <c r="AE96" s="47"/>
      <c r="AF96" s="47"/>
    </row>
    <row r="97" spans="1:32" x14ac:dyDescent="0.25">
      <c r="A97" s="2"/>
      <c r="J97" s="47"/>
      <c r="R97" s="47"/>
      <c r="S97" s="47"/>
      <c r="T97" s="47"/>
      <c r="V97" s="47"/>
      <c r="W97" s="47"/>
      <c r="X97" s="47"/>
      <c r="Z97" s="47"/>
      <c r="AA97" s="47"/>
      <c r="AB97" s="47"/>
      <c r="AD97" s="47"/>
      <c r="AE97" s="47"/>
      <c r="AF97" s="47"/>
    </row>
    <row r="99" spans="1:32" x14ac:dyDescent="0.25">
      <c r="E99" s="51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9:I49"/>
    <mergeCell ref="A32:E32"/>
    <mergeCell ref="J33:J34"/>
    <mergeCell ref="A35:I35"/>
    <mergeCell ref="A36:E36"/>
    <mergeCell ref="J37:J38"/>
    <mergeCell ref="A39:I39"/>
    <mergeCell ref="A40:E40"/>
    <mergeCell ref="J41:J43"/>
    <mergeCell ref="A44:I44"/>
    <mergeCell ref="A45:E45"/>
    <mergeCell ref="J46:J48"/>
    <mergeCell ref="A65:I65"/>
    <mergeCell ref="A50:E50"/>
    <mergeCell ref="J51:J52"/>
    <mergeCell ref="A53:I53"/>
    <mergeCell ref="A54:E54"/>
    <mergeCell ref="J55:J56"/>
    <mergeCell ref="A57:I57"/>
    <mergeCell ref="A58:E58"/>
    <mergeCell ref="J59:J60"/>
    <mergeCell ref="A61:I61"/>
    <mergeCell ref="A62:E62"/>
    <mergeCell ref="J63:J64"/>
    <mergeCell ref="A75:E75"/>
    <mergeCell ref="J75:J78"/>
    <mergeCell ref="A79:I79"/>
    <mergeCell ref="A80:I80"/>
    <mergeCell ref="A66:E66"/>
    <mergeCell ref="J67:J69"/>
    <mergeCell ref="A70:I70"/>
    <mergeCell ref="A71:E71"/>
    <mergeCell ref="J72:J73"/>
    <mergeCell ref="A74:I74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AE9261F5-E1DF-4C02-BAC8-3FC2E7D851C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CFEBD05C-8DC6-423C-BF24-DC9385186C19}">
      <formula1>42005</formula1>
    </dataValidation>
    <dataValidation type="date" operator="greaterThan" allowBlank="1" showInputMessage="1" showErrorMessage="1" errorTitle="Error en Ingresos de Fechas" error="La fecha debe corresponder al Año 2014." sqref="D72:D73 D63:D64 D55:D56 D47:D48 D37:D38 D29:D30 D21:D22 D13:D14 D9:D10 D17:D18 D33:D34 D42:D43 D51:D52 D59:D60 D67:D69" xr:uid="{C7C46EF2-6EF3-455A-A265-67FEAA7AB728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72:I73 H63:I64 H55:I56 H47:I48 H37:I38 H29:I30 H21:I22 H13:I14 H10:I10 H17:I18 H33:I34 H42:I43 H51:I52 H59:I60 H67:I69" xr:uid="{C5CE7379-FB39-48D0-B044-AA11E40E4808}">
      <formula1>42005</formula1>
    </dataValidation>
    <dataValidation allowBlank="1" showInputMessage="1" showErrorMessage="1" errorTitle="Sólo números" error="Sólo ingresar números sin letras_x000a_" sqref="O71:O73 O62:O64 O54:O56 O40:O43 O36:O38 O28:O30 O20:O22 O12:O14 O8:O10 O16:O18 O24:O26 O32:O34 O45:O48 O50:O52 P51 O58:O60 O75:O78 O66:O69" xr:uid="{FA00A929-DE7F-4FE5-BDEA-06F9593E7629}"/>
    <dataValidation type="textLength" operator="lessThanOrEqual" allowBlank="1" showInputMessage="1" showErrorMessage="1" errorTitle="MÁXIMO DE CARACTERES SOBREPASADO" error="Sólo 255 caracteres por celdas" sqref="P72:Q73 P63:Q64 L59:L60 E63:G64 C63:C64 P55:Q56 L51:L52 E55:G56 C55:C56 L42:L43 C47:C48 N46 E41:G43 P37:Q38 L33:L34 E37:G38 C37:C38 P29:Q30 L25:L26 E29:G30 C29:C30 P21:Q22 L17:L18 E21:G22 C21:C22 P13:Q14 L9:L10 E13:G14 C13:C14 C9:C10 L67:L69 P9:Q10 E9:G10 C17:C18 E17:G18 L13:L14 P17:Q18 P25:Q26 E25:G26 N25:N26 C33:C34 E33:G34 L29:L30 P33:Q34 N41 E46:G48 C42:C43 L37:L38 P52:Q52 C51:C52 E51:G52 L47:L48 Q51 C59:C60 E59:G60 L55:L56 P59:Q60 C72:C73 E72:G73 N76:N78 E76:G78 P76:Q78 L63:L64 L21:L22 P41:Q43 P46:Q48 E67:G69 C67:C69 P67:Q69 L72:L73" xr:uid="{128850B1-72E3-4A1B-992E-9A1DC1F87853}">
      <formula1>255</formula1>
    </dataValidation>
    <dataValidation type="textLength" operator="lessThanOrEqual" allowBlank="1" showInputMessage="1" showErrorMessage="1" sqref="K72:K73 K63:K64 K55:K56 K41:K43 K37:K38 K29:K30 K21:K22 K13:K14 K9:K10 K17:K18 K25:K26 K33:K34 AB37:AB38 K51:K52 K59:K60 K76:K78 AB63 K46 AB51 AB55 AA59 K67:K69" xr:uid="{D9981D6C-D46B-4FF2-AB11-18C40240B44E}">
      <formula1>255</formula1>
    </dataValidation>
    <dataValidation type="decimal" allowBlank="1" showInputMessage="1" showErrorMessage="1" errorTitle="Sólo números" error="Sólo ingresar números sin letras_x000a_" sqref="M72:N73 M63:N64 R63:T64 AD63:AF64 AA60 V63:X64 M55:N56 R55:T56 AD55:AF56 AB52 V55:X56 AD41:AF43 M47:N48 M37:N38 R37:T38 AD37:AF38 V76:X7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3 M41 Z37:AA38 V51:X52 M46 AD51:AF52 R51:T52 M51:N52 V59:X60 AB56 AD59:AF60 R59:T60 M59:N60 V72:X73 Z72:AB73 AD72:AF73 R72:T73 M76:M78 R76:T78 AB64 AD76:AF78 Z76:AB78 R41:T43 Z41:AB43 V41:X43 V46:X48 AD46:AF48 Z46:AB48 R46:T48 Z51:AA52 Z55:AA56 Z59:Z60 AB59:AB60 Z63:AA64 AD67:AF69 Z67:AB69 V67:X69 M67:N69 R67:T69" xr:uid="{8E0DB066-4B25-4A55-B707-857E6FE53A3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BEC4-F871-4443-8D8C-D2E32F3F3BEF}">
  <sheetPr>
    <tabColor rgb="FF33CCFF"/>
    <pageSetUpPr fitToPage="1"/>
  </sheetPr>
  <dimension ref="A1:Y42"/>
  <sheetViews>
    <sheetView topLeftCell="A7" zoomScaleNormal="100" workbookViewId="0">
      <selection activeCell="AB13" sqref="AB1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3.7109375" style="49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1:25" s="1" customFormat="1" ht="1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1:25" s="1" customFormat="1" ht="1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1:25" ht="38.25" customHeight="1" x14ac:dyDescent="0.25">
      <c r="A5" s="106" t="s">
        <v>402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8"/>
    </row>
    <row r="6" spans="1:25" s="46" customFormat="1" ht="26.25" customHeight="1" x14ac:dyDescent="0.25">
      <c r="A6" s="96" t="s">
        <v>7</v>
      </c>
      <c r="B6" s="103" t="s">
        <v>13</v>
      </c>
      <c r="C6" s="103" t="s">
        <v>85</v>
      </c>
      <c r="D6" s="109" t="s">
        <v>16</v>
      </c>
      <c r="E6" s="110"/>
      <c r="F6" s="111"/>
      <c r="G6" s="95" t="s">
        <v>19</v>
      </c>
      <c r="H6" s="95"/>
      <c r="I6" s="95"/>
      <c r="J6" s="103" t="s">
        <v>20</v>
      </c>
      <c r="K6" s="95" t="s">
        <v>19</v>
      </c>
      <c r="L6" s="95"/>
      <c r="M6" s="95"/>
      <c r="N6" s="103" t="s">
        <v>21</v>
      </c>
      <c r="O6" s="95" t="s">
        <v>19</v>
      </c>
      <c r="P6" s="95"/>
      <c r="Q6" s="95"/>
      <c r="R6" s="103" t="s">
        <v>22</v>
      </c>
      <c r="S6" s="95" t="s">
        <v>19</v>
      </c>
      <c r="T6" s="95"/>
      <c r="U6" s="95"/>
      <c r="V6" s="103" t="s">
        <v>23</v>
      </c>
      <c r="W6" s="103" t="s">
        <v>24</v>
      </c>
      <c r="X6" s="105" t="s">
        <v>86</v>
      </c>
      <c r="Y6" s="105"/>
    </row>
    <row r="7" spans="1:25" s="46" customFormat="1" ht="31.5" x14ac:dyDescent="0.25">
      <c r="A7" s="96"/>
      <c r="B7" s="104"/>
      <c r="C7" s="104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104"/>
      <c r="K7" s="53" t="s">
        <v>35</v>
      </c>
      <c r="L7" s="53" t="s">
        <v>36</v>
      </c>
      <c r="M7" s="53" t="s">
        <v>37</v>
      </c>
      <c r="N7" s="104"/>
      <c r="O7" s="53" t="s">
        <v>38</v>
      </c>
      <c r="P7" s="53" t="s">
        <v>39</v>
      </c>
      <c r="Q7" s="53" t="s">
        <v>40</v>
      </c>
      <c r="R7" s="104"/>
      <c r="S7" s="53" t="s">
        <v>41</v>
      </c>
      <c r="T7" s="53" t="s">
        <v>42</v>
      </c>
      <c r="U7" s="53" t="s">
        <v>87</v>
      </c>
      <c r="V7" s="104"/>
      <c r="W7" s="104"/>
      <c r="X7" s="54" t="s">
        <v>44</v>
      </c>
      <c r="Y7" s="54" t="s">
        <v>88</v>
      </c>
    </row>
    <row r="8" spans="1:25" ht="24.75" customHeight="1" x14ac:dyDescent="0.25">
      <c r="A8" s="60" t="s">
        <v>46</v>
      </c>
      <c r="B8" s="40">
        <f>+'24-09-001 Ind. Apoyo al SNAC'!J11</f>
        <v>729075</v>
      </c>
      <c r="C8" s="40">
        <f>+'24-09-001 Ind. Apoyo al SNAC'!K11</f>
        <v>620815</v>
      </c>
      <c r="D8" s="40">
        <f>+'24-09-001 Ind. Apoyo al SNAC'!M11</f>
        <v>0</v>
      </c>
      <c r="E8" s="40">
        <f>+'24-09-001 Ind. Apoyo al SNAC'!N11</f>
        <v>0</v>
      </c>
      <c r="F8" s="40">
        <f>+'24-09-001 Ind. Apoyo al SNAC'!O11</f>
        <v>0</v>
      </c>
      <c r="G8" s="40">
        <f>+'24-09-001 Ind. Apoyo al SNAC'!R11</f>
        <v>0</v>
      </c>
      <c r="H8" s="40">
        <f>+'24-09-001 Ind. Apoyo al SNAC'!S11</f>
        <v>0</v>
      </c>
      <c r="I8" s="40">
        <f>+'24-09-001 Ind. Apoyo al SNAC'!T11</f>
        <v>0</v>
      </c>
      <c r="J8" s="40">
        <f>+'24-09-001 Ind. Apoyo al SNAC'!U11</f>
        <v>0</v>
      </c>
      <c r="K8" s="40">
        <f>+'24-09-001 Ind. Apoyo al SNAC'!V11</f>
        <v>0</v>
      </c>
      <c r="L8" s="40">
        <f>+'24-09-001 Ind. Apoyo al SNAC'!W11</f>
        <v>0</v>
      </c>
      <c r="M8" s="40">
        <f>+'24-09-001 Ind. Apoyo al SNAC'!X11</f>
        <v>0</v>
      </c>
      <c r="N8" s="40">
        <f>+'24-09-001 Ind. Apoyo al SNAC'!Y11</f>
        <v>0</v>
      </c>
      <c r="O8" s="40">
        <f>+'24-09-001 Ind. Apoyo al SNAC'!Z11</f>
        <v>0</v>
      </c>
      <c r="P8" s="40">
        <f>+'24-09-001 Ind. Apoyo al SNAC'!AA11</f>
        <v>595000</v>
      </c>
      <c r="Q8" s="40">
        <f>+'24-09-001 Ind. Apoyo al SNAC'!AB11</f>
        <v>25815</v>
      </c>
      <c r="R8" s="40">
        <f>+'24-09-001 Ind. Apoyo al SNAC'!AC11</f>
        <v>620815</v>
      </c>
      <c r="S8" s="40">
        <f>+'24-09-001 Ind. Apoyo al SNAC'!AD11</f>
        <v>0</v>
      </c>
      <c r="T8" s="40">
        <f>+'24-09-001 Ind. Apoyo al SNAC'!AE11</f>
        <v>0</v>
      </c>
      <c r="U8" s="40">
        <f>+'24-09-001 Ind. Apoyo al SNAC'!AF11</f>
        <v>0</v>
      </c>
      <c r="V8" s="40">
        <f>+'24-09-001 Ind. Apoyo al SNAC'!AG11</f>
        <v>0</v>
      </c>
      <c r="W8" s="40">
        <f>+'24-09-001 Ind. Apoyo al SNAC'!AH11</f>
        <v>620815</v>
      </c>
      <c r="X8" s="61">
        <f>+'24-09-001 Ind. Apoyo al SNAC'!AI11</f>
        <v>0.85151047560264714</v>
      </c>
      <c r="Y8" s="61">
        <f>+'24-09-001 Ind. Apoyo al SNAC'!AJ11</f>
        <v>3.0903068639896074E-3</v>
      </c>
    </row>
    <row r="9" spans="1:25" ht="24.75" customHeight="1" x14ac:dyDescent="0.25">
      <c r="A9" s="60" t="s">
        <v>48</v>
      </c>
      <c r="B9" s="40">
        <f>+'24-09-001 Ind. Apoyo al SNAC'!J15</f>
        <v>780705</v>
      </c>
      <c r="C9" s="40">
        <f>+'24-09-001 Ind. Apoyo al SNAC'!K15</f>
        <v>576631</v>
      </c>
      <c r="D9" s="40">
        <f>+'24-09-001 Ind. Apoyo al SNAC'!M15</f>
        <v>0</v>
      </c>
      <c r="E9" s="40">
        <f>+'24-09-001 Ind. Apoyo al SNAC'!N15</f>
        <v>0</v>
      </c>
      <c r="F9" s="40">
        <f>+'24-09-001 Ind. Apoyo al SNAC'!O15</f>
        <v>0</v>
      </c>
      <c r="G9" s="40">
        <f>+'24-09-001 Ind. Apoyo al SNAC'!R15</f>
        <v>0</v>
      </c>
      <c r="H9" s="40">
        <f>+'24-09-001 Ind. Apoyo al SNAC'!S15</f>
        <v>0</v>
      </c>
      <c r="I9" s="40">
        <f>+'24-09-001 Ind. Apoyo al SNAC'!T15</f>
        <v>0</v>
      </c>
      <c r="J9" s="40">
        <f>+'24-09-001 Ind. Apoyo al SNAC'!U15</f>
        <v>0</v>
      </c>
      <c r="K9" s="40">
        <f>+'24-09-001 Ind. Apoyo al SNAC'!V15</f>
        <v>0</v>
      </c>
      <c r="L9" s="40">
        <f>+'24-09-001 Ind. Apoyo al SNAC'!W15</f>
        <v>0</v>
      </c>
      <c r="M9" s="40">
        <f>+'24-09-001 Ind. Apoyo al SNAC'!X15</f>
        <v>0</v>
      </c>
      <c r="N9" s="40">
        <f>+'24-09-001 Ind. Apoyo al SNAC'!Y15</f>
        <v>0</v>
      </c>
      <c r="O9" s="40">
        <f>+'24-09-001 Ind. Apoyo al SNAC'!Z15</f>
        <v>0</v>
      </c>
      <c r="P9" s="40">
        <f>+'24-09-001 Ind. Apoyo al SNAC'!AA15</f>
        <v>525001</v>
      </c>
      <c r="Q9" s="40">
        <f>+'24-09-001 Ind. Apoyo al SNAC'!AB15</f>
        <v>51630</v>
      </c>
      <c r="R9" s="40">
        <f>+'24-09-001 Ind. Apoyo al SNAC'!AC15</f>
        <v>576631</v>
      </c>
      <c r="S9" s="40">
        <f>+'24-09-001 Ind. Apoyo al SNAC'!AD15</f>
        <v>0</v>
      </c>
      <c r="T9" s="40">
        <f>+'24-09-001 Ind. Apoyo al SNAC'!AE15</f>
        <v>0</v>
      </c>
      <c r="U9" s="40">
        <f>+'24-09-001 Ind. Apoyo al SNAC'!AF15</f>
        <v>0</v>
      </c>
      <c r="V9" s="40">
        <f>+'24-09-001 Ind. Apoyo al SNAC'!AG15</f>
        <v>0</v>
      </c>
      <c r="W9" s="40">
        <f>+'24-09-001 Ind. Apoyo al SNAC'!AH15</f>
        <v>576631</v>
      </c>
      <c r="X9" s="61">
        <f>+'24-09-001 Ind. Apoyo al SNAC'!AI15</f>
        <v>0.73860292940355188</v>
      </c>
      <c r="Y9" s="61">
        <f>+'24-09-001 Ind. Apoyo al SNAC'!AJ15</f>
        <v>2.8703667554572476E-3</v>
      </c>
    </row>
    <row r="10" spans="1:25" ht="24.75" customHeight="1" x14ac:dyDescent="0.25">
      <c r="A10" s="60" t="s">
        <v>50</v>
      </c>
      <c r="B10" s="40">
        <f>+'24-09-001 Ind. Apoyo al SNAC'!J19</f>
        <v>1480705</v>
      </c>
      <c r="C10" s="40">
        <f>+'24-09-001 Ind. Apoyo al SNAC'!K19</f>
        <v>1120996</v>
      </c>
      <c r="D10" s="40">
        <f>+'24-09-001 Ind. Apoyo al SNAC'!M19</f>
        <v>0</v>
      </c>
      <c r="E10" s="40">
        <f>+'24-09-001 Ind. Apoyo al SNAC'!N19</f>
        <v>0</v>
      </c>
      <c r="F10" s="40">
        <f>+'24-09-001 Ind. Apoyo al SNAC'!O19</f>
        <v>0</v>
      </c>
      <c r="G10" s="40">
        <f>+'24-09-001 Ind. Apoyo al SNAC'!R19</f>
        <v>0</v>
      </c>
      <c r="H10" s="40">
        <f>+'24-09-001 Ind. Apoyo al SNAC'!S19</f>
        <v>0</v>
      </c>
      <c r="I10" s="40">
        <f>+'24-09-001 Ind. Apoyo al SNAC'!T19</f>
        <v>0</v>
      </c>
      <c r="J10" s="40">
        <f>+'24-09-001 Ind. Apoyo al SNAC'!U19</f>
        <v>0</v>
      </c>
      <c r="K10" s="40">
        <f>+'24-09-001 Ind. Apoyo al SNAC'!V19</f>
        <v>0</v>
      </c>
      <c r="L10" s="40">
        <f>+'24-09-001 Ind. Apoyo al SNAC'!W19</f>
        <v>0</v>
      </c>
      <c r="M10" s="40">
        <f>+'24-09-001 Ind. Apoyo al SNAC'!X19</f>
        <v>0</v>
      </c>
      <c r="N10" s="40">
        <f>+'24-09-001 Ind. Apoyo al SNAC'!Y19</f>
        <v>0</v>
      </c>
      <c r="O10" s="40">
        <f>+'24-09-001 Ind. Apoyo al SNAC'!Z19</f>
        <v>0</v>
      </c>
      <c r="P10" s="40">
        <f>+'24-09-001 Ind. Apoyo al SNAC'!AA19</f>
        <v>0</v>
      </c>
      <c r="Q10" s="40">
        <f>+'24-09-001 Ind. Apoyo al SNAC'!AB19</f>
        <v>1120996</v>
      </c>
      <c r="R10" s="40">
        <f>+'24-09-001 Ind. Apoyo al SNAC'!AC19</f>
        <v>1120996</v>
      </c>
      <c r="S10" s="40">
        <f>+'24-09-001 Ind. Apoyo al SNAC'!AD19</f>
        <v>0</v>
      </c>
      <c r="T10" s="40">
        <f>+'24-09-001 Ind. Apoyo al SNAC'!AE19</f>
        <v>0</v>
      </c>
      <c r="U10" s="40">
        <f>+'24-09-001 Ind. Apoyo al SNAC'!AF19</f>
        <v>0</v>
      </c>
      <c r="V10" s="40">
        <f>+'24-09-001 Ind. Apoyo al SNAC'!AG19</f>
        <v>0</v>
      </c>
      <c r="W10" s="40">
        <f>+'24-09-001 Ind. Apoyo al SNAC'!AH19</f>
        <v>1120996</v>
      </c>
      <c r="X10" s="61">
        <f>+'24-09-001 Ind. Apoyo al SNAC'!AI19</f>
        <v>0.75706909884143025</v>
      </c>
      <c r="Y10" s="61">
        <f>+'24-09-001 Ind. Apoyo al SNAC'!AJ19</f>
        <v>5.5801190907192868E-3</v>
      </c>
    </row>
    <row r="11" spans="1:25" ht="24.75" customHeight="1" x14ac:dyDescent="0.25">
      <c r="A11" s="60" t="s">
        <v>52</v>
      </c>
      <c r="B11" s="40">
        <f>+'24-09-001 Ind. Apoyo al SNAC'!J23</f>
        <v>1558150</v>
      </c>
      <c r="C11" s="40">
        <f>+'24-09-001 Ind. Apoyo al SNAC'!K23</f>
        <v>608915</v>
      </c>
      <c r="D11" s="40">
        <f>+'24-09-001 Ind. Apoyo al SNAC'!M23</f>
        <v>0</v>
      </c>
      <c r="E11" s="40">
        <f>+'24-09-001 Ind. Apoyo al SNAC'!N23</f>
        <v>0</v>
      </c>
      <c r="F11" s="40">
        <f>+'24-09-001 Ind. Apoyo al SNAC'!O23</f>
        <v>0</v>
      </c>
      <c r="G11" s="40">
        <f>+'24-09-001 Ind. Apoyo al SNAC'!R23</f>
        <v>0</v>
      </c>
      <c r="H11" s="40">
        <f>+'24-09-001 Ind. Apoyo al SNAC'!S23</f>
        <v>0</v>
      </c>
      <c r="I11" s="40">
        <f>+'24-09-001 Ind. Apoyo al SNAC'!T23</f>
        <v>0</v>
      </c>
      <c r="J11" s="40">
        <f>+'24-09-001 Ind. Apoyo al SNAC'!U23</f>
        <v>0</v>
      </c>
      <c r="K11" s="40">
        <f>+'24-09-001 Ind. Apoyo al SNAC'!V23</f>
        <v>0</v>
      </c>
      <c r="L11" s="40">
        <f>+'24-09-001 Ind. Apoyo al SNAC'!W23</f>
        <v>0</v>
      </c>
      <c r="M11" s="40">
        <f>+'24-09-001 Ind. Apoyo al SNAC'!X23</f>
        <v>0</v>
      </c>
      <c r="N11" s="40">
        <f>+'24-09-001 Ind. Apoyo al SNAC'!Y23</f>
        <v>0</v>
      </c>
      <c r="O11" s="40">
        <f>+'24-09-001 Ind. Apoyo al SNAC'!Z23</f>
        <v>0</v>
      </c>
      <c r="P11" s="40">
        <f>+'24-09-001 Ind. Apoyo al SNAC'!AA23</f>
        <v>0</v>
      </c>
      <c r="Q11" s="40">
        <f>+'24-09-001 Ind. Apoyo al SNAC'!AB23</f>
        <v>583100</v>
      </c>
      <c r="R11" s="40">
        <f>+'24-09-001 Ind. Apoyo al SNAC'!AC23</f>
        <v>583100</v>
      </c>
      <c r="S11" s="40">
        <f>+'24-09-001 Ind. Apoyo al SNAC'!AD23</f>
        <v>0</v>
      </c>
      <c r="T11" s="40">
        <f>+'24-09-001 Ind. Apoyo al SNAC'!AE23</f>
        <v>0</v>
      </c>
      <c r="U11" s="40">
        <f>+'24-09-001 Ind. Apoyo al SNAC'!AF23</f>
        <v>0</v>
      </c>
      <c r="V11" s="40">
        <f>+'24-09-001 Ind. Apoyo al SNAC'!AG23</f>
        <v>0</v>
      </c>
      <c r="W11" s="40">
        <f>+'24-09-001 Ind. Apoyo al SNAC'!AH23</f>
        <v>583100</v>
      </c>
      <c r="X11" s="61">
        <f>+'24-09-001 Ind. Apoyo al SNAC'!AI23</f>
        <v>0.37422584475178899</v>
      </c>
      <c r="Y11" s="61">
        <f>+'24-09-001 Ind. Apoyo al SNAC'!AJ23</f>
        <v>2.9025682890915006E-3</v>
      </c>
    </row>
    <row r="12" spans="1:25" ht="24.75" customHeight="1" x14ac:dyDescent="0.25">
      <c r="A12" s="60" t="s">
        <v>54</v>
      </c>
      <c r="B12" s="40">
        <f>+'24-09-001 Ind. Apoyo al SNAC'!J27</f>
        <v>2442115</v>
      </c>
      <c r="C12" s="40">
        <f>+'24-09-001 Ind. Apoyo al SNAC'!K27</f>
        <v>1371946</v>
      </c>
      <c r="D12" s="40">
        <f>+'24-09-001 Ind. Apoyo al SNAC'!M27</f>
        <v>0</v>
      </c>
      <c r="E12" s="40">
        <f>+'24-09-001 Ind. Apoyo al SNAC'!N27</f>
        <v>0</v>
      </c>
      <c r="F12" s="40">
        <f>+'24-09-001 Ind. Apoyo al SNAC'!O27</f>
        <v>0</v>
      </c>
      <c r="G12" s="40">
        <f>+'24-09-001 Ind. Apoyo al SNAC'!R27</f>
        <v>0</v>
      </c>
      <c r="H12" s="40">
        <f>+'24-09-001 Ind. Apoyo al SNAC'!S27</f>
        <v>0</v>
      </c>
      <c r="I12" s="40">
        <f>+'24-09-001 Ind. Apoyo al SNAC'!T27</f>
        <v>0</v>
      </c>
      <c r="J12" s="40">
        <f>+'24-09-001 Ind. Apoyo al SNAC'!U27</f>
        <v>0</v>
      </c>
      <c r="K12" s="40">
        <f>+'24-09-001 Ind. Apoyo al SNAC'!V27</f>
        <v>0</v>
      </c>
      <c r="L12" s="40">
        <f>+'24-09-001 Ind. Apoyo al SNAC'!W27</f>
        <v>0</v>
      </c>
      <c r="M12" s="40">
        <f>+'24-09-001 Ind. Apoyo al SNAC'!X27</f>
        <v>0</v>
      </c>
      <c r="N12" s="40">
        <f>+'24-09-001 Ind. Apoyo al SNAC'!Y27</f>
        <v>0</v>
      </c>
      <c r="O12" s="40">
        <f>+'24-09-001 Ind. Apoyo al SNAC'!Z27</f>
        <v>181946</v>
      </c>
      <c r="P12" s="40">
        <f>+'24-09-001 Ind. Apoyo al SNAC'!AA27</f>
        <v>0</v>
      </c>
      <c r="Q12" s="40">
        <f>+'24-09-001 Ind. Apoyo al SNAC'!AB27</f>
        <v>1190000</v>
      </c>
      <c r="R12" s="40">
        <f>+'24-09-001 Ind. Apoyo al SNAC'!AC27</f>
        <v>1371946</v>
      </c>
      <c r="S12" s="40">
        <f>+'24-09-001 Ind. Apoyo al SNAC'!AD27</f>
        <v>0</v>
      </c>
      <c r="T12" s="40">
        <f>+'24-09-001 Ind. Apoyo al SNAC'!AE27</f>
        <v>0</v>
      </c>
      <c r="U12" s="40">
        <f>+'24-09-001 Ind. Apoyo al SNAC'!AF27</f>
        <v>0</v>
      </c>
      <c r="V12" s="40">
        <f>+'24-09-001 Ind. Apoyo al SNAC'!AG27</f>
        <v>0</v>
      </c>
      <c r="W12" s="40">
        <f>+'24-09-001 Ind. Apoyo al SNAC'!AH27</f>
        <v>1371946</v>
      </c>
      <c r="X12" s="61">
        <f>+'24-09-001 Ind. Apoyo al SNAC'!AI27</f>
        <v>0.56178599287912323</v>
      </c>
      <c r="Y12" s="61">
        <f>+'24-09-001 Ind. Apoyo al SNAC'!AJ27</f>
        <v>6.8293036425071656E-3</v>
      </c>
    </row>
    <row r="13" spans="1:25" ht="24.75" customHeight="1" x14ac:dyDescent="0.25">
      <c r="A13" s="60" t="s">
        <v>56</v>
      </c>
      <c r="B13" s="40">
        <f>+'24-09-001 Ind. Apoyo al SNAC'!J31</f>
        <v>2338855</v>
      </c>
      <c r="C13" s="40">
        <f>+'24-09-001 Ind. Apoyo al SNAC'!K31</f>
        <v>1200000</v>
      </c>
      <c r="D13" s="40">
        <f>+'24-09-001 Ind. Apoyo al SNAC'!M31</f>
        <v>0</v>
      </c>
      <c r="E13" s="40">
        <f>+'24-09-001 Ind. Apoyo al SNAC'!N31</f>
        <v>0</v>
      </c>
      <c r="F13" s="40">
        <f>+'24-09-001 Ind. Apoyo al SNAC'!O31</f>
        <v>0</v>
      </c>
      <c r="G13" s="40">
        <f>+'24-09-001 Ind. Apoyo al SNAC'!R31</f>
        <v>0</v>
      </c>
      <c r="H13" s="40">
        <f>+'24-09-001 Ind. Apoyo al SNAC'!S31</f>
        <v>0</v>
      </c>
      <c r="I13" s="40">
        <f>+'24-09-001 Ind. Apoyo al SNAC'!T31</f>
        <v>0</v>
      </c>
      <c r="J13" s="40">
        <f>+'24-09-001 Ind. Apoyo al SNAC'!U31</f>
        <v>0</v>
      </c>
      <c r="K13" s="40">
        <f>+'24-09-001 Ind. Apoyo al SNAC'!V31</f>
        <v>0</v>
      </c>
      <c r="L13" s="40">
        <f>+'24-09-001 Ind. Apoyo al SNAC'!W31</f>
        <v>0</v>
      </c>
      <c r="M13" s="40">
        <f>+'24-09-001 Ind. Apoyo al SNAC'!X31</f>
        <v>0</v>
      </c>
      <c r="N13" s="40">
        <f>+'24-09-001 Ind. Apoyo al SNAC'!Y31</f>
        <v>0</v>
      </c>
      <c r="O13" s="40">
        <f>+'24-09-001 Ind. Apoyo al SNAC'!Z31</f>
        <v>0</v>
      </c>
      <c r="P13" s="40">
        <f>+'24-09-001 Ind. Apoyo al SNAC'!AA31</f>
        <v>1200000</v>
      </c>
      <c r="Q13" s="40">
        <f>+'24-09-001 Ind. Apoyo al SNAC'!AB31</f>
        <v>0</v>
      </c>
      <c r="R13" s="40">
        <f>+'24-09-001 Ind. Apoyo al SNAC'!AC31</f>
        <v>1200000</v>
      </c>
      <c r="S13" s="40">
        <f>+'24-09-001 Ind. Apoyo al SNAC'!AD31</f>
        <v>0</v>
      </c>
      <c r="T13" s="40">
        <f>+'24-09-001 Ind. Apoyo al SNAC'!AE31</f>
        <v>0</v>
      </c>
      <c r="U13" s="40">
        <f>+'24-09-001 Ind. Apoyo al SNAC'!AF31</f>
        <v>0</v>
      </c>
      <c r="V13" s="40">
        <f>+'24-09-001 Ind. Apoyo al SNAC'!AG31</f>
        <v>0</v>
      </c>
      <c r="W13" s="40">
        <f>+'24-09-001 Ind. Apoyo al SNAC'!AH31</f>
        <v>1200000</v>
      </c>
      <c r="X13" s="61">
        <f>+'24-09-001 Ind. Apoyo al SNAC'!AI31</f>
        <v>0.51307156707021173</v>
      </c>
      <c r="Y13" s="61">
        <f>+'24-09-001 Ind. Apoyo al SNAC'!AJ31</f>
        <v>5.9733869780651703E-3</v>
      </c>
    </row>
    <row r="14" spans="1:25" ht="24.75" customHeight="1" x14ac:dyDescent="0.25">
      <c r="A14" s="60" t="s">
        <v>58</v>
      </c>
      <c r="B14" s="40">
        <f>+'24-09-001 Ind. Apoyo al SNAC'!J35</f>
        <v>2364670</v>
      </c>
      <c r="C14" s="40">
        <f>+'24-09-001 Ind. Apoyo al SNAC'!K35</f>
        <v>1556048</v>
      </c>
      <c r="D14" s="40">
        <f>+'24-09-001 Ind. Apoyo al SNAC'!M35</f>
        <v>0</v>
      </c>
      <c r="E14" s="40">
        <f>+'24-09-001 Ind. Apoyo al SNAC'!N35</f>
        <v>0</v>
      </c>
      <c r="F14" s="40">
        <f>+'24-09-001 Ind. Apoyo al SNAC'!O35</f>
        <v>0</v>
      </c>
      <c r="G14" s="40">
        <f>+'24-09-001 Ind. Apoyo al SNAC'!R35</f>
        <v>0</v>
      </c>
      <c r="H14" s="40">
        <f>+'24-09-001 Ind. Apoyo al SNAC'!S35</f>
        <v>0</v>
      </c>
      <c r="I14" s="40">
        <f>+'24-09-001 Ind. Apoyo al SNAC'!T35</f>
        <v>0</v>
      </c>
      <c r="J14" s="40">
        <f>+'24-09-001 Ind. Apoyo al SNAC'!U35</f>
        <v>0</v>
      </c>
      <c r="K14" s="40">
        <f>+'24-09-001 Ind. Apoyo al SNAC'!V35</f>
        <v>0</v>
      </c>
      <c r="L14" s="40">
        <f>+'24-09-001 Ind. Apoyo al SNAC'!W35</f>
        <v>0</v>
      </c>
      <c r="M14" s="40">
        <f>+'24-09-001 Ind. Apoyo al SNAC'!X35</f>
        <v>0</v>
      </c>
      <c r="N14" s="40">
        <f>+'24-09-001 Ind. Apoyo al SNAC'!Y35</f>
        <v>0</v>
      </c>
      <c r="O14" s="40">
        <f>+'24-09-001 Ind. Apoyo al SNAC'!Z35</f>
        <v>0</v>
      </c>
      <c r="P14" s="40">
        <f>+'24-09-001 Ind. Apoyo al SNAC'!AA35</f>
        <v>356048</v>
      </c>
      <c r="Q14" s="40">
        <f>+'24-09-001 Ind. Apoyo al SNAC'!AB35</f>
        <v>1200000</v>
      </c>
      <c r="R14" s="40">
        <f>+'24-09-001 Ind. Apoyo al SNAC'!AC35</f>
        <v>1556048</v>
      </c>
      <c r="S14" s="40">
        <f>+'24-09-001 Ind. Apoyo al SNAC'!AD35</f>
        <v>0</v>
      </c>
      <c r="T14" s="40">
        <f>+'24-09-001 Ind. Apoyo al SNAC'!AE35</f>
        <v>0</v>
      </c>
      <c r="U14" s="40">
        <f>+'24-09-001 Ind. Apoyo al SNAC'!AF35</f>
        <v>0</v>
      </c>
      <c r="V14" s="40">
        <f>+'24-09-001 Ind. Apoyo al SNAC'!AG35</f>
        <v>0</v>
      </c>
      <c r="W14" s="40">
        <f>+'24-09-001 Ind. Apoyo al SNAC'!AH35</f>
        <v>1556048</v>
      </c>
      <c r="X14" s="61">
        <f>+'24-09-001 Ind. Apoyo al SNAC'!AI35</f>
        <v>0.65804023394384836</v>
      </c>
      <c r="Y14" s="61">
        <f>+'24-09-001 Ind. Apoyo al SNAC'!AJ35</f>
        <v>7.7457307170369603E-3</v>
      </c>
    </row>
    <row r="15" spans="1:25" ht="24.75" customHeight="1" x14ac:dyDescent="0.25">
      <c r="A15" s="60" t="s">
        <v>60</v>
      </c>
      <c r="B15" s="40">
        <f>+'24-09-001 Ind. Apoyo al SNAC'!J39</f>
        <v>2567930</v>
      </c>
      <c r="C15" s="40">
        <f>+'24-09-001 Ind. Apoyo al SNAC'!K39</f>
        <v>1855805</v>
      </c>
      <c r="D15" s="40">
        <f>+'24-09-001 Ind. Apoyo al SNAC'!M39</f>
        <v>0</v>
      </c>
      <c r="E15" s="40">
        <f>+'24-09-001 Ind. Apoyo al SNAC'!N39</f>
        <v>0</v>
      </c>
      <c r="F15" s="40">
        <f>+'24-09-001 Ind. Apoyo al SNAC'!O39</f>
        <v>0</v>
      </c>
      <c r="G15" s="40">
        <f>+'24-09-001 Ind. Apoyo al SNAC'!R39</f>
        <v>0</v>
      </c>
      <c r="H15" s="40">
        <f>+'24-09-001 Ind. Apoyo al SNAC'!S39</f>
        <v>0</v>
      </c>
      <c r="I15" s="40">
        <f>+'24-09-001 Ind. Apoyo al SNAC'!T39</f>
        <v>0</v>
      </c>
      <c r="J15" s="40">
        <f>+'24-09-001 Ind. Apoyo al SNAC'!U39</f>
        <v>0</v>
      </c>
      <c r="K15" s="40">
        <f>+'24-09-001 Ind. Apoyo al SNAC'!V39</f>
        <v>0</v>
      </c>
      <c r="L15" s="40">
        <f>+'24-09-001 Ind. Apoyo al SNAC'!W39</f>
        <v>0</v>
      </c>
      <c r="M15" s="40">
        <f>+'24-09-001 Ind. Apoyo al SNAC'!X39</f>
        <v>0</v>
      </c>
      <c r="N15" s="40">
        <f>+'24-09-001 Ind. Apoyo al SNAC'!Y39</f>
        <v>0</v>
      </c>
      <c r="O15" s="40">
        <f>+'24-09-001 Ind. Apoyo al SNAC'!Z39</f>
        <v>0</v>
      </c>
      <c r="P15" s="40">
        <f>+'24-09-001 Ind. Apoyo al SNAC'!AA39</f>
        <v>0</v>
      </c>
      <c r="Q15" s="40">
        <f>+'24-09-001 Ind. Apoyo al SNAC'!AB39</f>
        <v>1855805</v>
      </c>
      <c r="R15" s="40">
        <f>+'24-09-001 Ind. Apoyo al SNAC'!AC39</f>
        <v>1855805</v>
      </c>
      <c r="S15" s="40">
        <f>+'24-09-001 Ind. Apoyo al SNAC'!AD39</f>
        <v>0</v>
      </c>
      <c r="T15" s="40">
        <f>+'24-09-001 Ind. Apoyo al SNAC'!AE39</f>
        <v>0</v>
      </c>
      <c r="U15" s="40">
        <f>+'24-09-001 Ind. Apoyo al SNAC'!AF39</f>
        <v>0</v>
      </c>
      <c r="V15" s="40">
        <f>+'24-09-001 Ind. Apoyo al SNAC'!AG39</f>
        <v>0</v>
      </c>
      <c r="W15" s="40">
        <f>+'24-09-001 Ind. Apoyo al SNAC'!AH39</f>
        <v>1855805</v>
      </c>
      <c r="X15" s="61">
        <f>+'24-09-001 Ind. Apoyo al SNAC'!AI39</f>
        <v>0.7226851978052361</v>
      </c>
      <c r="Y15" s="61">
        <f>+'24-09-001 Ind. Apoyo al SNAC'!AJ39</f>
        <v>9.2378678506901939E-3</v>
      </c>
    </row>
    <row r="16" spans="1:25" ht="24.75" customHeight="1" x14ac:dyDescent="0.25">
      <c r="A16" s="60" t="s">
        <v>62</v>
      </c>
      <c r="B16" s="40">
        <f>+'24-09-001 Ind. Apoyo al SNAC'!J44</f>
        <v>2722820</v>
      </c>
      <c r="C16" s="40">
        <f>+'24-09-001 Ind. Apoyo al SNAC'!K44</f>
        <v>1722273</v>
      </c>
      <c r="D16" s="40">
        <f>+'24-09-001 Ind. Apoyo al SNAC'!M44</f>
        <v>0</v>
      </c>
      <c r="E16" s="40">
        <f>+'24-09-001 Ind. Apoyo al SNAC'!N44</f>
        <v>0</v>
      </c>
      <c r="F16" s="40">
        <f>+'24-09-001 Ind. Apoyo al SNAC'!O44</f>
        <v>0</v>
      </c>
      <c r="G16" s="40">
        <f>+'24-09-001 Ind. Apoyo al SNAC'!R44</f>
        <v>0</v>
      </c>
      <c r="H16" s="40">
        <f>+'24-09-001 Ind. Apoyo al SNAC'!S44</f>
        <v>0</v>
      </c>
      <c r="I16" s="40">
        <f>+'24-09-001 Ind. Apoyo al SNAC'!T44</f>
        <v>0</v>
      </c>
      <c r="J16" s="40">
        <f>+'24-09-001 Ind. Apoyo al SNAC'!U44</f>
        <v>0</v>
      </c>
      <c r="K16" s="40">
        <f>+'24-09-001 Ind. Apoyo al SNAC'!V44</f>
        <v>0</v>
      </c>
      <c r="L16" s="40">
        <f>+'24-09-001 Ind. Apoyo al SNAC'!W44</f>
        <v>0</v>
      </c>
      <c r="M16" s="40">
        <f>+'24-09-001 Ind. Apoyo al SNAC'!X44</f>
        <v>76953</v>
      </c>
      <c r="N16" s="40">
        <f>+'24-09-001 Ind. Apoyo al SNAC'!Y44</f>
        <v>76953</v>
      </c>
      <c r="O16" s="40">
        <f>+'24-09-001 Ind. Apoyo al SNAC'!Z44</f>
        <v>668735</v>
      </c>
      <c r="P16" s="40">
        <f>+'24-09-001 Ind. Apoyo al SNAC'!AA44</f>
        <v>0</v>
      </c>
      <c r="Q16" s="40">
        <f>+'24-09-001 Ind. Apoyo al SNAC'!AB44</f>
        <v>976585</v>
      </c>
      <c r="R16" s="40">
        <f>+'24-09-001 Ind. Apoyo al SNAC'!AC44</f>
        <v>1645320</v>
      </c>
      <c r="S16" s="40">
        <f>+'24-09-001 Ind. Apoyo al SNAC'!AD44</f>
        <v>0</v>
      </c>
      <c r="T16" s="40">
        <f>+'24-09-001 Ind. Apoyo al SNAC'!AE44</f>
        <v>0</v>
      </c>
      <c r="U16" s="40">
        <f>+'24-09-001 Ind. Apoyo al SNAC'!AF44</f>
        <v>0</v>
      </c>
      <c r="V16" s="40">
        <f>+'24-09-001 Ind. Apoyo al SNAC'!AG44</f>
        <v>0</v>
      </c>
      <c r="W16" s="40">
        <f>+'24-09-001 Ind. Apoyo al SNAC'!AH44</f>
        <v>1722273</v>
      </c>
      <c r="X16" s="61">
        <f>+'24-09-001 Ind. Apoyo al SNAC'!AI44</f>
        <v>0.63253281524302007</v>
      </c>
      <c r="Y16" s="61">
        <f>+'24-09-001 Ind. Apoyo al SNAC'!AJ44</f>
        <v>8.5731692590610298E-3</v>
      </c>
    </row>
    <row r="17" spans="1:25" ht="24.75" customHeight="1" x14ac:dyDescent="0.25">
      <c r="A17" s="60" t="s">
        <v>64</v>
      </c>
      <c r="B17" s="40">
        <f>+'24-09-001 Ind. Apoyo al SNAC'!J49</f>
        <v>2617405</v>
      </c>
      <c r="C17" s="40">
        <f>+'24-09-001 Ind. Apoyo al SNAC'!K49</f>
        <v>1949405</v>
      </c>
      <c r="D17" s="40">
        <f>+'24-09-001 Ind. Apoyo al SNAC'!M49</f>
        <v>0</v>
      </c>
      <c r="E17" s="40">
        <f>+'24-09-001 Ind. Apoyo al SNAC'!N49</f>
        <v>0</v>
      </c>
      <c r="F17" s="40">
        <f>+'24-09-001 Ind. Apoyo al SNAC'!O49</f>
        <v>0</v>
      </c>
      <c r="G17" s="40">
        <f>+'24-09-001 Ind. Apoyo al SNAC'!R49</f>
        <v>0</v>
      </c>
      <c r="H17" s="40">
        <f>+'24-09-001 Ind. Apoyo al SNAC'!S49</f>
        <v>0</v>
      </c>
      <c r="I17" s="40">
        <f>+'24-09-001 Ind. Apoyo al SNAC'!T49</f>
        <v>0</v>
      </c>
      <c r="J17" s="40">
        <f>+'24-09-001 Ind. Apoyo al SNAC'!U49</f>
        <v>0</v>
      </c>
      <c r="K17" s="40">
        <f>+'24-09-001 Ind. Apoyo al SNAC'!V49</f>
        <v>0</v>
      </c>
      <c r="L17" s="40">
        <f>+'24-09-001 Ind. Apoyo al SNAC'!W49</f>
        <v>0</v>
      </c>
      <c r="M17" s="40">
        <f>+'24-09-001 Ind. Apoyo al SNAC'!X49</f>
        <v>0</v>
      </c>
      <c r="N17" s="40">
        <f>+'24-09-001 Ind. Apoyo al SNAC'!Y49</f>
        <v>0</v>
      </c>
      <c r="O17" s="40">
        <f>+'24-09-001 Ind. Apoyo al SNAC'!Z49</f>
        <v>453303</v>
      </c>
      <c r="P17" s="40">
        <f>+'24-09-001 Ind. Apoyo al SNAC'!AA49</f>
        <v>0</v>
      </c>
      <c r="Q17" s="40">
        <f>+'24-09-001 Ind. Apoyo al SNAC'!AB49</f>
        <v>1086266</v>
      </c>
      <c r="R17" s="40">
        <f>+'24-09-001 Ind. Apoyo al SNAC'!AC49</f>
        <v>1539569</v>
      </c>
      <c r="S17" s="40">
        <f>+'24-09-001 Ind. Apoyo al SNAC'!AD49</f>
        <v>0</v>
      </c>
      <c r="T17" s="40">
        <f>+'24-09-001 Ind. Apoyo al SNAC'!AE49</f>
        <v>0</v>
      </c>
      <c r="U17" s="40">
        <f>+'24-09-001 Ind. Apoyo al SNAC'!AF49</f>
        <v>0</v>
      </c>
      <c r="V17" s="40">
        <f>+'24-09-001 Ind. Apoyo al SNAC'!AG49</f>
        <v>0</v>
      </c>
      <c r="W17" s="40">
        <f>+'24-09-001 Ind. Apoyo al SNAC'!AH49</f>
        <v>1539569</v>
      </c>
      <c r="X17" s="61">
        <f>+'24-09-001 Ind. Apoyo al SNAC'!AI49</f>
        <v>0.58820434743572358</v>
      </c>
      <c r="Y17" s="61">
        <f>+'24-09-001 Ind. Apoyo al SNAC'!AJ45</f>
        <v>0</v>
      </c>
    </row>
    <row r="18" spans="1:25" ht="24.75" customHeight="1" x14ac:dyDescent="0.25">
      <c r="A18" s="60" t="s">
        <v>66</v>
      </c>
      <c r="B18" s="40">
        <f>+'24-09-001 Ind. Apoyo al SNAC'!J53</f>
        <v>600000</v>
      </c>
      <c r="C18" s="40">
        <f>+'24-09-001 Ind. Apoyo al SNAC'!K53</f>
        <v>583100</v>
      </c>
      <c r="D18" s="40">
        <f>+'24-09-001 Ind. Apoyo al SNAC'!M53</f>
        <v>0</v>
      </c>
      <c r="E18" s="40">
        <f>+'24-09-001 Ind. Apoyo al SNAC'!N53</f>
        <v>0</v>
      </c>
      <c r="F18" s="40">
        <f>+'24-09-001 Ind. Apoyo al SNAC'!O53</f>
        <v>0</v>
      </c>
      <c r="G18" s="40">
        <f>+'24-09-001 Ind. Apoyo al SNAC'!R53</f>
        <v>0</v>
      </c>
      <c r="H18" s="40">
        <f>+'24-09-001 Ind. Apoyo al SNAC'!S53</f>
        <v>0</v>
      </c>
      <c r="I18" s="40">
        <f>+'24-09-001 Ind. Apoyo al SNAC'!T53</f>
        <v>0</v>
      </c>
      <c r="J18" s="40">
        <f>+'24-09-001 Ind. Apoyo al SNAC'!U53</f>
        <v>0</v>
      </c>
      <c r="K18" s="40">
        <f>+'24-09-001 Ind. Apoyo al SNAC'!V53</f>
        <v>0</v>
      </c>
      <c r="L18" s="40">
        <f>+'24-09-001 Ind. Apoyo al SNAC'!W53</f>
        <v>0</v>
      </c>
      <c r="M18" s="40">
        <f>+'24-09-001 Ind. Apoyo al SNAC'!X53</f>
        <v>0</v>
      </c>
      <c r="N18" s="40">
        <f>+'24-09-001 Ind. Apoyo al SNAC'!Y53</f>
        <v>0</v>
      </c>
      <c r="O18" s="40">
        <f>+'24-09-001 Ind. Apoyo al SNAC'!Z53</f>
        <v>0</v>
      </c>
      <c r="P18" s="40">
        <f>+'24-09-001 Ind. Apoyo al SNAC'!AA53</f>
        <v>0</v>
      </c>
      <c r="Q18" s="40">
        <f>+'24-09-001 Ind. Apoyo al SNAC'!AB53</f>
        <v>583100</v>
      </c>
      <c r="R18" s="40">
        <f>+'24-09-001 Ind. Apoyo al SNAC'!AC53</f>
        <v>583100</v>
      </c>
      <c r="S18" s="40">
        <f>+'24-09-001 Ind. Apoyo al SNAC'!AD53</f>
        <v>0</v>
      </c>
      <c r="T18" s="40">
        <f>+'24-09-001 Ind. Apoyo al SNAC'!AE53</f>
        <v>0</v>
      </c>
      <c r="U18" s="40">
        <f>+'24-09-001 Ind. Apoyo al SNAC'!AF53</f>
        <v>0</v>
      </c>
      <c r="V18" s="40">
        <f>+'24-09-001 Ind. Apoyo al SNAC'!AG53</f>
        <v>0</v>
      </c>
      <c r="W18" s="40">
        <f>+'24-09-001 Ind. Apoyo al SNAC'!AH53</f>
        <v>583100</v>
      </c>
      <c r="X18" s="61">
        <f>+'24-09-001 Ind. Apoyo al SNAC'!AI53</f>
        <v>0.97183333333333333</v>
      </c>
      <c r="Y18" s="61">
        <f>+'24-09-001 Ind. Apoyo al SNAC'!AJ53</f>
        <v>2.9025682890915006E-3</v>
      </c>
    </row>
    <row r="19" spans="1:25" ht="24.75" customHeight="1" x14ac:dyDescent="0.25">
      <c r="A19" s="60" t="s">
        <v>68</v>
      </c>
      <c r="B19" s="40">
        <f>+'24-09-001 Ind. Apoyo al SNAC'!J57</f>
        <v>600000</v>
      </c>
      <c r="C19" s="40">
        <f>+'24-09-001 Ind. Apoyo al SNAC'!K57</f>
        <v>597023</v>
      </c>
      <c r="D19" s="40">
        <f>+'24-09-001 Ind. Apoyo al SNAC'!M57</f>
        <v>0</v>
      </c>
      <c r="E19" s="40">
        <f>+'24-09-001 Ind. Apoyo al SNAC'!N57</f>
        <v>0</v>
      </c>
      <c r="F19" s="40">
        <f>+'24-09-001 Ind. Apoyo al SNAC'!O57</f>
        <v>0</v>
      </c>
      <c r="G19" s="40">
        <f>+'24-09-001 Ind. Apoyo al SNAC'!R57</f>
        <v>0</v>
      </c>
      <c r="H19" s="40">
        <f>+'24-09-001 Ind. Apoyo al SNAC'!S57</f>
        <v>0</v>
      </c>
      <c r="I19" s="40">
        <f>+'24-09-001 Ind. Apoyo al SNAC'!T57</f>
        <v>0</v>
      </c>
      <c r="J19" s="40">
        <f>+'24-09-001 Ind. Apoyo al SNAC'!U57</f>
        <v>0</v>
      </c>
      <c r="K19" s="40">
        <f>+'24-09-001 Ind. Apoyo al SNAC'!V57</f>
        <v>0</v>
      </c>
      <c r="L19" s="40">
        <f>+'24-09-001 Ind. Apoyo al SNAC'!W57</f>
        <v>0</v>
      </c>
      <c r="M19" s="40">
        <f>+'24-09-001 Ind. Apoyo al SNAC'!X57</f>
        <v>0</v>
      </c>
      <c r="N19" s="40">
        <f>+'24-09-001 Ind. Apoyo al SNAC'!Y57</f>
        <v>0</v>
      </c>
      <c r="O19" s="40">
        <f>+'24-09-001 Ind. Apoyo al SNAC'!Z57</f>
        <v>0</v>
      </c>
      <c r="P19" s="40">
        <f>+'24-09-001 Ind. Apoyo al SNAC'!AA57</f>
        <v>0</v>
      </c>
      <c r="Q19" s="40">
        <f>+'24-09-001 Ind. Apoyo al SNAC'!AB57</f>
        <v>597023</v>
      </c>
      <c r="R19" s="40">
        <f>+'24-09-001 Ind. Apoyo al SNAC'!AC57</f>
        <v>597023</v>
      </c>
      <c r="S19" s="40">
        <f>+'24-09-001 Ind. Apoyo al SNAC'!AD57</f>
        <v>0</v>
      </c>
      <c r="T19" s="40">
        <f>+'24-09-001 Ind. Apoyo al SNAC'!AE57</f>
        <v>0</v>
      </c>
      <c r="U19" s="40">
        <f>+'24-09-001 Ind. Apoyo al SNAC'!AF57</f>
        <v>0</v>
      </c>
      <c r="V19" s="40">
        <f>+'24-09-001 Ind. Apoyo al SNAC'!AG57</f>
        <v>0</v>
      </c>
      <c r="W19" s="40">
        <f>+'24-09-001 Ind. Apoyo al SNAC'!AH57</f>
        <v>597023</v>
      </c>
      <c r="X19" s="61">
        <f>+'24-09-001 Ind. Apoyo al SNAC'!AI57</f>
        <v>0.99503833333333336</v>
      </c>
      <c r="Y19" s="61">
        <f>+'24-09-001 Ind. Apoyo al SNAC'!AJ57</f>
        <v>2.9718745115045017E-3</v>
      </c>
    </row>
    <row r="20" spans="1:25" ht="24.75" customHeight="1" x14ac:dyDescent="0.25">
      <c r="A20" s="62" t="s">
        <v>70</v>
      </c>
      <c r="B20" s="40">
        <f>+'24-09-001 Ind. Apoyo al SNAC'!J61</f>
        <v>600000</v>
      </c>
      <c r="C20" s="40">
        <f>+'24-09-001 Ind. Apoyo al SNAC'!K61</f>
        <v>504001</v>
      </c>
      <c r="D20" s="40">
        <f>+'24-09-001 Ind. Apoyo al SNAC'!M61</f>
        <v>0</v>
      </c>
      <c r="E20" s="40">
        <f>+'24-09-001 Ind. Apoyo al SNAC'!N61</f>
        <v>0</v>
      </c>
      <c r="F20" s="40">
        <f>+'24-09-001 Ind. Apoyo al SNAC'!O61</f>
        <v>0</v>
      </c>
      <c r="G20" s="40">
        <f>+'24-09-001 Ind. Apoyo al SNAC'!R61</f>
        <v>0</v>
      </c>
      <c r="H20" s="40">
        <f>+'24-09-001 Ind. Apoyo al SNAC'!S61</f>
        <v>0</v>
      </c>
      <c r="I20" s="40">
        <f>+'24-09-001 Ind. Apoyo al SNAC'!T61</f>
        <v>0</v>
      </c>
      <c r="J20" s="40">
        <f>+'24-09-001 Ind. Apoyo al SNAC'!U61</f>
        <v>0</v>
      </c>
      <c r="K20" s="40">
        <f>+'24-09-001 Ind. Apoyo al SNAC'!V61</f>
        <v>0</v>
      </c>
      <c r="L20" s="40">
        <f>+'24-09-001 Ind. Apoyo al SNAC'!W61</f>
        <v>0</v>
      </c>
      <c r="M20" s="40">
        <f>+'24-09-001 Ind. Apoyo al SNAC'!X61</f>
        <v>0</v>
      </c>
      <c r="N20" s="40">
        <f>+'24-09-001 Ind. Apoyo al SNAC'!Y61</f>
        <v>0</v>
      </c>
      <c r="O20" s="40">
        <f>+'24-09-001 Ind. Apoyo al SNAC'!Z61</f>
        <v>0</v>
      </c>
      <c r="P20" s="40">
        <f>+'24-09-001 Ind. Apoyo al SNAC'!AA61</f>
        <v>504001</v>
      </c>
      <c r="Q20" s="40">
        <f>+'24-09-001 Ind. Apoyo al SNAC'!AB61</f>
        <v>0</v>
      </c>
      <c r="R20" s="40">
        <f>+'24-09-001 Ind. Apoyo al SNAC'!AC61</f>
        <v>504001</v>
      </c>
      <c r="S20" s="40">
        <f>+'24-09-001 Ind. Apoyo al SNAC'!AD61</f>
        <v>0</v>
      </c>
      <c r="T20" s="40">
        <f>+'24-09-001 Ind. Apoyo al SNAC'!AE61</f>
        <v>0</v>
      </c>
      <c r="U20" s="40">
        <f>+'24-09-001 Ind. Apoyo al SNAC'!AF61</f>
        <v>0</v>
      </c>
      <c r="V20" s="40">
        <f>+'24-09-001 Ind. Apoyo al SNAC'!AG61</f>
        <v>0</v>
      </c>
      <c r="W20" s="40">
        <f>+'24-09-001 Ind. Apoyo al SNAC'!AH61</f>
        <v>504001</v>
      </c>
      <c r="X20" s="61">
        <f>+'24-09-001 Ind. Apoyo al SNAC'!AI61</f>
        <v>0.84000166666666665</v>
      </c>
      <c r="Y20" s="61">
        <f>+'24-09-001 Ind. Apoyo al SNAC'!AJ61</f>
        <v>2.5088275086098534E-3</v>
      </c>
    </row>
    <row r="21" spans="1:25" ht="24.75" customHeight="1" x14ac:dyDescent="0.25">
      <c r="A21" s="62" t="s">
        <v>72</v>
      </c>
      <c r="B21" s="40">
        <f>+'24-09-001 Ind. Apoyo al SNAC'!J65</f>
        <v>600000</v>
      </c>
      <c r="C21" s="40">
        <f>+'24-09-001 Ind. Apoyo al SNAC'!K65</f>
        <v>599760</v>
      </c>
      <c r="D21" s="40">
        <f>+'24-09-001 Ind. Apoyo al SNAC'!M65</f>
        <v>0</v>
      </c>
      <c r="E21" s="40">
        <f>+'24-09-001 Ind. Apoyo al SNAC'!N65</f>
        <v>0</v>
      </c>
      <c r="F21" s="40">
        <f>+'24-09-001 Ind. Apoyo al SNAC'!O65</f>
        <v>0</v>
      </c>
      <c r="G21" s="40">
        <f>+'24-09-001 Ind. Apoyo al SNAC'!R65</f>
        <v>0</v>
      </c>
      <c r="H21" s="40">
        <f>+'24-09-001 Ind. Apoyo al SNAC'!S65</f>
        <v>0</v>
      </c>
      <c r="I21" s="40">
        <f>+'24-09-001 Ind. Apoyo al SNAC'!T65</f>
        <v>0</v>
      </c>
      <c r="J21" s="40">
        <f>+'24-09-001 Ind. Apoyo al SNAC'!U65</f>
        <v>0</v>
      </c>
      <c r="K21" s="40">
        <f>+'24-09-001 Ind. Apoyo al SNAC'!V65</f>
        <v>0</v>
      </c>
      <c r="L21" s="40">
        <f>+'24-09-001 Ind. Apoyo al SNAC'!W65</f>
        <v>0</v>
      </c>
      <c r="M21" s="40">
        <f>+'24-09-001 Ind. Apoyo al SNAC'!X65</f>
        <v>0</v>
      </c>
      <c r="N21" s="40">
        <f>+'24-09-001 Ind. Apoyo al SNAC'!Y65</f>
        <v>0</v>
      </c>
      <c r="O21" s="40">
        <f>+'24-09-001 Ind. Apoyo al SNAC'!Z65</f>
        <v>0</v>
      </c>
      <c r="P21" s="40">
        <f>+'24-09-001 Ind. Apoyo al SNAC'!AA65</f>
        <v>0</v>
      </c>
      <c r="Q21" s="40">
        <f>+'24-09-001 Ind. Apoyo al SNAC'!AB65</f>
        <v>599760</v>
      </c>
      <c r="R21" s="40">
        <f>+'24-09-001 Ind. Apoyo al SNAC'!AC65</f>
        <v>599760</v>
      </c>
      <c r="S21" s="40">
        <f>+'24-09-001 Ind. Apoyo al SNAC'!AD65</f>
        <v>0</v>
      </c>
      <c r="T21" s="40">
        <f>+'24-09-001 Ind. Apoyo al SNAC'!AE65</f>
        <v>0</v>
      </c>
      <c r="U21" s="40">
        <f>+'24-09-001 Ind. Apoyo al SNAC'!AF65</f>
        <v>0</v>
      </c>
      <c r="V21" s="40">
        <f>+'24-09-001 Ind. Apoyo al SNAC'!AG65</f>
        <v>0</v>
      </c>
      <c r="W21" s="40">
        <f>+'24-09-001 Ind. Apoyo al SNAC'!AH65</f>
        <v>599760</v>
      </c>
      <c r="X21" s="61">
        <f>+'24-09-001 Ind. Apoyo al SNAC'!AI65</f>
        <v>0.99960000000000004</v>
      </c>
      <c r="Y21" s="61">
        <f>+'24-09-001 Ind. Apoyo al SNAC'!AJ65</f>
        <v>2.9854988116369721E-3</v>
      </c>
    </row>
    <row r="22" spans="1:25" ht="24.75" customHeight="1" x14ac:dyDescent="0.25">
      <c r="A22" s="62" t="s">
        <v>74</v>
      </c>
      <c r="B22" s="40">
        <f>+'24-09-001 Ind. Apoyo al SNAC'!J70</f>
        <v>1635595</v>
      </c>
      <c r="C22" s="40">
        <f>+'24-09-001 Ind. Apoyo al SNAC'!K70</f>
        <v>1288425</v>
      </c>
      <c r="D22" s="40">
        <f>+'24-09-001 Ind. Apoyo al SNAC'!M66</f>
        <v>0</v>
      </c>
      <c r="E22" s="40">
        <f>+'24-09-001 Ind. Apoyo al SNAC'!N66</f>
        <v>0</v>
      </c>
      <c r="F22" s="40">
        <f>+'24-09-001 Ind. Apoyo al SNAC'!O66</f>
        <v>0</v>
      </c>
      <c r="G22" s="40">
        <f>+'24-09-001 Ind. Apoyo al SNAC'!R66</f>
        <v>0</v>
      </c>
      <c r="H22" s="40">
        <f>+'24-09-001 Ind. Apoyo al SNAC'!S66</f>
        <v>0</v>
      </c>
      <c r="I22" s="40">
        <f>+'24-09-001 Ind. Apoyo al SNAC'!T66</f>
        <v>0</v>
      </c>
      <c r="J22" s="40">
        <f>+'24-09-001 Ind. Apoyo al SNAC'!U70</f>
        <v>0</v>
      </c>
      <c r="K22" s="40">
        <f>+'24-09-001 Ind. Apoyo al SNAC'!V66</f>
        <v>0</v>
      </c>
      <c r="L22" s="40">
        <f>+'24-09-001 Ind. Apoyo al SNAC'!W66</f>
        <v>0</v>
      </c>
      <c r="M22" s="40">
        <f>+'24-09-001 Ind. Apoyo al SNAC'!X66</f>
        <v>0</v>
      </c>
      <c r="N22" s="40">
        <f>+'24-09-001 Ind. Apoyo al SNAC'!Y70</f>
        <v>0</v>
      </c>
      <c r="O22" s="40">
        <f>+'24-09-001 Ind. Apoyo al SNAC'!Z66</f>
        <v>0</v>
      </c>
      <c r="P22" s="40">
        <f>+'24-09-001 Ind. Apoyo al SNAC'!AA66</f>
        <v>0</v>
      </c>
      <c r="Q22" s="40">
        <f>+'24-09-001 Ind. Apoyo al SNAC'!AB66</f>
        <v>0</v>
      </c>
      <c r="R22" s="40">
        <f>+'24-09-001 Ind. Apoyo al SNAC'!AC70</f>
        <v>0</v>
      </c>
      <c r="S22" s="40">
        <f>+'24-09-001 Ind. Apoyo al SNAC'!AD66</f>
        <v>0</v>
      </c>
      <c r="T22" s="40">
        <f>+'24-09-001 Ind. Apoyo al SNAC'!AE66</f>
        <v>0</v>
      </c>
      <c r="U22" s="40">
        <f>+'24-09-001 Ind. Apoyo al SNAC'!AF66</f>
        <v>0</v>
      </c>
      <c r="V22" s="40">
        <f>+'24-09-001 Ind. Apoyo al SNAC'!AG70</f>
        <v>0</v>
      </c>
      <c r="W22" s="40">
        <f>+'24-09-001 Ind. Apoyo al SNAC'!AH70</f>
        <v>0</v>
      </c>
      <c r="X22" s="61">
        <f>+'24-09-001 Ind. Apoyo al SNAC'!AI70</f>
        <v>0</v>
      </c>
      <c r="Y22" s="61">
        <f>+'24-09-001 Ind. Apoyo al SNAC'!AJ70</f>
        <v>0</v>
      </c>
    </row>
    <row r="23" spans="1:25" ht="24.75" customHeight="1" x14ac:dyDescent="0.25">
      <c r="A23" s="62" t="s">
        <v>76</v>
      </c>
      <c r="B23" s="40">
        <f>+'24-09-001 Ind. Apoyo al SNAC'!J74</f>
        <v>3742115</v>
      </c>
      <c r="C23" s="40">
        <f>+'24-09-001 Ind. Apoyo al SNAC'!K74</f>
        <v>3148578</v>
      </c>
      <c r="D23" s="40">
        <f>+'24-09-001 Ind. Apoyo al SNAC'!M74</f>
        <v>0</v>
      </c>
      <c r="E23" s="40">
        <f>+'24-09-001 Ind. Apoyo al SNAC'!N74</f>
        <v>0</v>
      </c>
      <c r="F23" s="40">
        <f>+'24-09-001 Ind. Apoyo al SNAC'!O74</f>
        <v>0</v>
      </c>
      <c r="G23" s="40">
        <f>+'24-09-001 Ind. Apoyo al SNAC'!R74</f>
        <v>0</v>
      </c>
      <c r="H23" s="40">
        <f>+'24-09-001 Ind. Apoyo al SNAC'!S74</f>
        <v>0</v>
      </c>
      <c r="I23" s="40">
        <f>+'24-09-001 Ind. Apoyo al SNAC'!T74</f>
        <v>0</v>
      </c>
      <c r="J23" s="40">
        <f>+'24-09-001 Ind. Apoyo al SNAC'!U74</f>
        <v>0</v>
      </c>
      <c r="K23" s="40">
        <f>+'24-09-001 Ind. Apoyo al SNAC'!V74</f>
        <v>0</v>
      </c>
      <c r="L23" s="40">
        <f>+'24-09-001 Ind. Apoyo al SNAC'!W74</f>
        <v>390158</v>
      </c>
      <c r="M23" s="40">
        <f>+'24-09-001 Ind. Apoyo al SNAC'!X74</f>
        <v>0</v>
      </c>
      <c r="N23" s="40">
        <f>+'24-09-001 Ind. Apoyo al SNAC'!Y74</f>
        <v>390158</v>
      </c>
      <c r="O23" s="40">
        <f>+'24-09-001 Ind. Apoyo al SNAC'!Z74</f>
        <v>0</v>
      </c>
      <c r="P23" s="40">
        <f>+'24-09-001 Ind. Apoyo al SNAC'!AA74</f>
        <v>446250</v>
      </c>
      <c r="Q23" s="40">
        <f>+'24-09-001 Ind. Apoyo al SNAC'!AB74</f>
        <v>1617210</v>
      </c>
      <c r="R23" s="40">
        <f>+'24-09-001 Ind. Apoyo al SNAC'!AC74</f>
        <v>2063460</v>
      </c>
      <c r="S23" s="40">
        <f>+'24-09-001 Ind. Apoyo al SNAC'!AD74</f>
        <v>0</v>
      </c>
      <c r="T23" s="40">
        <f>+'24-09-001 Ind. Apoyo al SNAC'!AE74</f>
        <v>0</v>
      </c>
      <c r="U23" s="40">
        <f>+'24-09-001 Ind. Apoyo al SNAC'!AF74</f>
        <v>0</v>
      </c>
      <c r="V23" s="40">
        <f>+'24-09-001 Ind. Apoyo al SNAC'!AG74</f>
        <v>0</v>
      </c>
      <c r="W23" s="40">
        <f>+'24-09-001 Ind. Apoyo al SNAC'!AH74</f>
        <v>2453618</v>
      </c>
      <c r="X23" s="61">
        <f>+'24-09-001 Ind. Apoyo al SNAC'!AI74</f>
        <v>0.65567680309129994</v>
      </c>
      <c r="Y23" s="61">
        <f>+'24-09-001 Ind. Apoyo al SNAC'!AJ74</f>
        <v>1.2213674841955256E-2</v>
      </c>
    </row>
    <row r="24" spans="1:25" ht="24.75" customHeight="1" x14ac:dyDescent="0.25">
      <c r="A24" s="63" t="s">
        <v>78</v>
      </c>
      <c r="B24" s="40">
        <f>+'24-09-001 Ind. Apoyo al SNAC'!J79</f>
        <v>902273860</v>
      </c>
      <c r="C24" s="40">
        <f>+'24-09-001 Ind. Apoyo al SNAC'!K79</f>
        <v>710800106</v>
      </c>
      <c r="D24" s="40">
        <f>+'24-09-001 Ind. Apoyo al SNAC'!M79</f>
        <v>0</v>
      </c>
      <c r="E24" s="40">
        <f>+'24-09-001 Ind. Apoyo al SNAC'!N79</f>
        <v>0</v>
      </c>
      <c r="F24" s="40">
        <f>+'24-09-001 Ind. Apoyo al SNAC'!O79</f>
        <v>0</v>
      </c>
      <c r="G24" s="40">
        <f>+'24-09-001 Ind. Apoyo al SNAC'!R79</f>
        <v>0</v>
      </c>
      <c r="H24" s="40">
        <f>+'24-09-001 Ind. Apoyo al SNAC'!S79</f>
        <v>6855083</v>
      </c>
      <c r="I24" s="40">
        <f>+'24-09-001 Ind. Apoyo al SNAC'!T79</f>
        <v>2600000</v>
      </c>
      <c r="J24" s="40">
        <f>+'24-09-001 Ind. Apoyo al SNAC'!U79</f>
        <v>9455083</v>
      </c>
      <c r="K24" s="40">
        <f>+'24-09-001 Ind. Apoyo al SNAC'!V79</f>
        <v>21052386</v>
      </c>
      <c r="L24" s="40">
        <f>+'24-09-001 Ind. Apoyo al SNAC'!W79</f>
        <v>17868416</v>
      </c>
      <c r="M24" s="40">
        <f>+'24-09-001 Ind. Apoyo al SNAC'!X79</f>
        <v>12055083</v>
      </c>
      <c r="N24" s="40">
        <f>+'24-09-001 Ind. Apoyo al SNAC'!Y79</f>
        <v>50975885</v>
      </c>
      <c r="O24" s="40">
        <f>+'24-09-001 Ind. Apoyo al SNAC'!Z79</f>
        <v>33828858</v>
      </c>
      <c r="P24" s="40">
        <f>+'24-09-001 Ind. Apoyo al SNAC'!AA79</f>
        <v>52847988</v>
      </c>
      <c r="Q24" s="40">
        <f>+'24-09-001 Ind. Apoyo al SNAC'!AB79</f>
        <v>36898554</v>
      </c>
      <c r="R24" s="40">
        <f>+'24-09-001 Ind. Apoyo al SNAC'!AC79</f>
        <v>123575400</v>
      </c>
      <c r="S24" s="40">
        <f>+'24-09-001 Ind. Apoyo al SNAC'!AD79</f>
        <v>0</v>
      </c>
      <c r="T24" s="40">
        <f>+'24-09-001 Ind. Apoyo al SNAC'!AE79</f>
        <v>0</v>
      </c>
      <c r="U24" s="40">
        <f>+'24-09-001 Ind. Apoyo al SNAC'!AF79</f>
        <v>0</v>
      </c>
      <c r="V24" s="40">
        <f>+'24-09-001 Ind. Apoyo al SNAC'!AG79</f>
        <v>0</v>
      </c>
      <c r="W24" s="40">
        <f>+'24-09-001 Ind. Apoyo al SNAC'!AH79</f>
        <v>184006368</v>
      </c>
      <c r="X24" s="61">
        <f>+'24-09-001 Ind. Apoyo al SNAC'!AI79</f>
        <v>0.20393627274096138</v>
      </c>
      <c r="Y24" s="61">
        <f>+'24-09-001 Ind. Apoyo al SNAC'!AJ79</f>
        <v>0.91595103541022305</v>
      </c>
    </row>
    <row r="25" spans="1:25" ht="34.5" customHeight="1" x14ac:dyDescent="0.25">
      <c r="A25" s="65" t="str">
        <f>"TOTAL ASIG."&amp;" "&amp;$A$5</f>
        <v>TOTAL ASIG. 24-09-001 "Apoyo al Sistema Nacional de Cuidados"</v>
      </c>
      <c r="B25" s="66">
        <f>SUM(B8:B24)</f>
        <v>929654000</v>
      </c>
      <c r="C25" s="66">
        <f t="shared" ref="C25:V25" si="0">SUM(C8:C24)</f>
        <v>730103827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6855083</v>
      </c>
      <c r="I25" s="66">
        <f t="shared" si="0"/>
        <v>2600000</v>
      </c>
      <c r="J25" s="66">
        <f t="shared" si="0"/>
        <v>9455083</v>
      </c>
      <c r="K25" s="66">
        <f t="shared" si="0"/>
        <v>21052386</v>
      </c>
      <c r="L25" s="66">
        <f t="shared" si="0"/>
        <v>18258574</v>
      </c>
      <c r="M25" s="66">
        <f t="shared" si="0"/>
        <v>12132036</v>
      </c>
      <c r="N25" s="66">
        <f t="shared" si="0"/>
        <v>51442996</v>
      </c>
      <c r="O25" s="66">
        <f t="shared" si="0"/>
        <v>35132842</v>
      </c>
      <c r="P25" s="66">
        <f t="shared" si="0"/>
        <v>56474288</v>
      </c>
      <c r="Q25" s="66">
        <f t="shared" si="0"/>
        <v>48385844</v>
      </c>
      <c r="R25" s="66">
        <f t="shared" si="0"/>
        <v>139992974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200891053</v>
      </c>
      <c r="X25" s="67">
        <f>+'24-09-001 Ind. Apoyo al SNAC'!AI80</f>
        <v>0.21609228056889981</v>
      </c>
      <c r="Y25" s="67">
        <f>'24-09-001 Ind. Apoyo al SNAC'!AJ80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C27" s="73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24ACA-3BB2-49A9-8A60-2EEE802D50A0}">
  <sheetPr>
    <tabColor rgb="FF007DB5"/>
    <pageSetUpPr fitToPage="1"/>
  </sheetPr>
  <dimension ref="A1:DB95"/>
  <sheetViews>
    <sheetView zoomScale="85" zoomScaleNormal="85" workbookViewId="0">
      <pane ySplit="7" topLeftCell="A68" activePane="bottomLeft" state="frozen"/>
      <selection activeCell="A4" sqref="A4:AJ4"/>
      <selection pane="bottomLeft" activeCell="L89" sqref="L89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</row>
    <row r="2" spans="1:106" s="1" customFormat="1" ht="16.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</row>
    <row r="3" spans="1:106" s="1" customFormat="1" ht="16.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</row>
    <row r="4" spans="1:106" s="1" customFormat="1" ht="16.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</row>
    <row r="5" spans="1:106" ht="54.75" customHeight="1" x14ac:dyDescent="0.25">
      <c r="A5" s="120" t="s">
        <v>406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</row>
    <row r="6" spans="1:106" s="3" customFormat="1" ht="22.5" customHeight="1" x14ac:dyDescent="0.25">
      <c r="A6" s="96" t="s">
        <v>5</v>
      </c>
      <c r="B6" s="96" t="s">
        <v>6</v>
      </c>
      <c r="C6" s="52" t="s">
        <v>7</v>
      </c>
      <c r="D6" s="96" t="s">
        <v>8</v>
      </c>
      <c r="E6" s="96" t="s">
        <v>9</v>
      </c>
      <c r="F6" s="96" t="s">
        <v>10</v>
      </c>
      <c r="G6" s="96" t="s">
        <v>11</v>
      </c>
      <c r="H6" s="96" t="s">
        <v>12</v>
      </c>
      <c r="I6" s="96"/>
      <c r="J6" s="95" t="s">
        <v>13</v>
      </c>
      <c r="K6" s="95" t="s">
        <v>14</v>
      </c>
      <c r="L6" s="96" t="s">
        <v>15</v>
      </c>
      <c r="M6" s="95" t="s">
        <v>16</v>
      </c>
      <c r="N6" s="95"/>
      <c r="O6" s="95"/>
      <c r="P6" s="96" t="s">
        <v>17</v>
      </c>
      <c r="Q6" s="96" t="s">
        <v>18</v>
      </c>
      <c r="R6" s="95" t="s">
        <v>19</v>
      </c>
      <c r="S6" s="95"/>
      <c r="T6" s="95"/>
      <c r="U6" s="95" t="s">
        <v>20</v>
      </c>
      <c r="V6" s="95" t="s">
        <v>19</v>
      </c>
      <c r="W6" s="95"/>
      <c r="X6" s="95"/>
      <c r="Y6" s="95" t="s">
        <v>21</v>
      </c>
      <c r="Z6" s="95" t="s">
        <v>19</v>
      </c>
      <c r="AA6" s="95"/>
      <c r="AB6" s="95"/>
      <c r="AC6" s="95" t="s">
        <v>22</v>
      </c>
      <c r="AD6" s="95" t="s">
        <v>19</v>
      </c>
      <c r="AE6" s="95"/>
      <c r="AF6" s="95"/>
      <c r="AG6" s="95" t="s">
        <v>23</v>
      </c>
      <c r="AH6" s="95" t="s">
        <v>24</v>
      </c>
      <c r="AI6" s="102" t="s">
        <v>25</v>
      </c>
      <c r="AJ6" s="10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6"/>
      <c r="B7" s="96"/>
      <c r="C7" s="52" t="s">
        <v>26</v>
      </c>
      <c r="D7" s="96"/>
      <c r="E7" s="96"/>
      <c r="F7" s="96"/>
      <c r="G7" s="96"/>
      <c r="H7" s="52" t="s">
        <v>27</v>
      </c>
      <c r="I7" s="52" t="s">
        <v>28</v>
      </c>
      <c r="J7" s="95"/>
      <c r="K7" s="95"/>
      <c r="L7" s="96"/>
      <c r="M7" s="53" t="s">
        <v>29</v>
      </c>
      <c r="N7" s="53" t="s">
        <v>30</v>
      </c>
      <c r="O7" s="53" t="s">
        <v>31</v>
      </c>
      <c r="P7" s="96"/>
      <c r="Q7" s="96"/>
      <c r="R7" s="53" t="s">
        <v>32</v>
      </c>
      <c r="S7" s="53" t="s">
        <v>33</v>
      </c>
      <c r="T7" s="53" t="s">
        <v>34</v>
      </c>
      <c r="U7" s="95"/>
      <c r="V7" s="53" t="s">
        <v>35</v>
      </c>
      <c r="W7" s="53" t="s">
        <v>36</v>
      </c>
      <c r="X7" s="53" t="s">
        <v>37</v>
      </c>
      <c r="Y7" s="95"/>
      <c r="Z7" s="53" t="s">
        <v>38</v>
      </c>
      <c r="AA7" s="53" t="s">
        <v>39</v>
      </c>
      <c r="AB7" s="53" t="s">
        <v>40</v>
      </c>
      <c r="AC7" s="95"/>
      <c r="AD7" s="53" t="s">
        <v>41</v>
      </c>
      <c r="AE7" s="53" t="s">
        <v>42</v>
      </c>
      <c r="AF7" s="53" t="s">
        <v>43</v>
      </c>
      <c r="AG7" s="95"/>
      <c r="AH7" s="9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91" t="s">
        <v>46</v>
      </c>
      <c r="B8" s="91"/>
      <c r="C8" s="91"/>
      <c r="D8" s="91"/>
      <c r="E8" s="91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2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2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3" t="s">
        <v>47</v>
      </c>
      <c r="B11" s="93"/>
      <c r="C11" s="93"/>
      <c r="D11" s="93"/>
      <c r="E11" s="93"/>
      <c r="F11" s="93"/>
      <c r="G11" s="93"/>
      <c r="H11" s="93"/>
      <c r="I11" s="93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91" t="s">
        <v>48</v>
      </c>
      <c r="B12" s="91"/>
      <c r="C12" s="91"/>
      <c r="D12" s="91"/>
      <c r="E12" s="91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3" t="s">
        <v>49</v>
      </c>
      <c r="B15" s="93"/>
      <c r="C15" s="93"/>
      <c r="D15" s="93"/>
      <c r="E15" s="93"/>
      <c r="F15" s="93"/>
      <c r="G15" s="93"/>
      <c r="H15" s="93"/>
      <c r="I15" s="93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91" t="s">
        <v>50</v>
      </c>
      <c r="B16" s="91"/>
      <c r="C16" s="91"/>
      <c r="D16" s="91"/>
      <c r="E16" s="91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2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2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3" t="s">
        <v>51</v>
      </c>
      <c r="B19" s="93"/>
      <c r="C19" s="93"/>
      <c r="D19" s="93"/>
      <c r="E19" s="93"/>
      <c r="F19" s="93"/>
      <c r="G19" s="93"/>
      <c r="H19" s="93"/>
      <c r="I19" s="93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91" t="s">
        <v>52</v>
      </c>
      <c r="B20" s="91"/>
      <c r="C20" s="91"/>
      <c r="D20" s="91"/>
      <c r="E20" s="91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2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2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3" t="s">
        <v>53</v>
      </c>
      <c r="B23" s="93"/>
      <c r="C23" s="93"/>
      <c r="D23" s="93"/>
      <c r="E23" s="93"/>
      <c r="F23" s="93"/>
      <c r="G23" s="93"/>
      <c r="H23" s="93"/>
      <c r="I23" s="93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91" t="s">
        <v>54</v>
      </c>
      <c r="B24" s="91"/>
      <c r="C24" s="91"/>
      <c r="D24" s="91"/>
      <c r="E24" s="91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2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2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3" t="s">
        <v>55</v>
      </c>
      <c r="B27" s="93"/>
      <c r="C27" s="93"/>
      <c r="D27" s="93"/>
      <c r="E27" s="93"/>
      <c r="F27" s="93"/>
      <c r="G27" s="93"/>
      <c r="H27" s="93"/>
      <c r="I27" s="93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91" t="s">
        <v>56</v>
      </c>
      <c r="B28" s="91"/>
      <c r="C28" s="91"/>
      <c r="D28" s="91"/>
      <c r="E28" s="91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2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2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3" t="s">
        <v>57</v>
      </c>
      <c r="B31" s="93"/>
      <c r="C31" s="93"/>
      <c r="D31" s="93"/>
      <c r="E31" s="93"/>
      <c r="F31" s="93"/>
      <c r="G31" s="93"/>
      <c r="H31" s="93"/>
      <c r="I31" s="93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91" t="s">
        <v>58</v>
      </c>
      <c r="B32" s="91"/>
      <c r="C32" s="91"/>
      <c r="D32" s="91"/>
      <c r="E32" s="91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2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2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3" t="s">
        <v>59</v>
      </c>
      <c r="B35" s="93"/>
      <c r="C35" s="93"/>
      <c r="D35" s="93"/>
      <c r="E35" s="93"/>
      <c r="F35" s="93"/>
      <c r="G35" s="93"/>
      <c r="H35" s="93"/>
      <c r="I35" s="93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91" t="s">
        <v>60</v>
      </c>
      <c r="B36" s="91"/>
      <c r="C36" s="91"/>
      <c r="D36" s="91"/>
      <c r="E36" s="91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2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2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3" t="s">
        <v>61</v>
      </c>
      <c r="B39" s="93"/>
      <c r="C39" s="93"/>
      <c r="D39" s="93"/>
      <c r="E39" s="93"/>
      <c r="F39" s="93"/>
      <c r="G39" s="93"/>
      <c r="H39" s="93"/>
      <c r="I39" s="93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91" t="s">
        <v>62</v>
      </c>
      <c r="B40" s="91"/>
      <c r="C40" s="91"/>
      <c r="D40" s="91"/>
      <c r="E40" s="91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2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2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3" t="s">
        <v>63</v>
      </c>
      <c r="B43" s="93"/>
      <c r="C43" s="93"/>
      <c r="D43" s="93"/>
      <c r="E43" s="93"/>
      <c r="F43" s="93"/>
      <c r="G43" s="93"/>
      <c r="H43" s="93"/>
      <c r="I43" s="93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91" t="s">
        <v>64</v>
      </c>
      <c r="B44" s="91"/>
      <c r="C44" s="91"/>
      <c r="D44" s="91"/>
      <c r="E44" s="91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2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2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3" t="s">
        <v>65</v>
      </c>
      <c r="B47" s="93"/>
      <c r="C47" s="93"/>
      <c r="D47" s="93"/>
      <c r="E47" s="93"/>
      <c r="F47" s="93"/>
      <c r="G47" s="93"/>
      <c r="H47" s="93"/>
      <c r="I47" s="93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91" t="s">
        <v>66</v>
      </c>
      <c r="B48" s="91"/>
      <c r="C48" s="91"/>
      <c r="D48" s="91"/>
      <c r="E48" s="91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2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2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3" t="s">
        <v>67</v>
      </c>
      <c r="B51" s="93"/>
      <c r="C51" s="93"/>
      <c r="D51" s="93"/>
      <c r="E51" s="93"/>
      <c r="F51" s="93"/>
      <c r="G51" s="93"/>
      <c r="H51" s="93"/>
      <c r="I51" s="93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91" t="s">
        <v>68</v>
      </c>
      <c r="B52" s="91"/>
      <c r="C52" s="91"/>
      <c r="D52" s="91"/>
      <c r="E52" s="91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2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2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3" t="s">
        <v>69</v>
      </c>
      <c r="B55" s="93"/>
      <c r="C55" s="93"/>
      <c r="D55" s="93"/>
      <c r="E55" s="93"/>
      <c r="F55" s="93"/>
      <c r="G55" s="93"/>
      <c r="H55" s="93"/>
      <c r="I55" s="93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91" t="s">
        <v>70</v>
      </c>
      <c r="B56" s="91"/>
      <c r="C56" s="91"/>
      <c r="D56" s="91"/>
      <c r="E56" s="91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2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2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3" t="s">
        <v>71</v>
      </c>
      <c r="B59" s="93"/>
      <c r="C59" s="93"/>
      <c r="D59" s="93"/>
      <c r="E59" s="93"/>
      <c r="F59" s="93"/>
      <c r="G59" s="93"/>
      <c r="H59" s="93"/>
      <c r="I59" s="93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91" t="s">
        <v>72</v>
      </c>
      <c r="B60" s="91"/>
      <c r="C60" s="91"/>
      <c r="D60" s="91"/>
      <c r="E60" s="91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2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2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3" t="s">
        <v>73</v>
      </c>
      <c r="B63" s="93"/>
      <c r="C63" s="93"/>
      <c r="D63" s="93"/>
      <c r="E63" s="93"/>
      <c r="F63" s="93"/>
      <c r="G63" s="93"/>
      <c r="H63" s="93"/>
      <c r="I63" s="93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91" t="s">
        <v>74</v>
      </c>
      <c r="B64" s="91"/>
      <c r="C64" s="91"/>
      <c r="D64" s="91"/>
      <c r="E64" s="91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2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2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3" t="s">
        <v>75</v>
      </c>
      <c r="B67" s="93"/>
      <c r="C67" s="93"/>
      <c r="D67" s="93"/>
      <c r="E67" s="93"/>
      <c r="F67" s="93"/>
      <c r="G67" s="93"/>
      <c r="H67" s="93"/>
      <c r="I67" s="93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91" t="s">
        <v>76</v>
      </c>
      <c r="B68" s="91"/>
      <c r="C68" s="91"/>
      <c r="D68" s="91"/>
      <c r="E68" s="91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2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2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3" t="s">
        <v>77</v>
      </c>
      <c r="B71" s="93"/>
      <c r="C71" s="93"/>
      <c r="D71" s="93"/>
      <c r="E71" s="93"/>
      <c r="F71" s="93"/>
      <c r="G71" s="93"/>
      <c r="H71" s="93"/>
      <c r="I71" s="93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1" t="s">
        <v>78</v>
      </c>
      <c r="B72" s="91"/>
      <c r="C72" s="91"/>
      <c r="D72" s="91"/>
      <c r="E72" s="91"/>
      <c r="F72" s="4"/>
      <c r="G72" s="5"/>
      <c r="H72" s="6"/>
      <c r="I72" s="6"/>
      <c r="J72" s="92">
        <v>1492008000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92"/>
      <c r="K73" s="41">
        <v>1175725000</v>
      </c>
      <c r="L73" s="39"/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2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3" t="s">
        <v>84</v>
      </c>
      <c r="B75" s="93"/>
      <c r="C75" s="93"/>
      <c r="D75" s="93"/>
      <c r="E75" s="93"/>
      <c r="F75" s="93"/>
      <c r="G75" s="93"/>
      <c r="H75" s="93"/>
      <c r="I75" s="93"/>
      <c r="J75" s="56">
        <f>J72</f>
        <v>1492008000</v>
      </c>
      <c r="K75" s="56">
        <f>SUM(K73:K73)</f>
        <v>1175725000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0" t="str">
        <f>"TOTAL ASIG."&amp;" "&amp;$A$5</f>
        <v>TOTAL ASIG. 24-09-002 "Chile te Cuida"</v>
      </c>
      <c r="B76" s="90"/>
      <c r="C76" s="90"/>
      <c r="D76" s="90"/>
      <c r="E76" s="90"/>
      <c r="F76" s="90"/>
      <c r="G76" s="90"/>
      <c r="H76" s="90"/>
      <c r="I76" s="90"/>
      <c r="J76" s="66">
        <f>SUM(J11,J15,J19,J23,J27,J31,J35,J39,J43,J47,J51,J55,J59,J63,J67,J71,J75)</f>
        <v>1492008000</v>
      </c>
      <c r="K76" s="66">
        <f t="shared" ref="K76:AH76" si="17">SUM(K11,K15,K19,K23,K27,K31,K35,K39,K43,K47,K51,K55,K59,K63,K67,K71,K75)</f>
        <v>1175725000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3A5D5FFA-D404-4640-9019-36B1069FFE5F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A1B2CFAC-D803-42EC-B0D4-D90F4073290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36F90E0F-06EB-4C65-ACB5-CD3477CFF69A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766AC13A-E19A-4D00-996A-EA91E3C8709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9C566D3-8DC8-421D-96F7-7A56F0613DD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3315ED03-1340-4F59-9C5E-E54545384CD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EF0E4D2-2EAF-4F76-9BCF-A72A730A241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3081CBC-2107-40C7-BA48-C79FB2D0791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7220-9132-4F3C-89C6-0009420BBFA8}">
  <sheetPr>
    <tabColor rgb="FF33CCFF"/>
    <pageSetUpPr fitToPage="1"/>
  </sheetPr>
  <dimension ref="A1:Y42"/>
  <sheetViews>
    <sheetView zoomScaleNormal="100" workbookViewId="0">
      <selection activeCell="R42" sqref="R42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1:25" s="1" customFormat="1" ht="1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1:25" s="1" customFormat="1" ht="1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1:25" ht="38.25" customHeight="1" x14ac:dyDescent="0.25">
      <c r="A5" s="106" t="s">
        <v>406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8"/>
    </row>
    <row r="6" spans="1:25" s="46" customFormat="1" ht="26.25" customHeight="1" x14ac:dyDescent="0.25">
      <c r="A6" s="96" t="s">
        <v>7</v>
      </c>
      <c r="B6" s="103" t="s">
        <v>13</v>
      </c>
      <c r="C6" s="103" t="s">
        <v>85</v>
      </c>
      <c r="D6" s="109" t="s">
        <v>16</v>
      </c>
      <c r="E6" s="110"/>
      <c r="F6" s="111"/>
      <c r="G6" s="95" t="s">
        <v>19</v>
      </c>
      <c r="H6" s="95"/>
      <c r="I6" s="95"/>
      <c r="J6" s="103" t="s">
        <v>20</v>
      </c>
      <c r="K6" s="95" t="s">
        <v>19</v>
      </c>
      <c r="L6" s="95"/>
      <c r="M6" s="95"/>
      <c r="N6" s="103" t="s">
        <v>21</v>
      </c>
      <c r="O6" s="95" t="s">
        <v>19</v>
      </c>
      <c r="P6" s="95"/>
      <c r="Q6" s="95"/>
      <c r="R6" s="103" t="s">
        <v>22</v>
      </c>
      <c r="S6" s="95" t="s">
        <v>19</v>
      </c>
      <c r="T6" s="95"/>
      <c r="U6" s="95"/>
      <c r="V6" s="103" t="s">
        <v>23</v>
      </c>
      <c r="W6" s="103" t="s">
        <v>24</v>
      </c>
      <c r="X6" s="105" t="s">
        <v>86</v>
      </c>
      <c r="Y6" s="105"/>
    </row>
    <row r="7" spans="1:25" s="46" customFormat="1" ht="31.5" x14ac:dyDescent="0.25">
      <c r="A7" s="96"/>
      <c r="B7" s="104"/>
      <c r="C7" s="104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104"/>
      <c r="K7" s="53" t="s">
        <v>35</v>
      </c>
      <c r="L7" s="53" t="s">
        <v>36</v>
      </c>
      <c r="M7" s="53" t="s">
        <v>37</v>
      </c>
      <c r="N7" s="104"/>
      <c r="O7" s="53" t="s">
        <v>38</v>
      </c>
      <c r="P7" s="53" t="s">
        <v>39</v>
      </c>
      <c r="Q7" s="53" t="s">
        <v>40</v>
      </c>
      <c r="R7" s="104"/>
      <c r="S7" s="53" t="s">
        <v>41</v>
      </c>
      <c r="T7" s="53" t="s">
        <v>42</v>
      </c>
      <c r="U7" s="53" t="s">
        <v>87</v>
      </c>
      <c r="V7" s="104"/>
      <c r="W7" s="104"/>
      <c r="X7" s="54" t="s">
        <v>44</v>
      </c>
      <c r="Y7" s="54" t="s">
        <v>88</v>
      </c>
    </row>
    <row r="8" spans="1:25" ht="24.75" customHeight="1" x14ac:dyDescent="0.25">
      <c r="A8" s="60" t="s">
        <v>46</v>
      </c>
      <c r="B8" s="40">
        <f>+'24-09-002 Ind. Chile te Cuida'!J14</f>
        <v>0</v>
      </c>
      <c r="C8" s="40">
        <f>+'24-09-002 Ind. Chile te Cuida'!K11</f>
        <v>0</v>
      </c>
      <c r="D8" s="40">
        <f>+'24-09-002 Ind. Chile te Cuida'!M11</f>
        <v>0</v>
      </c>
      <c r="E8" s="40">
        <f>+'24-09-002 Ind. Chile te Cuida'!N11</f>
        <v>0</v>
      </c>
      <c r="F8" s="40">
        <f>+'24-09-002 Ind. Chile te Cuida'!O11</f>
        <v>0</v>
      </c>
      <c r="G8" s="40">
        <f>+'24-09-002 Ind. Chile te Cuida'!R11</f>
        <v>0</v>
      </c>
      <c r="H8" s="40">
        <f>+'24-09-002 Ind. Chile te Cuida'!S11</f>
        <v>0</v>
      </c>
      <c r="I8" s="40">
        <f>+'24-09-002 Ind. Chile te Cuida'!T11</f>
        <v>0</v>
      </c>
      <c r="J8" s="40">
        <f>+'24-09-002 Ind. Chile te Cuida'!U11</f>
        <v>0</v>
      </c>
      <c r="K8" s="40">
        <f>+'24-09-002 Ind. Chile te Cuida'!V11</f>
        <v>0</v>
      </c>
      <c r="L8" s="40">
        <f>+'24-09-002 Ind. Chile te Cuida'!W11</f>
        <v>0</v>
      </c>
      <c r="M8" s="40">
        <f>+'24-09-002 Ind. Chile te Cuida'!X11</f>
        <v>0</v>
      </c>
      <c r="N8" s="40">
        <f>+'24-09-002 Ind. Chile te Cuida'!Y11</f>
        <v>0</v>
      </c>
      <c r="O8" s="40">
        <f>+'24-09-002 Ind. Chile te Cuida'!Z11</f>
        <v>0</v>
      </c>
      <c r="P8" s="40">
        <f>+'24-09-002 Ind. Chile te Cuida'!AA11</f>
        <v>0</v>
      </c>
      <c r="Q8" s="40">
        <f>+'24-09-002 Ind. Chile te Cuida'!AB11</f>
        <v>0</v>
      </c>
      <c r="R8" s="40">
        <f>+'24-09-002 Ind. Chile te Cuida'!AC11</f>
        <v>0</v>
      </c>
      <c r="S8" s="40">
        <f>+'24-09-002 Ind. Chile te Cuida'!AD11</f>
        <v>0</v>
      </c>
      <c r="T8" s="40">
        <f>+'24-09-002 Ind. Chile te Cuida'!AE11</f>
        <v>0</v>
      </c>
      <c r="U8" s="40">
        <f>+'24-09-002 Ind. Chile te Cuida'!AF11</f>
        <v>0</v>
      </c>
      <c r="V8" s="40">
        <f>+'24-09-002 Ind. Chile te Cuida'!AG11</f>
        <v>0</v>
      </c>
      <c r="W8" s="40">
        <f>+'24-09-002 Ind. Chile te Cuida'!AH11</f>
        <v>0</v>
      </c>
      <c r="X8" s="61">
        <f>+'24-09-002 Ind. Chile te Cuida'!AI11</f>
        <v>0</v>
      </c>
      <c r="Y8" s="61">
        <f>+'24-09-002 Ind. Chile te Cuida'!AJ11</f>
        <v>0</v>
      </c>
    </row>
    <row r="9" spans="1:25" ht="24.75" customHeight="1" x14ac:dyDescent="0.25">
      <c r="A9" s="60" t="s">
        <v>48</v>
      </c>
      <c r="B9" s="40">
        <f>+'24-09-002 Ind. Chile te Cuida'!J15</f>
        <v>0</v>
      </c>
      <c r="C9" s="40">
        <f>+'24-09-002 Ind. Chile te Cuida'!K15</f>
        <v>0</v>
      </c>
      <c r="D9" s="40">
        <f>+'24-09-002 Ind. Chile te Cuida'!M15</f>
        <v>0</v>
      </c>
      <c r="E9" s="40">
        <f>+'24-09-002 Ind. Chile te Cuida'!N15</f>
        <v>0</v>
      </c>
      <c r="F9" s="40">
        <f>+'24-09-002 Ind. Chile te Cuida'!O15</f>
        <v>0</v>
      </c>
      <c r="G9" s="40">
        <f>+'24-09-002 Ind. Chile te Cuida'!R15</f>
        <v>0</v>
      </c>
      <c r="H9" s="40">
        <f>+'24-09-002 Ind. Chile te Cuida'!S15</f>
        <v>0</v>
      </c>
      <c r="I9" s="40">
        <f>+'24-09-002 Ind. Chile te Cuida'!T15</f>
        <v>0</v>
      </c>
      <c r="J9" s="40">
        <f>+'24-09-002 Ind. Chile te Cuida'!U15</f>
        <v>0</v>
      </c>
      <c r="K9" s="40">
        <f>+'24-09-002 Ind. Chile te Cuida'!V15</f>
        <v>0</v>
      </c>
      <c r="L9" s="40">
        <f>+'24-09-002 Ind. Chile te Cuida'!W15</f>
        <v>0</v>
      </c>
      <c r="M9" s="40">
        <f>+'24-09-002 Ind. Chile te Cuida'!X15</f>
        <v>0</v>
      </c>
      <c r="N9" s="40">
        <f>+'24-09-002 Ind. Chile te Cuida'!Y15</f>
        <v>0</v>
      </c>
      <c r="O9" s="40">
        <f>+'24-09-002 Ind. Chile te Cuida'!Z15</f>
        <v>0</v>
      </c>
      <c r="P9" s="40">
        <f>+'24-09-002 Ind. Chile te Cuida'!AA15</f>
        <v>0</v>
      </c>
      <c r="Q9" s="40">
        <f>+'24-09-002 Ind. Chile te Cuida'!AB15</f>
        <v>0</v>
      </c>
      <c r="R9" s="40">
        <f>+'24-09-002 Ind. Chile te Cuida'!AC15</f>
        <v>0</v>
      </c>
      <c r="S9" s="40">
        <f>+'24-09-002 Ind. Chile te Cuida'!AD15</f>
        <v>0</v>
      </c>
      <c r="T9" s="40">
        <f>+'24-09-002 Ind. Chile te Cuida'!AE15</f>
        <v>0</v>
      </c>
      <c r="U9" s="40">
        <f>+'24-09-002 Ind. Chile te Cuida'!AF15</f>
        <v>0</v>
      </c>
      <c r="V9" s="40">
        <f>+'24-09-002 Ind. Chile te Cuida'!AG15</f>
        <v>0</v>
      </c>
      <c r="W9" s="40">
        <f>+'24-09-002 Ind. Chile te Cuida'!AH15</f>
        <v>0</v>
      </c>
      <c r="X9" s="61">
        <f>+'24-09-002 Ind. Chile te Cuida'!AI15</f>
        <v>0</v>
      </c>
      <c r="Y9" s="61">
        <f>+'24-09-002 Ind. Chile te Cuida'!AJ15</f>
        <v>0</v>
      </c>
    </row>
    <row r="10" spans="1:25" ht="24.75" customHeight="1" x14ac:dyDescent="0.25">
      <c r="A10" s="60" t="s">
        <v>50</v>
      </c>
      <c r="B10" s="40">
        <f>+'24-09-002 Ind. Chile te Cuida'!J19</f>
        <v>0</v>
      </c>
      <c r="C10" s="40">
        <f>+'24-09-002 Ind. Chile te Cuida'!K19</f>
        <v>0</v>
      </c>
      <c r="D10" s="40">
        <f>+'24-09-002 Ind. Chile te Cuida'!M19</f>
        <v>0</v>
      </c>
      <c r="E10" s="40">
        <f>+'24-09-002 Ind. Chile te Cuida'!N19</f>
        <v>0</v>
      </c>
      <c r="F10" s="40">
        <f>+'24-09-002 Ind. Chile te Cuida'!O19</f>
        <v>0</v>
      </c>
      <c r="G10" s="40">
        <f>+'24-09-002 Ind. Chile te Cuida'!R19</f>
        <v>0</v>
      </c>
      <c r="H10" s="40">
        <f>+'24-09-002 Ind. Chile te Cuida'!S19</f>
        <v>0</v>
      </c>
      <c r="I10" s="40">
        <f>+'24-09-002 Ind. Chile te Cuida'!T19</f>
        <v>0</v>
      </c>
      <c r="J10" s="40">
        <f>+'24-09-002 Ind. Chile te Cuida'!U19</f>
        <v>0</v>
      </c>
      <c r="K10" s="40">
        <f>+'24-09-002 Ind. Chile te Cuida'!V19</f>
        <v>0</v>
      </c>
      <c r="L10" s="40">
        <f>+'24-09-002 Ind. Chile te Cuida'!W19</f>
        <v>0</v>
      </c>
      <c r="M10" s="40">
        <f>+'24-09-002 Ind. Chile te Cuida'!X19</f>
        <v>0</v>
      </c>
      <c r="N10" s="40">
        <f>+'24-09-002 Ind. Chile te Cuida'!Y19</f>
        <v>0</v>
      </c>
      <c r="O10" s="40">
        <f>+'24-09-002 Ind. Chile te Cuida'!Z19</f>
        <v>0</v>
      </c>
      <c r="P10" s="40">
        <f>+'24-09-002 Ind. Chile te Cuida'!AA19</f>
        <v>0</v>
      </c>
      <c r="Q10" s="40">
        <f>+'24-09-002 Ind. Chile te Cuida'!AB19</f>
        <v>0</v>
      </c>
      <c r="R10" s="40">
        <f>+'24-09-002 Ind. Chile te Cuida'!AC19</f>
        <v>0</v>
      </c>
      <c r="S10" s="40">
        <f>+'24-09-002 Ind. Chile te Cuida'!AD19</f>
        <v>0</v>
      </c>
      <c r="T10" s="40">
        <f>+'24-09-002 Ind. Chile te Cuida'!AE19</f>
        <v>0</v>
      </c>
      <c r="U10" s="40">
        <f>+'24-09-002 Ind. Chile te Cuida'!AF19</f>
        <v>0</v>
      </c>
      <c r="V10" s="40">
        <f>+'24-09-002 Ind. Chile te Cuida'!AG19</f>
        <v>0</v>
      </c>
      <c r="W10" s="40">
        <f>+'24-09-002 Ind. Chile te Cuida'!AH19</f>
        <v>0</v>
      </c>
      <c r="X10" s="61">
        <f>+'24-09-002 Ind. Chile te Cuida'!AI19</f>
        <v>0</v>
      </c>
      <c r="Y10" s="61">
        <f>+'24-09-002 Ind. Chile te Cuida'!AJ19</f>
        <v>0</v>
      </c>
    </row>
    <row r="11" spans="1:25" ht="24.75" customHeight="1" x14ac:dyDescent="0.25">
      <c r="A11" s="60" t="s">
        <v>52</v>
      </c>
      <c r="B11" s="40">
        <f>+'24-09-002 Ind. Chile te Cuida'!J23</f>
        <v>0</v>
      </c>
      <c r="C11" s="40">
        <f>+'24-09-002 Ind. Chile te Cuida'!K23</f>
        <v>0</v>
      </c>
      <c r="D11" s="40">
        <f>+'24-09-002 Ind. Chile te Cuida'!M23</f>
        <v>0</v>
      </c>
      <c r="E11" s="40">
        <f>+'24-09-002 Ind. Chile te Cuida'!N23</f>
        <v>0</v>
      </c>
      <c r="F11" s="40">
        <f>+'24-09-002 Ind. Chile te Cuida'!O23</f>
        <v>0</v>
      </c>
      <c r="G11" s="40">
        <f>+'24-09-002 Ind. Chile te Cuida'!R23</f>
        <v>0</v>
      </c>
      <c r="H11" s="40">
        <f>+'24-09-002 Ind. Chile te Cuida'!S23</f>
        <v>0</v>
      </c>
      <c r="I11" s="40">
        <f>+'24-09-002 Ind. Chile te Cuida'!T23</f>
        <v>0</v>
      </c>
      <c r="J11" s="40">
        <f>+'24-09-002 Ind. Chile te Cuida'!U23</f>
        <v>0</v>
      </c>
      <c r="K11" s="40">
        <f>+'24-09-002 Ind. Chile te Cuida'!V23</f>
        <v>0</v>
      </c>
      <c r="L11" s="40">
        <f>+'24-09-002 Ind. Chile te Cuida'!W23</f>
        <v>0</v>
      </c>
      <c r="M11" s="40">
        <f>+'24-09-002 Ind. Chile te Cuida'!X23</f>
        <v>0</v>
      </c>
      <c r="N11" s="40">
        <f>+'24-09-002 Ind. Chile te Cuida'!Y23</f>
        <v>0</v>
      </c>
      <c r="O11" s="40">
        <f>+'24-09-002 Ind. Chile te Cuida'!Z23</f>
        <v>0</v>
      </c>
      <c r="P11" s="40">
        <f>+'24-09-002 Ind. Chile te Cuida'!AA23</f>
        <v>0</v>
      </c>
      <c r="Q11" s="40">
        <f>+'24-09-002 Ind. Chile te Cuida'!AB23</f>
        <v>0</v>
      </c>
      <c r="R11" s="40">
        <f>+'24-09-002 Ind. Chile te Cuida'!AC23</f>
        <v>0</v>
      </c>
      <c r="S11" s="40">
        <f>+'24-09-002 Ind. Chile te Cuida'!AD23</f>
        <v>0</v>
      </c>
      <c r="T11" s="40">
        <f>+'24-09-002 Ind. Chile te Cuida'!AE23</f>
        <v>0</v>
      </c>
      <c r="U11" s="40">
        <f>+'24-09-002 Ind. Chile te Cuida'!AF23</f>
        <v>0</v>
      </c>
      <c r="V11" s="40">
        <f>+'24-09-002 Ind. Chile te Cuida'!AG23</f>
        <v>0</v>
      </c>
      <c r="W11" s="40">
        <f>+'24-09-002 Ind. Chile te Cuida'!AH23</f>
        <v>0</v>
      </c>
      <c r="X11" s="61">
        <f>+'24-09-002 Ind. Chile te Cuida'!AI23</f>
        <v>0</v>
      </c>
      <c r="Y11" s="61">
        <f>+'24-09-002 Ind. Chile te Cuida'!AJ23</f>
        <v>0</v>
      </c>
    </row>
    <row r="12" spans="1:25" ht="24.75" customHeight="1" x14ac:dyDescent="0.25">
      <c r="A12" s="60" t="s">
        <v>54</v>
      </c>
      <c r="B12" s="40">
        <f>+'24-09-002 Ind. Chile te Cuida'!J27</f>
        <v>0</v>
      </c>
      <c r="C12" s="40">
        <f>+'24-09-002 Ind. Chile te Cuida'!K27</f>
        <v>0</v>
      </c>
      <c r="D12" s="40">
        <f>+'24-09-002 Ind. Chile te Cuida'!M27</f>
        <v>0</v>
      </c>
      <c r="E12" s="40">
        <f>+'24-09-002 Ind. Chile te Cuida'!N27</f>
        <v>0</v>
      </c>
      <c r="F12" s="40">
        <f>+'24-09-002 Ind. Chile te Cuida'!O27</f>
        <v>0</v>
      </c>
      <c r="G12" s="40">
        <f>+'24-09-002 Ind. Chile te Cuida'!R27</f>
        <v>0</v>
      </c>
      <c r="H12" s="40">
        <f>+'24-09-002 Ind. Chile te Cuida'!S27</f>
        <v>0</v>
      </c>
      <c r="I12" s="40">
        <f>+'24-09-002 Ind. Chile te Cuida'!T27</f>
        <v>0</v>
      </c>
      <c r="J12" s="40">
        <f>+'24-09-002 Ind. Chile te Cuida'!U27</f>
        <v>0</v>
      </c>
      <c r="K12" s="40">
        <f>+'24-09-002 Ind. Chile te Cuida'!V27</f>
        <v>0</v>
      </c>
      <c r="L12" s="40">
        <f>+'24-09-002 Ind. Chile te Cuida'!W27</f>
        <v>0</v>
      </c>
      <c r="M12" s="40">
        <f>+'24-09-002 Ind. Chile te Cuida'!X27</f>
        <v>0</v>
      </c>
      <c r="N12" s="40">
        <f>+'24-09-002 Ind. Chile te Cuida'!Y27</f>
        <v>0</v>
      </c>
      <c r="O12" s="40">
        <f>+'24-09-002 Ind. Chile te Cuida'!Z27</f>
        <v>0</v>
      </c>
      <c r="P12" s="40">
        <f>+'24-09-002 Ind. Chile te Cuida'!AA27</f>
        <v>0</v>
      </c>
      <c r="Q12" s="40">
        <f>+'24-09-002 Ind. Chile te Cuida'!AB27</f>
        <v>0</v>
      </c>
      <c r="R12" s="40">
        <f>+'24-09-002 Ind. Chile te Cuida'!AC27</f>
        <v>0</v>
      </c>
      <c r="S12" s="40">
        <f>+'24-09-002 Ind. Chile te Cuida'!AD27</f>
        <v>0</v>
      </c>
      <c r="T12" s="40">
        <f>+'24-09-002 Ind. Chile te Cuida'!AE27</f>
        <v>0</v>
      </c>
      <c r="U12" s="40">
        <f>+'24-09-002 Ind. Chile te Cuida'!AF27</f>
        <v>0</v>
      </c>
      <c r="V12" s="40">
        <f>+'24-09-002 Ind. Chile te Cuida'!AG27</f>
        <v>0</v>
      </c>
      <c r="W12" s="40">
        <f>+'24-09-002 Ind. Chile te Cuida'!AH27</f>
        <v>0</v>
      </c>
      <c r="X12" s="61">
        <f>+'24-09-002 Ind. Chile te Cuida'!AI27</f>
        <v>0</v>
      </c>
      <c r="Y12" s="61">
        <f>+'24-09-002 Ind. Chile te Cuida'!AJ27</f>
        <v>0</v>
      </c>
    </row>
    <row r="13" spans="1:25" ht="24.75" customHeight="1" x14ac:dyDescent="0.25">
      <c r="A13" s="60" t="s">
        <v>56</v>
      </c>
      <c r="B13" s="40">
        <f>+'24-09-002 Ind. Chile te Cuida'!J31</f>
        <v>0</v>
      </c>
      <c r="C13" s="40">
        <f>+'24-09-002 Ind. Chile te Cuida'!K31</f>
        <v>0</v>
      </c>
      <c r="D13" s="40">
        <f>+'24-09-002 Ind. Chile te Cuida'!M31</f>
        <v>0</v>
      </c>
      <c r="E13" s="40">
        <f>+'24-09-002 Ind. Chile te Cuida'!N31</f>
        <v>0</v>
      </c>
      <c r="F13" s="40">
        <f>+'24-09-002 Ind. Chile te Cuida'!O31</f>
        <v>0</v>
      </c>
      <c r="G13" s="40">
        <f>+'24-09-002 Ind. Chile te Cuida'!R31</f>
        <v>0</v>
      </c>
      <c r="H13" s="40">
        <f>+'24-09-002 Ind. Chile te Cuida'!S31</f>
        <v>0</v>
      </c>
      <c r="I13" s="40">
        <f>+'24-09-002 Ind. Chile te Cuida'!T31</f>
        <v>0</v>
      </c>
      <c r="J13" s="40">
        <f>+'24-09-002 Ind. Chile te Cuida'!U31</f>
        <v>0</v>
      </c>
      <c r="K13" s="40">
        <f>+'24-09-002 Ind. Chile te Cuida'!V31</f>
        <v>0</v>
      </c>
      <c r="L13" s="40">
        <f>+'24-09-002 Ind. Chile te Cuida'!W31</f>
        <v>0</v>
      </c>
      <c r="M13" s="40">
        <f>+'24-09-002 Ind. Chile te Cuida'!X31</f>
        <v>0</v>
      </c>
      <c r="N13" s="40">
        <f>+'24-09-002 Ind. Chile te Cuida'!Y31</f>
        <v>0</v>
      </c>
      <c r="O13" s="40">
        <f>+'24-09-002 Ind. Chile te Cuida'!Z31</f>
        <v>0</v>
      </c>
      <c r="P13" s="40">
        <f>+'24-09-002 Ind. Chile te Cuida'!AA31</f>
        <v>0</v>
      </c>
      <c r="Q13" s="40">
        <f>+'24-09-002 Ind. Chile te Cuida'!AB31</f>
        <v>0</v>
      </c>
      <c r="R13" s="40">
        <f>+'24-09-002 Ind. Chile te Cuida'!AC31</f>
        <v>0</v>
      </c>
      <c r="S13" s="40">
        <f>+'24-09-002 Ind. Chile te Cuida'!AD31</f>
        <v>0</v>
      </c>
      <c r="T13" s="40">
        <f>+'24-09-002 Ind. Chile te Cuida'!AE31</f>
        <v>0</v>
      </c>
      <c r="U13" s="40">
        <f>+'24-09-002 Ind. Chile te Cuida'!AF31</f>
        <v>0</v>
      </c>
      <c r="V13" s="40">
        <f>+'24-09-002 Ind. Chile te Cuida'!AG31</f>
        <v>0</v>
      </c>
      <c r="W13" s="40">
        <f>+'24-09-002 Ind. Chile te Cuida'!AH31</f>
        <v>0</v>
      </c>
      <c r="X13" s="61">
        <f>+'24-09-002 Ind. Chile te Cuida'!AI31</f>
        <v>0</v>
      </c>
      <c r="Y13" s="61">
        <f>+'24-09-002 Ind. Chile te Cuida'!AJ31</f>
        <v>0</v>
      </c>
    </row>
    <row r="14" spans="1:25" ht="24.75" customHeight="1" x14ac:dyDescent="0.25">
      <c r="A14" s="60" t="s">
        <v>58</v>
      </c>
      <c r="B14" s="40">
        <f>+'24-09-002 Ind. Chile te Cuida'!J35</f>
        <v>0</v>
      </c>
      <c r="C14" s="40">
        <f>+'24-09-002 Ind. Chile te Cuida'!K35</f>
        <v>0</v>
      </c>
      <c r="D14" s="40">
        <f>+'24-09-002 Ind. Chile te Cuida'!M35</f>
        <v>0</v>
      </c>
      <c r="E14" s="40">
        <f>+'24-09-002 Ind. Chile te Cuida'!N35</f>
        <v>0</v>
      </c>
      <c r="F14" s="40">
        <f>+'24-09-002 Ind. Chile te Cuida'!O35</f>
        <v>0</v>
      </c>
      <c r="G14" s="40">
        <f>+'24-09-002 Ind. Chile te Cuida'!R35</f>
        <v>0</v>
      </c>
      <c r="H14" s="40">
        <f>+'24-09-002 Ind. Chile te Cuida'!S35</f>
        <v>0</v>
      </c>
      <c r="I14" s="40">
        <f>+'24-09-002 Ind. Chile te Cuida'!T35</f>
        <v>0</v>
      </c>
      <c r="J14" s="40">
        <f>+'24-09-002 Ind. Chile te Cuida'!U35</f>
        <v>0</v>
      </c>
      <c r="K14" s="40">
        <f>+'24-09-002 Ind. Chile te Cuida'!V35</f>
        <v>0</v>
      </c>
      <c r="L14" s="40">
        <f>+'24-09-002 Ind. Chile te Cuida'!W35</f>
        <v>0</v>
      </c>
      <c r="M14" s="40">
        <f>+'24-09-002 Ind. Chile te Cuida'!X35</f>
        <v>0</v>
      </c>
      <c r="N14" s="40">
        <f>+'24-09-002 Ind. Chile te Cuida'!Y35</f>
        <v>0</v>
      </c>
      <c r="O14" s="40">
        <f>+'24-09-002 Ind. Chile te Cuida'!Z35</f>
        <v>0</v>
      </c>
      <c r="P14" s="40">
        <f>+'24-09-002 Ind. Chile te Cuida'!AA35</f>
        <v>0</v>
      </c>
      <c r="Q14" s="40">
        <f>+'24-09-002 Ind. Chile te Cuida'!AB35</f>
        <v>0</v>
      </c>
      <c r="R14" s="40">
        <f>+'24-09-002 Ind. Chile te Cuida'!AC35</f>
        <v>0</v>
      </c>
      <c r="S14" s="40">
        <f>+'24-09-002 Ind. Chile te Cuida'!AD35</f>
        <v>0</v>
      </c>
      <c r="T14" s="40">
        <f>+'24-09-002 Ind. Chile te Cuida'!AE35</f>
        <v>0</v>
      </c>
      <c r="U14" s="40">
        <f>+'24-09-002 Ind. Chile te Cuida'!AF35</f>
        <v>0</v>
      </c>
      <c r="V14" s="40">
        <f>+'24-09-002 Ind. Chile te Cuida'!AG35</f>
        <v>0</v>
      </c>
      <c r="W14" s="40">
        <f>+'24-09-002 Ind. Chile te Cuida'!AH35</f>
        <v>0</v>
      </c>
      <c r="X14" s="61">
        <f>+'24-09-002 Ind. Chile te Cuida'!AI35</f>
        <v>0</v>
      </c>
      <c r="Y14" s="61">
        <f>+'24-09-002 Ind. Chile te Cuida'!AJ35</f>
        <v>0</v>
      </c>
    </row>
    <row r="15" spans="1:25" ht="24.75" customHeight="1" x14ac:dyDescent="0.25">
      <c r="A15" s="60" t="s">
        <v>60</v>
      </c>
      <c r="B15" s="40">
        <f>+'24-09-002 Ind. Chile te Cuida'!J39</f>
        <v>0</v>
      </c>
      <c r="C15" s="40">
        <f>+'24-09-002 Ind. Chile te Cuida'!K39</f>
        <v>0</v>
      </c>
      <c r="D15" s="40">
        <f>+'24-09-002 Ind. Chile te Cuida'!M39</f>
        <v>0</v>
      </c>
      <c r="E15" s="40">
        <f>+'24-09-002 Ind. Chile te Cuida'!N39</f>
        <v>0</v>
      </c>
      <c r="F15" s="40">
        <f>+'24-09-002 Ind. Chile te Cuida'!O39</f>
        <v>0</v>
      </c>
      <c r="G15" s="40">
        <f>+'24-09-002 Ind. Chile te Cuida'!R39</f>
        <v>0</v>
      </c>
      <c r="H15" s="40">
        <f>+'24-09-002 Ind. Chile te Cuida'!S39</f>
        <v>0</v>
      </c>
      <c r="I15" s="40">
        <f>+'24-09-002 Ind. Chile te Cuida'!T39</f>
        <v>0</v>
      </c>
      <c r="J15" s="40">
        <f>+'24-09-002 Ind. Chile te Cuida'!U39</f>
        <v>0</v>
      </c>
      <c r="K15" s="40">
        <f>+'24-09-002 Ind. Chile te Cuida'!V39</f>
        <v>0</v>
      </c>
      <c r="L15" s="40">
        <f>+'24-09-002 Ind. Chile te Cuida'!W39</f>
        <v>0</v>
      </c>
      <c r="M15" s="40">
        <f>+'24-09-002 Ind. Chile te Cuida'!X39</f>
        <v>0</v>
      </c>
      <c r="N15" s="40">
        <f>+'24-09-002 Ind. Chile te Cuida'!Y39</f>
        <v>0</v>
      </c>
      <c r="O15" s="40">
        <f>+'24-09-002 Ind. Chile te Cuida'!Z39</f>
        <v>0</v>
      </c>
      <c r="P15" s="40">
        <f>+'24-09-002 Ind. Chile te Cuida'!AA39</f>
        <v>0</v>
      </c>
      <c r="Q15" s="40">
        <f>+'24-09-002 Ind. Chile te Cuida'!AB39</f>
        <v>0</v>
      </c>
      <c r="R15" s="40">
        <f>+'24-09-002 Ind. Chile te Cuida'!AC39</f>
        <v>0</v>
      </c>
      <c r="S15" s="40">
        <f>+'24-09-002 Ind. Chile te Cuida'!AD39</f>
        <v>0</v>
      </c>
      <c r="T15" s="40">
        <f>+'24-09-002 Ind. Chile te Cuida'!AE39</f>
        <v>0</v>
      </c>
      <c r="U15" s="40">
        <f>+'24-09-002 Ind. Chile te Cuida'!AF39</f>
        <v>0</v>
      </c>
      <c r="V15" s="40">
        <f>+'24-09-002 Ind. Chile te Cuida'!AG39</f>
        <v>0</v>
      </c>
      <c r="W15" s="40">
        <f>+'24-09-002 Ind. Chile te Cuida'!AH39</f>
        <v>0</v>
      </c>
      <c r="X15" s="61">
        <f>+'24-09-002 Ind. Chile te Cuida'!AI39</f>
        <v>0</v>
      </c>
      <c r="Y15" s="61">
        <f>+'24-09-002 Ind. Chile te Cuida'!AJ39</f>
        <v>0</v>
      </c>
    </row>
    <row r="16" spans="1:25" ht="24.75" customHeight="1" x14ac:dyDescent="0.25">
      <c r="A16" s="60" t="s">
        <v>62</v>
      </c>
      <c r="B16" s="40">
        <f>+'24-09-002 Ind. Chile te Cuida'!J43</f>
        <v>0</v>
      </c>
      <c r="C16" s="40">
        <f>+'24-09-002 Ind. Chile te Cuida'!K43</f>
        <v>0</v>
      </c>
      <c r="D16" s="40">
        <f>+'24-09-002 Ind. Chile te Cuida'!M43</f>
        <v>0</v>
      </c>
      <c r="E16" s="40">
        <f>+'24-09-002 Ind. Chile te Cuida'!N43</f>
        <v>0</v>
      </c>
      <c r="F16" s="40">
        <f>+'24-09-002 Ind. Chile te Cuida'!O43</f>
        <v>0</v>
      </c>
      <c r="G16" s="40">
        <f>+'24-09-002 Ind. Chile te Cuida'!R43</f>
        <v>0</v>
      </c>
      <c r="H16" s="40">
        <f>+'24-09-002 Ind. Chile te Cuida'!S43</f>
        <v>0</v>
      </c>
      <c r="I16" s="40">
        <f>+'24-09-002 Ind. Chile te Cuida'!T43</f>
        <v>0</v>
      </c>
      <c r="J16" s="40">
        <f>+'24-09-002 Ind. Chile te Cuida'!U43</f>
        <v>0</v>
      </c>
      <c r="K16" s="40">
        <f>+'24-09-002 Ind. Chile te Cuida'!V43</f>
        <v>0</v>
      </c>
      <c r="L16" s="40">
        <f>+'24-09-002 Ind. Chile te Cuida'!W43</f>
        <v>0</v>
      </c>
      <c r="M16" s="40">
        <f>+'24-09-002 Ind. Chile te Cuida'!X43</f>
        <v>0</v>
      </c>
      <c r="N16" s="40">
        <f>+'24-09-002 Ind. Chile te Cuida'!Y43</f>
        <v>0</v>
      </c>
      <c r="O16" s="40">
        <f>+'24-09-002 Ind. Chile te Cuida'!Z43</f>
        <v>0</v>
      </c>
      <c r="P16" s="40">
        <f>+'24-09-002 Ind. Chile te Cuida'!AA43</f>
        <v>0</v>
      </c>
      <c r="Q16" s="40">
        <f>+'24-09-002 Ind. Chile te Cuida'!AB43</f>
        <v>0</v>
      </c>
      <c r="R16" s="40">
        <f>+'24-09-002 Ind. Chile te Cuida'!AC43</f>
        <v>0</v>
      </c>
      <c r="S16" s="40">
        <f>+'24-09-002 Ind. Chile te Cuida'!AD43</f>
        <v>0</v>
      </c>
      <c r="T16" s="40">
        <f>+'24-09-002 Ind. Chile te Cuida'!AE43</f>
        <v>0</v>
      </c>
      <c r="U16" s="40">
        <f>+'24-09-002 Ind. Chile te Cuida'!AF43</f>
        <v>0</v>
      </c>
      <c r="V16" s="40">
        <f>+'24-09-002 Ind. Chile te Cuida'!AG43</f>
        <v>0</v>
      </c>
      <c r="W16" s="40">
        <f>+'24-09-002 Ind. Chile te Cuida'!AH43</f>
        <v>0</v>
      </c>
      <c r="X16" s="61">
        <f>+'24-09-002 Ind. Chile te Cuida'!AI43</f>
        <v>0</v>
      </c>
      <c r="Y16" s="61">
        <f>+'24-09-002 Ind. Chile te Cuida'!AJ43</f>
        <v>0</v>
      </c>
    </row>
    <row r="17" spans="1:25" ht="24.75" customHeight="1" x14ac:dyDescent="0.25">
      <c r="A17" s="60" t="s">
        <v>64</v>
      </c>
      <c r="B17" s="40">
        <f>+'24-09-002 Ind. Chile te Cuida'!J47</f>
        <v>0</v>
      </c>
      <c r="C17" s="40">
        <f>+'24-09-002 Ind. Chile te Cuida'!K47</f>
        <v>0</v>
      </c>
      <c r="D17" s="40">
        <f>+'24-09-002 Ind. Chile te Cuida'!M47</f>
        <v>0</v>
      </c>
      <c r="E17" s="40">
        <f>+'24-09-002 Ind. Chile te Cuida'!N47</f>
        <v>0</v>
      </c>
      <c r="F17" s="40">
        <f>+'24-09-002 Ind. Chile te Cuida'!O47</f>
        <v>0</v>
      </c>
      <c r="G17" s="40">
        <f>+'24-09-002 Ind. Chile te Cuida'!R47</f>
        <v>0</v>
      </c>
      <c r="H17" s="40">
        <f>+'24-09-002 Ind. Chile te Cuida'!S47</f>
        <v>0</v>
      </c>
      <c r="I17" s="40">
        <f>+'24-09-002 Ind. Chile te Cuida'!T47</f>
        <v>0</v>
      </c>
      <c r="J17" s="40">
        <f>+'24-09-002 Ind. Chile te Cuida'!U47</f>
        <v>0</v>
      </c>
      <c r="K17" s="40">
        <f>+'24-09-002 Ind. Chile te Cuida'!V47</f>
        <v>0</v>
      </c>
      <c r="L17" s="40">
        <f>+'24-09-002 Ind. Chile te Cuida'!W47</f>
        <v>0</v>
      </c>
      <c r="M17" s="40">
        <f>+'24-09-002 Ind. Chile te Cuida'!X47</f>
        <v>0</v>
      </c>
      <c r="N17" s="40">
        <f>+'24-09-002 Ind. Chile te Cuida'!Y47</f>
        <v>0</v>
      </c>
      <c r="O17" s="40">
        <f>+'24-09-002 Ind. Chile te Cuida'!Z47</f>
        <v>0</v>
      </c>
      <c r="P17" s="40">
        <f>+'24-09-002 Ind. Chile te Cuida'!AA47</f>
        <v>0</v>
      </c>
      <c r="Q17" s="40">
        <f>+'24-09-002 Ind. Chile te Cuida'!AB47</f>
        <v>0</v>
      </c>
      <c r="R17" s="40">
        <f>+'24-09-002 Ind. Chile te Cuida'!AC47</f>
        <v>0</v>
      </c>
      <c r="S17" s="40">
        <f>+'24-09-002 Ind. Chile te Cuida'!AD47</f>
        <v>0</v>
      </c>
      <c r="T17" s="40">
        <f>+'24-09-002 Ind. Chile te Cuida'!AE47</f>
        <v>0</v>
      </c>
      <c r="U17" s="40">
        <f>+'24-09-002 Ind. Chile te Cuida'!AF47</f>
        <v>0</v>
      </c>
      <c r="V17" s="40">
        <f>+'24-09-002 Ind. Chile te Cuida'!AG47</f>
        <v>0</v>
      </c>
      <c r="W17" s="40">
        <f>+'24-09-002 Ind. Chile te Cuida'!AH47</f>
        <v>0</v>
      </c>
      <c r="X17" s="61">
        <f>+'24-09-002 Ind. Chile te Cuida'!AI47</f>
        <v>0</v>
      </c>
      <c r="Y17" s="61">
        <f>+'24-09-002 Ind. Chile te Cuida'!AJ44</f>
        <v>0</v>
      </c>
    </row>
    <row r="18" spans="1:25" ht="24.75" customHeight="1" x14ac:dyDescent="0.25">
      <c r="A18" s="60" t="s">
        <v>66</v>
      </c>
      <c r="B18" s="40">
        <f>+'24-09-002 Ind. Chile te Cuida'!J51</f>
        <v>0</v>
      </c>
      <c r="C18" s="40">
        <f>+'24-09-002 Ind. Chile te Cuida'!K51</f>
        <v>0</v>
      </c>
      <c r="D18" s="40">
        <f>+'24-09-002 Ind. Chile te Cuida'!M51</f>
        <v>0</v>
      </c>
      <c r="E18" s="40">
        <f>+'24-09-002 Ind. Chile te Cuida'!N51</f>
        <v>0</v>
      </c>
      <c r="F18" s="40">
        <f>+'24-09-002 Ind. Chile te Cuida'!O51</f>
        <v>0</v>
      </c>
      <c r="G18" s="40">
        <f>+'24-09-002 Ind. Chile te Cuida'!R51</f>
        <v>0</v>
      </c>
      <c r="H18" s="40">
        <f>+'24-09-002 Ind. Chile te Cuida'!S51</f>
        <v>0</v>
      </c>
      <c r="I18" s="40">
        <f>+'24-09-002 Ind. Chile te Cuida'!T51</f>
        <v>0</v>
      </c>
      <c r="J18" s="40">
        <f>+'24-09-002 Ind. Chile te Cuida'!U51</f>
        <v>0</v>
      </c>
      <c r="K18" s="40">
        <f>+'24-09-002 Ind. Chile te Cuida'!V51</f>
        <v>0</v>
      </c>
      <c r="L18" s="40">
        <f>+'24-09-002 Ind. Chile te Cuida'!W51</f>
        <v>0</v>
      </c>
      <c r="M18" s="40">
        <f>+'24-09-002 Ind. Chile te Cuida'!X51</f>
        <v>0</v>
      </c>
      <c r="N18" s="40">
        <f>+'24-09-002 Ind. Chile te Cuida'!Y51</f>
        <v>0</v>
      </c>
      <c r="O18" s="40">
        <f>+'24-09-002 Ind. Chile te Cuida'!Z51</f>
        <v>0</v>
      </c>
      <c r="P18" s="40">
        <f>+'24-09-002 Ind. Chile te Cuida'!AA51</f>
        <v>0</v>
      </c>
      <c r="Q18" s="40">
        <f>+'24-09-002 Ind. Chile te Cuida'!AB51</f>
        <v>0</v>
      </c>
      <c r="R18" s="40">
        <f>+'24-09-002 Ind. Chile te Cuida'!AC51</f>
        <v>0</v>
      </c>
      <c r="S18" s="40">
        <f>+'24-09-002 Ind. Chile te Cuida'!AD51</f>
        <v>0</v>
      </c>
      <c r="T18" s="40">
        <f>+'24-09-002 Ind. Chile te Cuida'!AE51</f>
        <v>0</v>
      </c>
      <c r="U18" s="40">
        <f>+'24-09-002 Ind. Chile te Cuida'!AF51</f>
        <v>0</v>
      </c>
      <c r="V18" s="40">
        <f>+'24-09-002 Ind. Chile te Cuida'!AG51</f>
        <v>0</v>
      </c>
      <c r="W18" s="40">
        <f>+'24-09-002 Ind. Chile te Cuida'!AH51</f>
        <v>0</v>
      </c>
      <c r="X18" s="61">
        <f>+'24-09-002 Ind. Chile te Cuida'!AI51</f>
        <v>0</v>
      </c>
      <c r="Y18" s="61">
        <f>+'24-09-002 Ind. Chile te Cuida'!AJ51</f>
        <v>0</v>
      </c>
    </row>
    <row r="19" spans="1:25" ht="24.75" customHeight="1" x14ac:dyDescent="0.25">
      <c r="A19" s="60" t="s">
        <v>68</v>
      </c>
      <c r="B19" s="40">
        <f>+'24-09-002 Ind. Chile te Cuida'!J55</f>
        <v>0</v>
      </c>
      <c r="C19" s="40">
        <f>+'24-09-002 Ind. Chile te Cuida'!K55</f>
        <v>0</v>
      </c>
      <c r="D19" s="40">
        <f>+'24-09-002 Ind. Chile te Cuida'!M55</f>
        <v>0</v>
      </c>
      <c r="E19" s="40">
        <f>+'24-09-002 Ind. Chile te Cuida'!N55</f>
        <v>0</v>
      </c>
      <c r="F19" s="40">
        <f>+'24-09-002 Ind. Chile te Cuida'!O55</f>
        <v>0</v>
      </c>
      <c r="G19" s="40">
        <f>+'24-09-002 Ind. Chile te Cuida'!R55</f>
        <v>0</v>
      </c>
      <c r="H19" s="40">
        <f>+'24-09-002 Ind. Chile te Cuida'!S55</f>
        <v>0</v>
      </c>
      <c r="I19" s="40">
        <f>+'24-09-002 Ind. Chile te Cuida'!T55</f>
        <v>0</v>
      </c>
      <c r="J19" s="40">
        <f>+'24-09-002 Ind. Chile te Cuida'!U55</f>
        <v>0</v>
      </c>
      <c r="K19" s="40">
        <f>+'24-09-002 Ind. Chile te Cuida'!V55</f>
        <v>0</v>
      </c>
      <c r="L19" s="40">
        <f>+'24-09-002 Ind. Chile te Cuida'!W55</f>
        <v>0</v>
      </c>
      <c r="M19" s="40">
        <f>+'24-09-002 Ind. Chile te Cuida'!X55</f>
        <v>0</v>
      </c>
      <c r="N19" s="40">
        <f>+'24-09-002 Ind. Chile te Cuida'!Y55</f>
        <v>0</v>
      </c>
      <c r="O19" s="40">
        <f>+'24-09-002 Ind. Chile te Cuida'!Z55</f>
        <v>0</v>
      </c>
      <c r="P19" s="40">
        <f>+'24-09-002 Ind. Chile te Cuida'!AA55</f>
        <v>0</v>
      </c>
      <c r="Q19" s="40">
        <f>+'24-09-002 Ind. Chile te Cuida'!AB55</f>
        <v>0</v>
      </c>
      <c r="R19" s="40">
        <f>+'24-09-002 Ind. Chile te Cuida'!AC55</f>
        <v>0</v>
      </c>
      <c r="S19" s="40">
        <f>+'24-09-002 Ind. Chile te Cuida'!AD55</f>
        <v>0</v>
      </c>
      <c r="T19" s="40">
        <f>+'24-09-002 Ind. Chile te Cuida'!AE55</f>
        <v>0</v>
      </c>
      <c r="U19" s="40">
        <f>+'24-09-002 Ind. Chile te Cuida'!AF55</f>
        <v>0</v>
      </c>
      <c r="V19" s="40">
        <f>+'24-09-002 Ind. Chile te Cuida'!AG55</f>
        <v>0</v>
      </c>
      <c r="W19" s="40">
        <f>+'24-09-002 Ind. Chile te Cuida'!AH55</f>
        <v>0</v>
      </c>
      <c r="X19" s="61">
        <f>+'24-09-002 Ind. Chile te Cuida'!AI55</f>
        <v>0</v>
      </c>
      <c r="Y19" s="61">
        <f>+'24-09-002 Ind. Chile te Cuida'!AJ55</f>
        <v>0</v>
      </c>
    </row>
    <row r="20" spans="1:25" ht="24.75" customHeight="1" x14ac:dyDescent="0.25">
      <c r="A20" s="62" t="s">
        <v>70</v>
      </c>
      <c r="B20" s="40">
        <f>+'24-09-002 Ind. Chile te Cuida'!J59</f>
        <v>0</v>
      </c>
      <c r="C20" s="40">
        <f>+'24-09-002 Ind. Chile te Cuida'!K59</f>
        <v>0</v>
      </c>
      <c r="D20" s="40">
        <f>+'24-09-002 Ind. Chile te Cuida'!M59</f>
        <v>0</v>
      </c>
      <c r="E20" s="40">
        <f>+'24-09-002 Ind. Chile te Cuida'!N59</f>
        <v>0</v>
      </c>
      <c r="F20" s="40">
        <f>+'24-09-002 Ind. Chile te Cuida'!O59</f>
        <v>0</v>
      </c>
      <c r="G20" s="40">
        <f>+'24-09-002 Ind. Chile te Cuida'!R59</f>
        <v>0</v>
      </c>
      <c r="H20" s="40">
        <f>+'24-09-002 Ind. Chile te Cuida'!S59</f>
        <v>0</v>
      </c>
      <c r="I20" s="40">
        <f>+'24-09-002 Ind. Chile te Cuida'!T59</f>
        <v>0</v>
      </c>
      <c r="J20" s="40">
        <f>+'24-09-002 Ind. Chile te Cuida'!U59</f>
        <v>0</v>
      </c>
      <c r="K20" s="40">
        <f>+'24-09-002 Ind. Chile te Cuida'!V59</f>
        <v>0</v>
      </c>
      <c r="L20" s="40">
        <f>+'24-09-002 Ind. Chile te Cuida'!W59</f>
        <v>0</v>
      </c>
      <c r="M20" s="40">
        <f>+'24-09-002 Ind. Chile te Cuida'!X59</f>
        <v>0</v>
      </c>
      <c r="N20" s="40">
        <f>+'24-09-002 Ind. Chile te Cuida'!Y59</f>
        <v>0</v>
      </c>
      <c r="O20" s="40">
        <f>+'24-09-002 Ind. Chile te Cuida'!Z59</f>
        <v>0</v>
      </c>
      <c r="P20" s="40">
        <f>+'24-09-002 Ind. Chile te Cuida'!AA59</f>
        <v>0</v>
      </c>
      <c r="Q20" s="40">
        <f>+'24-09-002 Ind. Chile te Cuida'!AB59</f>
        <v>0</v>
      </c>
      <c r="R20" s="40">
        <f>+'24-09-002 Ind. Chile te Cuida'!AC59</f>
        <v>0</v>
      </c>
      <c r="S20" s="40">
        <f>+'24-09-002 Ind. Chile te Cuida'!AD59</f>
        <v>0</v>
      </c>
      <c r="T20" s="40">
        <f>+'24-09-002 Ind. Chile te Cuida'!AE59</f>
        <v>0</v>
      </c>
      <c r="U20" s="40">
        <f>+'24-09-002 Ind. Chile te Cuida'!AF59</f>
        <v>0</v>
      </c>
      <c r="V20" s="40">
        <f>+'24-09-002 Ind. Chile te Cuida'!AG59</f>
        <v>0</v>
      </c>
      <c r="W20" s="40">
        <f>+'24-09-002 Ind. Chile te Cuida'!AH59</f>
        <v>0</v>
      </c>
      <c r="X20" s="61">
        <f>+'24-09-002 Ind. Chile te Cuida'!AI59</f>
        <v>0</v>
      </c>
      <c r="Y20" s="61">
        <f>+'24-09-002 Ind. Chile te Cuida'!AJ59</f>
        <v>0</v>
      </c>
    </row>
    <row r="21" spans="1:25" ht="24.75" customHeight="1" x14ac:dyDescent="0.25">
      <c r="A21" s="62" t="s">
        <v>72</v>
      </c>
      <c r="B21" s="40">
        <f>+'24-09-002 Ind. Chile te Cuida'!J63</f>
        <v>0</v>
      </c>
      <c r="C21" s="40">
        <f>+'24-09-002 Ind. Chile te Cuida'!K63</f>
        <v>0</v>
      </c>
      <c r="D21" s="40">
        <f>+'24-09-002 Ind. Chile te Cuida'!M63</f>
        <v>0</v>
      </c>
      <c r="E21" s="40">
        <f>+'24-09-002 Ind. Chile te Cuida'!N63</f>
        <v>0</v>
      </c>
      <c r="F21" s="40">
        <f>+'24-09-002 Ind. Chile te Cuida'!O63</f>
        <v>0</v>
      </c>
      <c r="G21" s="40">
        <f>+'24-09-002 Ind. Chile te Cuida'!R63</f>
        <v>0</v>
      </c>
      <c r="H21" s="40">
        <f>+'24-09-002 Ind. Chile te Cuida'!S63</f>
        <v>0</v>
      </c>
      <c r="I21" s="40">
        <f>+'24-09-002 Ind. Chile te Cuida'!T63</f>
        <v>0</v>
      </c>
      <c r="J21" s="40">
        <f>+'24-09-002 Ind. Chile te Cuida'!U63</f>
        <v>0</v>
      </c>
      <c r="K21" s="40">
        <f>+'24-09-002 Ind. Chile te Cuida'!V63</f>
        <v>0</v>
      </c>
      <c r="L21" s="40">
        <f>+'24-09-002 Ind. Chile te Cuida'!W63</f>
        <v>0</v>
      </c>
      <c r="M21" s="40">
        <f>+'24-09-002 Ind. Chile te Cuida'!X63</f>
        <v>0</v>
      </c>
      <c r="N21" s="40">
        <f>+'24-09-002 Ind. Chile te Cuida'!Y63</f>
        <v>0</v>
      </c>
      <c r="O21" s="40">
        <f>+'24-09-002 Ind. Chile te Cuida'!Z63</f>
        <v>0</v>
      </c>
      <c r="P21" s="40">
        <f>+'24-09-002 Ind. Chile te Cuida'!AA63</f>
        <v>0</v>
      </c>
      <c r="Q21" s="40">
        <f>+'24-09-002 Ind. Chile te Cuida'!AB63</f>
        <v>0</v>
      </c>
      <c r="R21" s="40">
        <f>+'24-09-002 Ind. Chile te Cuida'!AC63</f>
        <v>0</v>
      </c>
      <c r="S21" s="40">
        <f>+'24-09-002 Ind. Chile te Cuida'!AD63</f>
        <v>0</v>
      </c>
      <c r="T21" s="40">
        <f>+'24-09-002 Ind. Chile te Cuida'!AE63</f>
        <v>0</v>
      </c>
      <c r="U21" s="40">
        <f>+'24-09-002 Ind. Chile te Cuida'!AF63</f>
        <v>0</v>
      </c>
      <c r="V21" s="40">
        <f>+'24-09-002 Ind. Chile te Cuida'!AG63</f>
        <v>0</v>
      </c>
      <c r="W21" s="40">
        <f>+'24-09-002 Ind. Chile te Cuida'!AH63</f>
        <v>0</v>
      </c>
      <c r="X21" s="61">
        <f>+'24-09-002 Ind. Chile te Cuida'!AI63</f>
        <v>0</v>
      </c>
      <c r="Y21" s="61">
        <f>+'24-09-002 Ind. Chile te Cuida'!AJ63</f>
        <v>0</v>
      </c>
    </row>
    <row r="22" spans="1:25" ht="24.75" customHeight="1" x14ac:dyDescent="0.25">
      <c r="A22" s="62" t="s">
        <v>74</v>
      </c>
      <c r="B22" s="40">
        <f>+'24-09-002 Ind. Chile te Cuida'!J67</f>
        <v>0</v>
      </c>
      <c r="C22" s="40">
        <f>+'24-09-002 Ind. Chile te Cuida'!K67</f>
        <v>0</v>
      </c>
      <c r="D22" s="40">
        <f>+'24-09-002 Ind. Chile te Cuida'!M64</f>
        <v>0</v>
      </c>
      <c r="E22" s="40">
        <f>+'24-09-002 Ind. Chile te Cuida'!N64</f>
        <v>0</v>
      </c>
      <c r="F22" s="40">
        <f>+'24-09-002 Ind. Chile te Cuida'!O64</f>
        <v>0</v>
      </c>
      <c r="G22" s="40">
        <f>+'24-09-002 Ind. Chile te Cuida'!R64</f>
        <v>0</v>
      </c>
      <c r="H22" s="40">
        <f>+'24-09-002 Ind. Chile te Cuida'!S64</f>
        <v>0</v>
      </c>
      <c r="I22" s="40">
        <f>+'24-09-002 Ind. Chile te Cuida'!T64</f>
        <v>0</v>
      </c>
      <c r="J22" s="40">
        <f>+'24-09-002 Ind. Chile te Cuida'!U67</f>
        <v>0</v>
      </c>
      <c r="K22" s="40">
        <f>+'24-09-002 Ind. Chile te Cuida'!V64</f>
        <v>0</v>
      </c>
      <c r="L22" s="40">
        <f>+'24-09-002 Ind. Chile te Cuida'!W64</f>
        <v>0</v>
      </c>
      <c r="M22" s="40">
        <f>+'24-09-002 Ind. Chile te Cuida'!X64</f>
        <v>0</v>
      </c>
      <c r="N22" s="40">
        <f>+'24-09-002 Ind. Chile te Cuida'!Y67</f>
        <v>0</v>
      </c>
      <c r="O22" s="40">
        <f>+'24-09-002 Ind. Chile te Cuida'!Z64</f>
        <v>0</v>
      </c>
      <c r="P22" s="40">
        <f>+'24-09-002 Ind. Chile te Cuida'!AA64</f>
        <v>0</v>
      </c>
      <c r="Q22" s="40">
        <f>+'24-09-002 Ind. Chile te Cuida'!AB64</f>
        <v>0</v>
      </c>
      <c r="R22" s="40">
        <f>+'24-09-002 Ind. Chile te Cuida'!AC67</f>
        <v>0</v>
      </c>
      <c r="S22" s="40">
        <f>+'24-09-002 Ind. Chile te Cuida'!AD64</f>
        <v>0</v>
      </c>
      <c r="T22" s="40">
        <f>+'24-09-002 Ind. Chile te Cuida'!AE64</f>
        <v>0</v>
      </c>
      <c r="U22" s="40">
        <f>+'24-09-002 Ind. Chile te Cuida'!AF64</f>
        <v>0</v>
      </c>
      <c r="V22" s="40">
        <f>+'24-09-002 Ind. Chile te Cuida'!AG67</f>
        <v>0</v>
      </c>
      <c r="W22" s="40">
        <f>+'24-09-002 Ind. Chile te Cuida'!AH67</f>
        <v>0</v>
      </c>
      <c r="X22" s="61">
        <f>+'24-09-002 Ind. Chile te Cuida'!AI67</f>
        <v>0</v>
      </c>
      <c r="Y22" s="61">
        <f>+'24-09-002 Ind. Chile te Cuida'!AJ67</f>
        <v>0</v>
      </c>
    </row>
    <row r="23" spans="1:25" ht="24.75" customHeight="1" x14ac:dyDescent="0.25">
      <c r="A23" s="62" t="s">
        <v>76</v>
      </c>
      <c r="B23" s="40">
        <f>+'24-09-002 Ind. Chile te Cuida'!J71</f>
        <v>0</v>
      </c>
      <c r="C23" s="40">
        <f>+'24-09-002 Ind. Chile te Cuida'!K71</f>
        <v>0</v>
      </c>
      <c r="D23" s="40">
        <f>+'24-09-002 Ind. Chile te Cuida'!M71</f>
        <v>0</v>
      </c>
      <c r="E23" s="40">
        <f>+'24-09-002 Ind. Chile te Cuida'!N71</f>
        <v>0</v>
      </c>
      <c r="F23" s="40">
        <f>+'24-09-002 Ind. Chile te Cuida'!O71</f>
        <v>0</v>
      </c>
      <c r="G23" s="40">
        <f>+'24-09-002 Ind. Chile te Cuida'!R71</f>
        <v>0</v>
      </c>
      <c r="H23" s="40">
        <f>+'24-09-002 Ind. Chile te Cuida'!S71</f>
        <v>0</v>
      </c>
      <c r="I23" s="40">
        <f>+'24-09-002 Ind. Chile te Cuida'!T71</f>
        <v>0</v>
      </c>
      <c r="J23" s="40">
        <f>+'24-09-002 Ind. Chile te Cuida'!U71</f>
        <v>0</v>
      </c>
      <c r="K23" s="40">
        <f>+'24-09-002 Ind. Chile te Cuida'!V71</f>
        <v>0</v>
      </c>
      <c r="L23" s="40">
        <f>+'24-09-002 Ind. Chile te Cuida'!W71</f>
        <v>0</v>
      </c>
      <c r="M23" s="40">
        <f>+'24-09-002 Ind. Chile te Cuida'!X71</f>
        <v>0</v>
      </c>
      <c r="N23" s="40">
        <f>+'24-09-002 Ind. Chile te Cuida'!Y71</f>
        <v>0</v>
      </c>
      <c r="O23" s="40">
        <f>+'24-09-002 Ind. Chile te Cuida'!Z71</f>
        <v>0</v>
      </c>
      <c r="P23" s="40">
        <f>+'24-09-002 Ind. Chile te Cuida'!AA71</f>
        <v>0</v>
      </c>
      <c r="Q23" s="40">
        <f>+'24-09-002 Ind. Chile te Cuida'!AB71</f>
        <v>0</v>
      </c>
      <c r="R23" s="40">
        <f>+'24-09-002 Ind. Chile te Cuida'!AC71</f>
        <v>0</v>
      </c>
      <c r="S23" s="40">
        <f>+'24-09-002 Ind. Chile te Cuida'!AD71</f>
        <v>0</v>
      </c>
      <c r="T23" s="40">
        <f>+'24-09-002 Ind. Chile te Cuida'!AE71</f>
        <v>0</v>
      </c>
      <c r="U23" s="40">
        <f>+'24-09-002 Ind. Chile te Cuida'!AF71</f>
        <v>0</v>
      </c>
      <c r="V23" s="40">
        <f>+'24-09-002 Ind. Chile te Cuida'!AG71</f>
        <v>0</v>
      </c>
      <c r="W23" s="40">
        <f>+'24-09-002 Ind. Chile te Cuida'!AH71</f>
        <v>0</v>
      </c>
      <c r="X23" s="61">
        <f>+'24-09-002 Ind. Chile te Cuida'!AI71</f>
        <v>0</v>
      </c>
      <c r="Y23" s="61">
        <f>+'24-09-002 Ind. Chile te Cuida'!AJ71</f>
        <v>0</v>
      </c>
    </row>
    <row r="24" spans="1:25" ht="24.75" customHeight="1" x14ac:dyDescent="0.25">
      <c r="A24" s="63" t="s">
        <v>78</v>
      </c>
      <c r="B24" s="40">
        <f>+'24-09-002 Ind. Chile te Cuida'!J75</f>
        <v>1492008000</v>
      </c>
      <c r="C24" s="40">
        <f>+'24-09-002 Ind. Chile te Cuida'!K75</f>
        <v>1175725000</v>
      </c>
      <c r="D24" s="40">
        <f>+'24-09-002 Ind. Chile te Cuida'!M75</f>
        <v>0</v>
      </c>
      <c r="E24" s="40">
        <f>+'24-09-002 Ind. Chile te Cuida'!N75</f>
        <v>0</v>
      </c>
      <c r="F24" s="40">
        <f>+'24-09-002 Ind. Chile te Cuida'!O75</f>
        <v>0</v>
      </c>
      <c r="G24" s="40">
        <f>+'24-09-002 Ind. Chile te Cuida'!R75</f>
        <v>0</v>
      </c>
      <c r="H24" s="40">
        <f>+'24-09-002 Ind. Chile te Cuida'!S75</f>
        <v>0</v>
      </c>
      <c r="I24" s="40">
        <f>+'24-09-002 Ind. Chile te Cuida'!T75</f>
        <v>0</v>
      </c>
      <c r="J24" s="40">
        <f>+'24-09-002 Ind. Chile te Cuida'!U75</f>
        <v>0</v>
      </c>
      <c r="K24" s="40">
        <f>+'24-09-002 Ind. Chile te Cuida'!V75</f>
        <v>0</v>
      </c>
      <c r="L24" s="40">
        <f>+'24-09-002 Ind. Chile te Cuida'!W75</f>
        <v>0</v>
      </c>
      <c r="M24" s="40">
        <f>+'24-09-002 Ind. Chile te Cuida'!X75</f>
        <v>0</v>
      </c>
      <c r="N24" s="40">
        <f>+'24-09-002 Ind. Chile te Cuida'!Y75</f>
        <v>0</v>
      </c>
      <c r="O24" s="40">
        <f>+'24-09-002 Ind. Chile te Cuida'!Z75</f>
        <v>0</v>
      </c>
      <c r="P24" s="40">
        <f>+'24-09-002 Ind. Chile te Cuida'!AA75</f>
        <v>0</v>
      </c>
      <c r="Q24" s="40">
        <f>+'24-09-002 Ind. Chile te Cuida'!AB75</f>
        <v>0</v>
      </c>
      <c r="R24" s="40">
        <f>+'24-09-002 Ind. Chile te Cuida'!AC75</f>
        <v>0</v>
      </c>
      <c r="S24" s="40">
        <f>+'24-09-002 Ind. Chile te Cuida'!AD75</f>
        <v>0</v>
      </c>
      <c r="T24" s="40">
        <f>+'24-09-002 Ind. Chile te Cuida'!AE75</f>
        <v>0</v>
      </c>
      <c r="U24" s="40">
        <f>+'24-09-002 Ind. Chile te Cuida'!AF75</f>
        <v>0</v>
      </c>
      <c r="V24" s="40">
        <f>+'24-09-002 Ind. Chile te Cuida'!AG75</f>
        <v>0</v>
      </c>
      <c r="W24" s="40">
        <f>+'24-09-002 Ind. Chile te Cuida'!AH75</f>
        <v>0</v>
      </c>
      <c r="X24" s="61">
        <f>+'24-09-002 Ind. Chile te Cuida'!AI75</f>
        <v>0</v>
      </c>
      <c r="Y24" s="61">
        <f>+'24-09-002 Ind. Chile te Cuida'!AJ75</f>
        <v>0</v>
      </c>
    </row>
    <row r="25" spans="1:25" ht="34.5" customHeight="1" x14ac:dyDescent="0.25">
      <c r="A25" s="65" t="str">
        <f>"TOTAL ASIG."&amp;" "&amp;$A$5</f>
        <v>TOTAL ASIG. 24-09-002 "Chile te Cuida"</v>
      </c>
      <c r="B25" s="66">
        <f>SUM(B8:B24)</f>
        <v>1492008000</v>
      </c>
      <c r="C25" s="66">
        <f t="shared" ref="C25:V25" si="0">SUM(C8:C24)</f>
        <v>1175725000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+'24-09-002 Ind. Chile te Cuida'!AI76</f>
        <v>0</v>
      </c>
      <c r="Y25" s="67">
        <f>'24-09-002 Ind. Chile te Cuida'!AJ76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topLeftCell="A10" zoomScaleNormal="100" workbookViewId="0">
      <selection activeCell="AD17" sqref="AD17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1:25" s="1" customFormat="1" ht="1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1:25" s="1" customFormat="1" ht="1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1:25" ht="38.25" customHeight="1" x14ac:dyDescent="0.25">
      <c r="A5" s="106" t="s">
        <v>4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8"/>
    </row>
    <row r="6" spans="1:25" s="46" customFormat="1" ht="26.25" customHeight="1" x14ac:dyDescent="0.25">
      <c r="A6" s="96" t="s">
        <v>7</v>
      </c>
      <c r="B6" s="103" t="s">
        <v>13</v>
      </c>
      <c r="C6" s="103" t="s">
        <v>85</v>
      </c>
      <c r="D6" s="109" t="s">
        <v>16</v>
      </c>
      <c r="E6" s="110"/>
      <c r="F6" s="111"/>
      <c r="G6" s="95" t="s">
        <v>19</v>
      </c>
      <c r="H6" s="95"/>
      <c r="I6" s="95"/>
      <c r="J6" s="103" t="s">
        <v>20</v>
      </c>
      <c r="K6" s="95" t="s">
        <v>19</v>
      </c>
      <c r="L6" s="95"/>
      <c r="M6" s="95"/>
      <c r="N6" s="103" t="s">
        <v>21</v>
      </c>
      <c r="O6" s="95" t="s">
        <v>19</v>
      </c>
      <c r="P6" s="95"/>
      <c r="Q6" s="95"/>
      <c r="R6" s="103" t="s">
        <v>22</v>
      </c>
      <c r="S6" s="95" t="s">
        <v>19</v>
      </c>
      <c r="T6" s="95"/>
      <c r="U6" s="95"/>
      <c r="V6" s="103" t="s">
        <v>23</v>
      </c>
      <c r="W6" s="103" t="s">
        <v>24</v>
      </c>
      <c r="X6" s="105" t="s">
        <v>86</v>
      </c>
      <c r="Y6" s="105"/>
    </row>
    <row r="7" spans="1:25" s="46" customFormat="1" ht="31.5" x14ac:dyDescent="0.25">
      <c r="A7" s="96"/>
      <c r="B7" s="104"/>
      <c r="C7" s="104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104"/>
      <c r="K7" s="53" t="s">
        <v>35</v>
      </c>
      <c r="L7" s="53" t="s">
        <v>36</v>
      </c>
      <c r="M7" s="53" t="s">
        <v>37</v>
      </c>
      <c r="N7" s="104"/>
      <c r="O7" s="53" t="s">
        <v>38</v>
      </c>
      <c r="P7" s="53" t="s">
        <v>39</v>
      </c>
      <c r="Q7" s="53" t="s">
        <v>40</v>
      </c>
      <c r="R7" s="104"/>
      <c r="S7" s="53" t="s">
        <v>41</v>
      </c>
      <c r="T7" s="53" t="s">
        <v>42</v>
      </c>
      <c r="U7" s="53" t="s">
        <v>87</v>
      </c>
      <c r="V7" s="104"/>
      <c r="W7" s="104"/>
      <c r="X7" s="54" t="s">
        <v>44</v>
      </c>
      <c r="Y7" s="54" t="s">
        <v>88</v>
      </c>
    </row>
    <row r="8" spans="1:25" ht="24.75" customHeight="1" x14ac:dyDescent="0.25">
      <c r="A8" s="60" t="s">
        <v>46</v>
      </c>
      <c r="B8" s="40">
        <f>+'24-01-352 Ind. Pgo Cuidadores'!J11</f>
        <v>0</v>
      </c>
      <c r="C8" s="40">
        <f>+'24-01-352 Ind. Pgo Cuidadores'!K11</f>
        <v>0</v>
      </c>
      <c r="D8" s="40">
        <f>+'24-01-352 Ind. Pgo Cuidadores'!M11</f>
        <v>0</v>
      </c>
      <c r="E8" s="40">
        <f>+'24-01-352 Ind. Pgo Cuidadores'!N11</f>
        <v>0</v>
      </c>
      <c r="F8" s="40">
        <f>+'24-01-352 Ind. Pgo Cuidadores'!O11</f>
        <v>0</v>
      </c>
      <c r="G8" s="40">
        <f>+'24-01-352 Ind. Pgo Cuidadores'!R11</f>
        <v>0</v>
      </c>
      <c r="H8" s="40">
        <f>+'24-01-352 Ind. Pgo Cuidadores'!S11</f>
        <v>0</v>
      </c>
      <c r="I8" s="40">
        <f>+'24-01-352 Ind. Pgo Cuidadores'!T11</f>
        <v>0</v>
      </c>
      <c r="J8" s="40">
        <f>+'24-01-352 Ind. Pgo Cuidadores'!U11</f>
        <v>0</v>
      </c>
      <c r="K8" s="40">
        <f>+'24-01-352 Ind. Pgo Cuidadores'!V11</f>
        <v>0</v>
      </c>
      <c r="L8" s="40">
        <f>+'24-01-352 Ind. Pgo Cuidadores'!W11</f>
        <v>0</v>
      </c>
      <c r="M8" s="40">
        <f>+'24-01-352 Ind. Pgo Cuidadores'!X11</f>
        <v>0</v>
      </c>
      <c r="N8" s="40">
        <f>+'24-01-352 Ind. Pgo Cuidadores'!Y11</f>
        <v>0</v>
      </c>
      <c r="O8" s="40">
        <f>+'24-01-352 Ind. Pgo Cuidadores'!Z11</f>
        <v>0</v>
      </c>
      <c r="P8" s="40">
        <f>+'24-01-352 Ind. Pgo Cuidadores'!AA11</f>
        <v>0</v>
      </c>
      <c r="Q8" s="40">
        <f>+'24-01-352 Ind. Pgo Cuidadores'!AB11</f>
        <v>0</v>
      </c>
      <c r="R8" s="40">
        <f>+'24-01-352 Ind. Pgo Cuidadores'!AC11</f>
        <v>0</v>
      </c>
      <c r="S8" s="40">
        <f>+'24-01-352 Ind. Pgo Cuidadores'!AD11</f>
        <v>0</v>
      </c>
      <c r="T8" s="40">
        <f>+'24-01-352 Ind. Pgo Cuidadores'!AE11</f>
        <v>0</v>
      </c>
      <c r="U8" s="40">
        <f>+'24-01-352 Ind. Pgo Cuidadores'!AF11</f>
        <v>0</v>
      </c>
      <c r="V8" s="40">
        <f>+'24-01-352 Ind. Pgo Cuidadores'!AG11</f>
        <v>0</v>
      </c>
      <c r="W8" s="40">
        <f>+'24-01-352 Ind. Pgo Cuidadores'!AH11</f>
        <v>0</v>
      </c>
      <c r="X8" s="61">
        <f>+'24-01-352 Ind. Pgo Cuidadores'!AI11</f>
        <v>0</v>
      </c>
      <c r="Y8" s="61">
        <f>+'24-01-352 Ind. Pgo Cuidadores'!AJ11</f>
        <v>0</v>
      </c>
    </row>
    <row r="9" spans="1:25" ht="24.75" customHeight="1" x14ac:dyDescent="0.25">
      <c r="A9" s="60" t="s">
        <v>48</v>
      </c>
      <c r="B9" s="40">
        <f>+'24-01-352 Ind. Pgo Cuidadores'!J15</f>
        <v>0</v>
      </c>
      <c r="C9" s="40">
        <f>+'24-01-352 Ind. Pgo Cuidadores'!K15</f>
        <v>0</v>
      </c>
      <c r="D9" s="40">
        <f>+'24-01-352 Ind. Pgo Cuidadores'!M15</f>
        <v>0</v>
      </c>
      <c r="E9" s="40">
        <f>+'24-01-352 Ind. Pgo Cuidadores'!N15</f>
        <v>0</v>
      </c>
      <c r="F9" s="40">
        <f>+'24-01-352 Ind. Pgo Cuidadores'!O15</f>
        <v>0</v>
      </c>
      <c r="G9" s="40">
        <f>+'24-01-352 Ind. Pgo Cuidadores'!R15</f>
        <v>0</v>
      </c>
      <c r="H9" s="40">
        <f>+'24-01-352 Ind. Pgo Cuidadores'!S15</f>
        <v>0</v>
      </c>
      <c r="I9" s="40">
        <f>+'24-01-352 Ind. Pgo Cuidadores'!T15</f>
        <v>0</v>
      </c>
      <c r="J9" s="40">
        <f>+'24-01-352 Ind. Pgo Cuidadores'!U15</f>
        <v>0</v>
      </c>
      <c r="K9" s="40">
        <f>+'24-01-352 Ind. Pgo Cuidadores'!V15</f>
        <v>0</v>
      </c>
      <c r="L9" s="40">
        <f>+'24-01-352 Ind. Pgo Cuidadores'!W15</f>
        <v>0</v>
      </c>
      <c r="M9" s="40">
        <f>+'24-01-352 Ind. Pgo Cuidadores'!X15</f>
        <v>0</v>
      </c>
      <c r="N9" s="40">
        <f>+'24-01-352 Ind. Pgo Cuidadores'!Y15</f>
        <v>0</v>
      </c>
      <c r="O9" s="40">
        <f>+'24-01-352 Ind. Pgo Cuidadores'!Z15</f>
        <v>0</v>
      </c>
      <c r="P9" s="40">
        <f>+'24-01-352 Ind. Pgo Cuidadores'!AA15</f>
        <v>0</v>
      </c>
      <c r="Q9" s="40">
        <f>+'24-01-352 Ind. Pgo Cuidadores'!AB15</f>
        <v>0</v>
      </c>
      <c r="R9" s="40">
        <f>+'24-01-352 Ind. Pgo Cuidadores'!AC15</f>
        <v>0</v>
      </c>
      <c r="S9" s="40">
        <f>+'24-01-352 Ind. Pgo Cuidadores'!AD15</f>
        <v>0</v>
      </c>
      <c r="T9" s="40">
        <f>+'24-01-352 Ind. Pgo Cuidadores'!AE15</f>
        <v>0</v>
      </c>
      <c r="U9" s="40">
        <f>+'24-01-352 Ind. Pgo Cuidadores'!AF15</f>
        <v>0</v>
      </c>
      <c r="V9" s="40">
        <f>+'24-01-352 Ind. Pgo Cuidadores'!AG15</f>
        <v>0</v>
      </c>
      <c r="W9" s="40">
        <f>+'24-01-352 Ind. Pgo Cuidadores'!AH15</f>
        <v>0</v>
      </c>
      <c r="X9" s="61">
        <f>+'24-01-352 Ind. Pgo Cuidadores'!AI15</f>
        <v>0</v>
      </c>
      <c r="Y9" s="61">
        <f>+'24-01-352 Ind. Pgo Cuidadores'!AJ15</f>
        <v>0</v>
      </c>
    </row>
    <row r="10" spans="1:25" ht="24.75" customHeight="1" x14ac:dyDescent="0.25">
      <c r="A10" s="60" t="s">
        <v>50</v>
      </c>
      <c r="B10" s="40">
        <f>+'24-01-352 Ind. Pgo Cuidadores'!J19</f>
        <v>0</v>
      </c>
      <c r="C10" s="40">
        <f>+'24-01-352 Ind. Pgo Cuidadores'!K19</f>
        <v>0</v>
      </c>
      <c r="D10" s="40">
        <f>+'24-01-352 Ind. Pgo Cuidadores'!M19</f>
        <v>0</v>
      </c>
      <c r="E10" s="40">
        <f>+'24-01-352 Ind. Pgo Cuidadores'!N19</f>
        <v>0</v>
      </c>
      <c r="F10" s="40">
        <f>+'24-01-352 Ind. Pgo Cuidadores'!O19</f>
        <v>0</v>
      </c>
      <c r="G10" s="40">
        <f>+'24-01-352 Ind. Pgo Cuidadores'!R19</f>
        <v>0</v>
      </c>
      <c r="H10" s="40">
        <f>+'24-01-352 Ind. Pgo Cuidadores'!S19</f>
        <v>0</v>
      </c>
      <c r="I10" s="40">
        <f>+'24-01-352 Ind. Pgo Cuidadores'!T19</f>
        <v>0</v>
      </c>
      <c r="J10" s="40">
        <f>+'24-01-352 Ind. Pgo Cuidadores'!U19</f>
        <v>0</v>
      </c>
      <c r="K10" s="40">
        <f>+'24-01-352 Ind. Pgo Cuidadores'!V19</f>
        <v>0</v>
      </c>
      <c r="L10" s="40">
        <f>+'24-01-352 Ind. Pgo Cuidadores'!W19</f>
        <v>0</v>
      </c>
      <c r="M10" s="40">
        <f>+'24-01-352 Ind. Pgo Cuidadores'!X19</f>
        <v>0</v>
      </c>
      <c r="N10" s="40">
        <f>+'24-01-352 Ind. Pgo Cuidadores'!Y19</f>
        <v>0</v>
      </c>
      <c r="O10" s="40">
        <f>+'24-01-352 Ind. Pgo Cuidadores'!Z19</f>
        <v>0</v>
      </c>
      <c r="P10" s="40">
        <f>+'24-01-352 Ind. Pgo Cuidadores'!AA19</f>
        <v>0</v>
      </c>
      <c r="Q10" s="40">
        <f>+'24-01-352 Ind. Pgo Cuidadores'!AB19</f>
        <v>0</v>
      </c>
      <c r="R10" s="40">
        <f>+'24-01-352 Ind. Pgo Cuidadores'!AC19</f>
        <v>0</v>
      </c>
      <c r="S10" s="40">
        <f>+'24-01-352 Ind. Pgo Cuidadores'!AD19</f>
        <v>0</v>
      </c>
      <c r="T10" s="40">
        <f>+'24-01-352 Ind. Pgo Cuidadores'!AE19</f>
        <v>0</v>
      </c>
      <c r="U10" s="40">
        <f>+'24-01-352 Ind. Pgo Cuidadores'!AF19</f>
        <v>0</v>
      </c>
      <c r="V10" s="40">
        <f>+'24-01-352 Ind. Pgo Cuidadores'!AG19</f>
        <v>0</v>
      </c>
      <c r="W10" s="40">
        <f>+'24-01-352 Ind. Pgo Cuidadores'!AH19</f>
        <v>0</v>
      </c>
      <c r="X10" s="61">
        <f>+'24-01-352 Ind. Pgo Cuidadores'!AI19</f>
        <v>0</v>
      </c>
      <c r="Y10" s="61">
        <f>+'24-01-352 Ind. Pgo Cuidadores'!AJ19</f>
        <v>0</v>
      </c>
    </row>
    <row r="11" spans="1:25" ht="24.75" customHeight="1" x14ac:dyDescent="0.25">
      <c r="A11" s="60" t="s">
        <v>52</v>
      </c>
      <c r="B11" s="40">
        <f>+'24-01-352 Ind. Pgo Cuidadores'!J23</f>
        <v>0</v>
      </c>
      <c r="C11" s="40">
        <f>+'24-01-352 Ind. Pgo Cuidadores'!K23</f>
        <v>0</v>
      </c>
      <c r="D11" s="40">
        <f>+'24-01-352 Ind. Pgo Cuidadores'!M23</f>
        <v>0</v>
      </c>
      <c r="E11" s="40">
        <f>+'24-01-352 Ind. Pgo Cuidadores'!N23</f>
        <v>0</v>
      </c>
      <c r="F11" s="40">
        <f>+'24-01-352 Ind. Pgo Cuidadores'!O23</f>
        <v>0</v>
      </c>
      <c r="G11" s="40">
        <f>+'24-01-352 Ind. Pgo Cuidadores'!R23</f>
        <v>0</v>
      </c>
      <c r="H11" s="40">
        <f>+'24-01-352 Ind. Pgo Cuidadores'!S23</f>
        <v>0</v>
      </c>
      <c r="I11" s="40">
        <f>+'24-01-352 Ind. Pgo Cuidadores'!T23</f>
        <v>0</v>
      </c>
      <c r="J11" s="40">
        <f>+'24-01-352 Ind. Pgo Cuidadores'!U23</f>
        <v>0</v>
      </c>
      <c r="K11" s="40">
        <f>+'24-01-352 Ind. Pgo Cuidadores'!V23</f>
        <v>0</v>
      </c>
      <c r="L11" s="40">
        <f>+'24-01-352 Ind. Pgo Cuidadores'!W23</f>
        <v>0</v>
      </c>
      <c r="M11" s="40">
        <f>+'24-01-352 Ind. Pgo Cuidadores'!X23</f>
        <v>0</v>
      </c>
      <c r="N11" s="40">
        <f>+'24-01-352 Ind. Pgo Cuidadores'!Y23</f>
        <v>0</v>
      </c>
      <c r="O11" s="40">
        <f>+'24-01-352 Ind. Pgo Cuidadores'!Z23</f>
        <v>0</v>
      </c>
      <c r="P11" s="40">
        <f>+'24-01-352 Ind. Pgo Cuidadores'!AA23</f>
        <v>0</v>
      </c>
      <c r="Q11" s="40">
        <f>+'24-01-352 Ind. Pgo Cuidadores'!AB23</f>
        <v>0</v>
      </c>
      <c r="R11" s="40">
        <f>+'24-01-352 Ind. Pgo Cuidadores'!AC23</f>
        <v>0</v>
      </c>
      <c r="S11" s="40">
        <f>+'24-01-352 Ind. Pgo Cuidadores'!AD23</f>
        <v>0</v>
      </c>
      <c r="T11" s="40">
        <f>+'24-01-352 Ind. Pgo Cuidadores'!AE23</f>
        <v>0</v>
      </c>
      <c r="U11" s="40">
        <f>+'24-01-352 Ind. Pgo Cuidadores'!AF23</f>
        <v>0</v>
      </c>
      <c r="V11" s="40">
        <f>+'24-01-352 Ind. Pgo Cuidadores'!AG23</f>
        <v>0</v>
      </c>
      <c r="W11" s="40">
        <f>+'24-01-352 Ind. Pgo Cuidadores'!AH23</f>
        <v>0</v>
      </c>
      <c r="X11" s="61">
        <f>+'24-01-352 Ind. Pgo Cuidadores'!AI23</f>
        <v>0</v>
      </c>
      <c r="Y11" s="61">
        <f>+'24-01-352 Ind. Pgo Cuidadores'!AJ23</f>
        <v>0</v>
      </c>
    </row>
    <row r="12" spans="1:25" ht="24.75" customHeight="1" x14ac:dyDescent="0.25">
      <c r="A12" s="60" t="s">
        <v>54</v>
      </c>
      <c r="B12" s="40">
        <f>+'24-01-352 Ind. Pgo Cuidadores'!J27</f>
        <v>0</v>
      </c>
      <c r="C12" s="40">
        <f>+'24-01-352 Ind. Pgo Cuidadores'!K27</f>
        <v>0</v>
      </c>
      <c r="D12" s="40">
        <f>+'24-01-352 Ind. Pgo Cuidadores'!M27</f>
        <v>0</v>
      </c>
      <c r="E12" s="40">
        <f>+'24-01-352 Ind. Pgo Cuidadores'!N27</f>
        <v>0</v>
      </c>
      <c r="F12" s="40">
        <f>+'24-01-352 Ind. Pgo Cuidadores'!O27</f>
        <v>0</v>
      </c>
      <c r="G12" s="40">
        <f>+'24-01-352 Ind. Pgo Cuidadores'!R27</f>
        <v>0</v>
      </c>
      <c r="H12" s="40">
        <f>+'24-01-352 Ind. Pgo Cuidadores'!S27</f>
        <v>0</v>
      </c>
      <c r="I12" s="40">
        <f>+'24-01-352 Ind. Pgo Cuidadores'!T27</f>
        <v>0</v>
      </c>
      <c r="J12" s="40">
        <f>+'24-01-352 Ind. Pgo Cuidadores'!U27</f>
        <v>0</v>
      </c>
      <c r="K12" s="40">
        <f>+'24-01-352 Ind. Pgo Cuidadores'!V27</f>
        <v>0</v>
      </c>
      <c r="L12" s="40">
        <f>+'24-01-352 Ind. Pgo Cuidadores'!W27</f>
        <v>0</v>
      </c>
      <c r="M12" s="40">
        <f>+'24-01-352 Ind. Pgo Cuidadores'!X27</f>
        <v>0</v>
      </c>
      <c r="N12" s="40">
        <f>+'24-01-352 Ind. Pgo Cuidadores'!Y27</f>
        <v>0</v>
      </c>
      <c r="O12" s="40">
        <f>+'24-01-352 Ind. Pgo Cuidadores'!Z27</f>
        <v>0</v>
      </c>
      <c r="P12" s="40">
        <f>+'24-01-352 Ind. Pgo Cuidadores'!AA27</f>
        <v>0</v>
      </c>
      <c r="Q12" s="40">
        <f>+'24-01-352 Ind. Pgo Cuidadores'!AB27</f>
        <v>0</v>
      </c>
      <c r="R12" s="40">
        <f>+'24-01-352 Ind. Pgo Cuidadores'!AC27</f>
        <v>0</v>
      </c>
      <c r="S12" s="40">
        <f>+'24-01-352 Ind. Pgo Cuidadores'!AD27</f>
        <v>0</v>
      </c>
      <c r="T12" s="40">
        <f>+'24-01-352 Ind. Pgo Cuidadores'!AE27</f>
        <v>0</v>
      </c>
      <c r="U12" s="40">
        <f>+'24-01-352 Ind. Pgo Cuidadores'!AF27</f>
        <v>0</v>
      </c>
      <c r="V12" s="40">
        <f>+'24-01-352 Ind. Pgo Cuidadores'!AG27</f>
        <v>0</v>
      </c>
      <c r="W12" s="40">
        <f>+'24-01-352 Ind. Pgo Cuidadores'!AH27</f>
        <v>0</v>
      </c>
      <c r="X12" s="61">
        <f>+'24-01-352 Ind. Pgo Cuidadores'!AI27</f>
        <v>0</v>
      </c>
      <c r="Y12" s="61">
        <f>+'24-01-352 Ind. Pgo Cuidadores'!AJ27</f>
        <v>0</v>
      </c>
    </row>
    <row r="13" spans="1:25" ht="24.75" customHeight="1" x14ac:dyDescent="0.25">
      <c r="A13" s="60" t="s">
        <v>56</v>
      </c>
      <c r="B13" s="40">
        <f>+'24-01-352 Ind. Pgo Cuidadores'!J31</f>
        <v>0</v>
      </c>
      <c r="C13" s="40">
        <f>+'24-01-352 Ind. Pgo Cuidadores'!K31</f>
        <v>0</v>
      </c>
      <c r="D13" s="40">
        <f>+'24-01-352 Ind. Pgo Cuidadores'!M31</f>
        <v>0</v>
      </c>
      <c r="E13" s="40">
        <f>+'24-01-352 Ind. Pgo Cuidadores'!N31</f>
        <v>0</v>
      </c>
      <c r="F13" s="40">
        <f>+'24-01-352 Ind. Pgo Cuidadores'!O31</f>
        <v>0</v>
      </c>
      <c r="G13" s="40">
        <f>+'24-01-352 Ind. Pgo Cuidadores'!R31</f>
        <v>0</v>
      </c>
      <c r="H13" s="40">
        <f>+'24-01-352 Ind. Pgo Cuidadores'!S31</f>
        <v>0</v>
      </c>
      <c r="I13" s="40">
        <f>+'24-01-352 Ind. Pgo Cuidadores'!T31</f>
        <v>0</v>
      </c>
      <c r="J13" s="40">
        <f>+'24-01-352 Ind. Pgo Cuidadores'!U31</f>
        <v>0</v>
      </c>
      <c r="K13" s="40">
        <f>+'24-01-352 Ind. Pgo Cuidadores'!V31</f>
        <v>0</v>
      </c>
      <c r="L13" s="40">
        <f>+'24-01-352 Ind. Pgo Cuidadores'!W31</f>
        <v>0</v>
      </c>
      <c r="M13" s="40">
        <f>+'24-01-352 Ind. Pgo Cuidadores'!X31</f>
        <v>0</v>
      </c>
      <c r="N13" s="40">
        <f>+'24-01-352 Ind. Pgo Cuidadores'!Y31</f>
        <v>0</v>
      </c>
      <c r="O13" s="40">
        <f>+'24-01-352 Ind. Pgo Cuidadores'!Z31</f>
        <v>0</v>
      </c>
      <c r="P13" s="40">
        <f>+'24-01-352 Ind. Pgo Cuidadores'!AA31</f>
        <v>0</v>
      </c>
      <c r="Q13" s="40">
        <f>+'24-01-352 Ind. Pgo Cuidadores'!AB31</f>
        <v>0</v>
      </c>
      <c r="R13" s="40">
        <f>+'24-01-352 Ind. Pgo Cuidadores'!AC31</f>
        <v>0</v>
      </c>
      <c r="S13" s="40">
        <f>+'24-01-352 Ind. Pgo Cuidadores'!AD31</f>
        <v>0</v>
      </c>
      <c r="T13" s="40">
        <f>+'24-01-352 Ind. Pgo Cuidadores'!AE31</f>
        <v>0</v>
      </c>
      <c r="U13" s="40">
        <f>+'24-01-352 Ind. Pgo Cuidadores'!AF31</f>
        <v>0</v>
      </c>
      <c r="V13" s="40">
        <f>+'24-01-352 Ind. Pgo Cuidadores'!AG31</f>
        <v>0</v>
      </c>
      <c r="W13" s="40">
        <f>+'24-01-352 Ind. Pgo Cuidadores'!AH31</f>
        <v>0</v>
      </c>
      <c r="X13" s="61">
        <f>+'24-01-352 Ind. Pgo Cuidadores'!AI31</f>
        <v>0</v>
      </c>
      <c r="Y13" s="61">
        <f>+'24-01-352 Ind. Pgo Cuidadores'!AJ31</f>
        <v>0</v>
      </c>
    </row>
    <row r="14" spans="1:25" ht="24.75" customHeight="1" x14ac:dyDescent="0.25">
      <c r="A14" s="60" t="s">
        <v>58</v>
      </c>
      <c r="B14" s="40">
        <f>+'24-01-352 Ind. Pgo Cuidadores'!J35</f>
        <v>0</v>
      </c>
      <c r="C14" s="40">
        <f>+'24-01-352 Ind. Pgo Cuidadores'!K35</f>
        <v>0</v>
      </c>
      <c r="D14" s="40">
        <f>+'24-01-352 Ind. Pgo Cuidadores'!M35</f>
        <v>0</v>
      </c>
      <c r="E14" s="40">
        <f>+'24-01-352 Ind. Pgo Cuidadores'!N35</f>
        <v>0</v>
      </c>
      <c r="F14" s="40">
        <f>+'24-01-352 Ind. Pgo Cuidadores'!O35</f>
        <v>0</v>
      </c>
      <c r="G14" s="40">
        <f>+'24-01-352 Ind. Pgo Cuidadores'!R35</f>
        <v>0</v>
      </c>
      <c r="H14" s="40">
        <f>+'24-01-352 Ind. Pgo Cuidadores'!S35</f>
        <v>0</v>
      </c>
      <c r="I14" s="40">
        <f>+'24-01-352 Ind. Pgo Cuidadores'!T35</f>
        <v>0</v>
      </c>
      <c r="J14" s="40">
        <f>+'24-01-352 Ind. Pgo Cuidadores'!U35</f>
        <v>0</v>
      </c>
      <c r="K14" s="40">
        <f>+'24-01-352 Ind. Pgo Cuidadores'!V35</f>
        <v>0</v>
      </c>
      <c r="L14" s="40">
        <f>+'24-01-352 Ind. Pgo Cuidadores'!W35</f>
        <v>0</v>
      </c>
      <c r="M14" s="40">
        <f>+'24-01-352 Ind. Pgo Cuidadores'!X35</f>
        <v>0</v>
      </c>
      <c r="N14" s="40">
        <f>+'24-01-352 Ind. Pgo Cuidadores'!Y35</f>
        <v>0</v>
      </c>
      <c r="O14" s="40">
        <f>+'24-01-352 Ind. Pgo Cuidadores'!Z35</f>
        <v>0</v>
      </c>
      <c r="P14" s="40">
        <f>+'24-01-352 Ind. Pgo Cuidadores'!AA35</f>
        <v>0</v>
      </c>
      <c r="Q14" s="40">
        <f>+'24-01-352 Ind. Pgo Cuidadores'!AB35</f>
        <v>0</v>
      </c>
      <c r="R14" s="40">
        <f>+'24-01-352 Ind. Pgo Cuidadores'!AC35</f>
        <v>0</v>
      </c>
      <c r="S14" s="40">
        <f>+'24-01-352 Ind. Pgo Cuidadores'!AD35</f>
        <v>0</v>
      </c>
      <c r="T14" s="40">
        <f>+'24-01-352 Ind. Pgo Cuidadores'!AE35</f>
        <v>0</v>
      </c>
      <c r="U14" s="40">
        <f>+'24-01-352 Ind. Pgo Cuidadores'!AF35</f>
        <v>0</v>
      </c>
      <c r="V14" s="40">
        <f>+'24-01-352 Ind. Pgo Cuidadores'!AG35</f>
        <v>0</v>
      </c>
      <c r="W14" s="40">
        <f>+'24-01-352 Ind. Pgo Cuidadores'!AH35</f>
        <v>0</v>
      </c>
      <c r="X14" s="61">
        <f>+'24-01-352 Ind. Pgo Cuidadores'!AI35</f>
        <v>0</v>
      </c>
      <c r="Y14" s="61">
        <f>+'24-01-352 Ind. Pgo Cuidadores'!AJ35</f>
        <v>0</v>
      </c>
    </row>
    <row r="15" spans="1:25" ht="24.75" customHeight="1" x14ac:dyDescent="0.25">
      <c r="A15" s="60" t="s">
        <v>60</v>
      </c>
      <c r="B15" s="40">
        <f>+'24-01-352 Ind. Pgo Cuidadores'!J39</f>
        <v>0</v>
      </c>
      <c r="C15" s="40">
        <f>+'24-01-352 Ind. Pgo Cuidadores'!K39</f>
        <v>0</v>
      </c>
      <c r="D15" s="40">
        <f>+'24-01-352 Ind. Pgo Cuidadores'!M39</f>
        <v>0</v>
      </c>
      <c r="E15" s="40">
        <f>+'24-01-352 Ind. Pgo Cuidadores'!N39</f>
        <v>0</v>
      </c>
      <c r="F15" s="40">
        <f>+'24-01-352 Ind. Pgo Cuidadores'!O39</f>
        <v>0</v>
      </c>
      <c r="G15" s="40">
        <f>+'24-01-352 Ind. Pgo Cuidadores'!R39</f>
        <v>0</v>
      </c>
      <c r="H15" s="40">
        <f>+'24-01-352 Ind. Pgo Cuidadores'!S39</f>
        <v>0</v>
      </c>
      <c r="I15" s="40">
        <f>+'24-01-352 Ind. Pgo Cuidadores'!T39</f>
        <v>0</v>
      </c>
      <c r="J15" s="40">
        <f>+'24-01-352 Ind. Pgo Cuidadores'!U39</f>
        <v>0</v>
      </c>
      <c r="K15" s="40">
        <f>+'24-01-352 Ind. Pgo Cuidadores'!V39</f>
        <v>0</v>
      </c>
      <c r="L15" s="40">
        <f>+'24-01-352 Ind. Pgo Cuidadores'!W39</f>
        <v>0</v>
      </c>
      <c r="M15" s="40">
        <f>+'24-01-352 Ind. Pgo Cuidadores'!X39</f>
        <v>0</v>
      </c>
      <c r="N15" s="40">
        <f>+'24-01-352 Ind. Pgo Cuidadores'!Y39</f>
        <v>0</v>
      </c>
      <c r="O15" s="40">
        <f>+'24-01-352 Ind. Pgo Cuidadores'!Z39</f>
        <v>0</v>
      </c>
      <c r="P15" s="40">
        <f>+'24-01-352 Ind. Pgo Cuidadores'!AA39</f>
        <v>0</v>
      </c>
      <c r="Q15" s="40">
        <f>+'24-01-352 Ind. Pgo Cuidadores'!AB39</f>
        <v>0</v>
      </c>
      <c r="R15" s="40">
        <f>+'24-01-352 Ind. Pgo Cuidadores'!AC39</f>
        <v>0</v>
      </c>
      <c r="S15" s="40">
        <f>+'24-01-352 Ind. Pgo Cuidadores'!AD39</f>
        <v>0</v>
      </c>
      <c r="T15" s="40">
        <f>+'24-01-352 Ind. Pgo Cuidadores'!AE39</f>
        <v>0</v>
      </c>
      <c r="U15" s="40">
        <f>+'24-01-352 Ind. Pgo Cuidadores'!AF39</f>
        <v>0</v>
      </c>
      <c r="V15" s="40">
        <f>+'24-01-352 Ind. Pgo Cuidadores'!AG39</f>
        <v>0</v>
      </c>
      <c r="W15" s="40">
        <f>+'24-01-352 Ind. Pgo Cuidadores'!AH39</f>
        <v>0</v>
      </c>
      <c r="X15" s="61">
        <f>+'24-01-352 Ind. Pgo Cuidadores'!AI39</f>
        <v>0</v>
      </c>
      <c r="Y15" s="61">
        <f>+'24-01-352 Ind. Pgo Cuidadores'!AJ39</f>
        <v>0</v>
      </c>
    </row>
    <row r="16" spans="1:25" ht="24.75" customHeight="1" x14ac:dyDescent="0.25">
      <c r="A16" s="60" t="s">
        <v>62</v>
      </c>
      <c r="B16" s="40">
        <f>+'24-01-352 Ind. Pgo Cuidadores'!J43</f>
        <v>0</v>
      </c>
      <c r="C16" s="40">
        <f>+'24-01-352 Ind. Pgo Cuidadores'!K43</f>
        <v>0</v>
      </c>
      <c r="D16" s="40">
        <f>+'24-01-352 Ind. Pgo Cuidadores'!M43</f>
        <v>0</v>
      </c>
      <c r="E16" s="40">
        <f>+'24-01-352 Ind. Pgo Cuidadores'!N43</f>
        <v>0</v>
      </c>
      <c r="F16" s="40">
        <f>+'24-01-352 Ind. Pgo Cuidadores'!O43</f>
        <v>0</v>
      </c>
      <c r="G16" s="40">
        <f>+'24-01-352 Ind. Pgo Cuidadores'!R43</f>
        <v>0</v>
      </c>
      <c r="H16" s="40">
        <f>+'24-01-352 Ind. Pgo Cuidadores'!S43</f>
        <v>0</v>
      </c>
      <c r="I16" s="40">
        <f>+'24-01-352 Ind. Pgo Cuidadores'!T43</f>
        <v>0</v>
      </c>
      <c r="J16" s="40">
        <f>+'24-01-352 Ind. Pgo Cuidadores'!U43</f>
        <v>0</v>
      </c>
      <c r="K16" s="40">
        <f>+'24-01-352 Ind. Pgo Cuidadores'!V43</f>
        <v>0</v>
      </c>
      <c r="L16" s="40">
        <f>+'24-01-352 Ind. Pgo Cuidadores'!W43</f>
        <v>0</v>
      </c>
      <c r="M16" s="40">
        <f>+'24-01-352 Ind. Pgo Cuidadores'!X43</f>
        <v>0</v>
      </c>
      <c r="N16" s="40">
        <f>+'24-01-352 Ind. Pgo Cuidadores'!Y43</f>
        <v>0</v>
      </c>
      <c r="O16" s="40">
        <f>+'24-01-352 Ind. Pgo Cuidadores'!Z43</f>
        <v>0</v>
      </c>
      <c r="P16" s="40">
        <f>+'24-01-352 Ind. Pgo Cuidadores'!AA43</f>
        <v>0</v>
      </c>
      <c r="Q16" s="40">
        <f>+'24-01-352 Ind. Pgo Cuidadores'!AB43</f>
        <v>0</v>
      </c>
      <c r="R16" s="40">
        <f>+'24-01-352 Ind. Pgo Cuidadores'!AC43</f>
        <v>0</v>
      </c>
      <c r="S16" s="40">
        <f>+'24-01-352 Ind. Pgo Cuidadores'!AD43</f>
        <v>0</v>
      </c>
      <c r="T16" s="40">
        <f>+'24-01-352 Ind. Pgo Cuidadores'!AE43</f>
        <v>0</v>
      </c>
      <c r="U16" s="40">
        <f>+'24-01-352 Ind. Pgo Cuidadores'!AF43</f>
        <v>0</v>
      </c>
      <c r="V16" s="40">
        <f>+'24-01-352 Ind. Pgo Cuidadores'!AG43</f>
        <v>0</v>
      </c>
      <c r="W16" s="40">
        <f>+'24-01-352 Ind. Pgo Cuidadores'!AH43</f>
        <v>0</v>
      </c>
      <c r="X16" s="61">
        <f>+'24-01-352 Ind. Pgo Cuidadores'!AI43</f>
        <v>0</v>
      </c>
      <c r="Y16" s="61">
        <f>+'24-01-352 Ind. Pgo Cuidadores'!AJ43</f>
        <v>0</v>
      </c>
    </row>
    <row r="17" spans="1:25" ht="24.75" customHeight="1" x14ac:dyDescent="0.25">
      <c r="A17" s="60" t="s">
        <v>64</v>
      </c>
      <c r="B17" s="40">
        <f>+'24-01-352 Ind. Pgo Cuidadores'!J47</f>
        <v>0</v>
      </c>
      <c r="C17" s="40">
        <f>+'24-01-352 Ind. Pgo Cuidadores'!K47</f>
        <v>0</v>
      </c>
      <c r="D17" s="40">
        <f>+'24-01-352 Ind. Pgo Cuidadores'!M47</f>
        <v>0</v>
      </c>
      <c r="E17" s="40">
        <f>+'24-01-352 Ind. Pgo Cuidadores'!N47</f>
        <v>0</v>
      </c>
      <c r="F17" s="40">
        <f>+'24-01-352 Ind. Pgo Cuidadores'!O47</f>
        <v>0</v>
      </c>
      <c r="G17" s="40">
        <f>+'24-01-352 Ind. Pgo Cuidadores'!R47</f>
        <v>0</v>
      </c>
      <c r="H17" s="40">
        <f>+'24-01-352 Ind. Pgo Cuidadores'!S47</f>
        <v>0</v>
      </c>
      <c r="I17" s="40">
        <f>+'24-01-352 Ind. Pgo Cuidadores'!T47</f>
        <v>0</v>
      </c>
      <c r="J17" s="40">
        <f>+'24-01-352 Ind. Pgo Cuidadores'!U47</f>
        <v>0</v>
      </c>
      <c r="K17" s="40">
        <f>+'24-01-352 Ind. Pgo Cuidadores'!V47</f>
        <v>0</v>
      </c>
      <c r="L17" s="40">
        <f>+'24-01-352 Ind. Pgo Cuidadores'!W47</f>
        <v>0</v>
      </c>
      <c r="M17" s="40">
        <f>+'24-01-352 Ind. Pgo Cuidadores'!X47</f>
        <v>0</v>
      </c>
      <c r="N17" s="40">
        <f>+'24-01-352 Ind. Pgo Cuidadores'!Y47</f>
        <v>0</v>
      </c>
      <c r="O17" s="40">
        <f>+'24-01-352 Ind. Pgo Cuidadores'!Z47</f>
        <v>0</v>
      </c>
      <c r="P17" s="40">
        <f>+'24-01-352 Ind. Pgo Cuidadores'!AA47</f>
        <v>0</v>
      </c>
      <c r="Q17" s="40">
        <f>+'24-01-352 Ind. Pgo Cuidadores'!AB47</f>
        <v>0</v>
      </c>
      <c r="R17" s="40">
        <f>+'24-01-352 Ind. Pgo Cuidadores'!AC47</f>
        <v>0</v>
      </c>
      <c r="S17" s="40">
        <f>+'24-01-352 Ind. Pgo Cuidadores'!AD47</f>
        <v>0</v>
      </c>
      <c r="T17" s="40">
        <f>+'24-01-352 Ind. Pgo Cuidadores'!AE47</f>
        <v>0</v>
      </c>
      <c r="U17" s="40">
        <f>+'24-01-352 Ind. Pgo Cuidadores'!AF47</f>
        <v>0</v>
      </c>
      <c r="V17" s="40">
        <f>+'24-01-352 Ind. Pgo Cuidadores'!AG47</f>
        <v>0</v>
      </c>
      <c r="W17" s="40">
        <f>+'24-01-352 Ind. Pgo Cuidadores'!AH47</f>
        <v>0</v>
      </c>
      <c r="X17" s="61">
        <f>+'24-01-352 Ind. Pgo Cuidadores'!AI47</f>
        <v>0</v>
      </c>
      <c r="Y17" s="61">
        <f>+'24-01-352 Ind. Pgo Cuidadores'!AJ44</f>
        <v>0</v>
      </c>
    </row>
    <row r="18" spans="1:25" ht="24.75" customHeight="1" x14ac:dyDescent="0.25">
      <c r="A18" s="60" t="s">
        <v>66</v>
      </c>
      <c r="B18" s="40">
        <f>+'24-01-352 Ind. Pgo Cuidadores'!J51</f>
        <v>0</v>
      </c>
      <c r="C18" s="40">
        <f>+'24-01-352 Ind. Pgo Cuidadores'!K51</f>
        <v>0</v>
      </c>
      <c r="D18" s="40">
        <f>+'24-01-352 Ind. Pgo Cuidadores'!M51</f>
        <v>0</v>
      </c>
      <c r="E18" s="40">
        <f>+'24-01-352 Ind. Pgo Cuidadores'!N51</f>
        <v>0</v>
      </c>
      <c r="F18" s="40">
        <f>+'24-01-352 Ind. Pgo Cuidadores'!O51</f>
        <v>0</v>
      </c>
      <c r="G18" s="40">
        <f>+'24-01-352 Ind. Pgo Cuidadores'!R51</f>
        <v>0</v>
      </c>
      <c r="H18" s="40">
        <f>+'24-01-352 Ind. Pgo Cuidadores'!S51</f>
        <v>0</v>
      </c>
      <c r="I18" s="40">
        <f>+'24-01-352 Ind. Pgo Cuidadores'!T51</f>
        <v>0</v>
      </c>
      <c r="J18" s="40">
        <f>+'24-01-352 Ind. Pgo Cuidadores'!U51</f>
        <v>0</v>
      </c>
      <c r="K18" s="40">
        <f>+'24-01-352 Ind. Pgo Cuidadores'!V51</f>
        <v>0</v>
      </c>
      <c r="L18" s="40">
        <f>+'24-01-352 Ind. Pgo Cuidadores'!W51</f>
        <v>0</v>
      </c>
      <c r="M18" s="40">
        <f>+'24-01-352 Ind. Pgo Cuidadores'!X51</f>
        <v>0</v>
      </c>
      <c r="N18" s="40">
        <f>+'24-01-352 Ind. Pgo Cuidadores'!Y51</f>
        <v>0</v>
      </c>
      <c r="O18" s="40">
        <f>+'24-01-352 Ind. Pgo Cuidadores'!Z51</f>
        <v>0</v>
      </c>
      <c r="P18" s="40">
        <f>+'24-01-352 Ind. Pgo Cuidadores'!AA51</f>
        <v>0</v>
      </c>
      <c r="Q18" s="40">
        <f>+'24-01-352 Ind. Pgo Cuidadores'!AB51</f>
        <v>0</v>
      </c>
      <c r="R18" s="40">
        <f>+'24-01-352 Ind. Pgo Cuidadores'!AC51</f>
        <v>0</v>
      </c>
      <c r="S18" s="40">
        <f>+'24-01-352 Ind. Pgo Cuidadores'!AD51</f>
        <v>0</v>
      </c>
      <c r="T18" s="40">
        <f>+'24-01-352 Ind. Pgo Cuidadores'!AE51</f>
        <v>0</v>
      </c>
      <c r="U18" s="40">
        <f>+'24-01-352 Ind. Pgo Cuidadores'!AF51</f>
        <v>0</v>
      </c>
      <c r="V18" s="40">
        <f>+'24-01-352 Ind. Pgo Cuidadores'!AG51</f>
        <v>0</v>
      </c>
      <c r="W18" s="40">
        <f>+'24-01-352 Ind. Pgo Cuidadores'!AH51</f>
        <v>0</v>
      </c>
      <c r="X18" s="61">
        <f>+'24-01-352 Ind. Pgo Cuidadores'!AI51</f>
        <v>0</v>
      </c>
      <c r="Y18" s="61">
        <f>+'24-01-352 Ind. Pgo Cuidadores'!AJ51</f>
        <v>0</v>
      </c>
    </row>
    <row r="19" spans="1:25" ht="24.75" customHeight="1" x14ac:dyDescent="0.25">
      <c r="A19" s="60" t="s">
        <v>68</v>
      </c>
      <c r="B19" s="40">
        <f>+'24-01-352 Ind. Pgo Cuidadores'!J55</f>
        <v>0</v>
      </c>
      <c r="C19" s="40">
        <f>+'24-01-352 Ind. Pgo Cuidadores'!K55</f>
        <v>0</v>
      </c>
      <c r="D19" s="40">
        <f>+'24-01-352 Ind. Pgo Cuidadores'!M55</f>
        <v>0</v>
      </c>
      <c r="E19" s="40">
        <f>+'24-01-352 Ind. Pgo Cuidadores'!N55</f>
        <v>0</v>
      </c>
      <c r="F19" s="40">
        <f>+'24-01-352 Ind. Pgo Cuidadores'!O55</f>
        <v>0</v>
      </c>
      <c r="G19" s="40">
        <f>+'24-01-352 Ind. Pgo Cuidadores'!R55</f>
        <v>0</v>
      </c>
      <c r="H19" s="40">
        <f>+'24-01-352 Ind. Pgo Cuidadores'!S55</f>
        <v>0</v>
      </c>
      <c r="I19" s="40">
        <f>+'24-01-352 Ind. Pgo Cuidadores'!T55</f>
        <v>0</v>
      </c>
      <c r="J19" s="40">
        <f>+'24-01-352 Ind. Pgo Cuidadores'!U55</f>
        <v>0</v>
      </c>
      <c r="K19" s="40">
        <f>+'24-01-352 Ind. Pgo Cuidadores'!V55</f>
        <v>0</v>
      </c>
      <c r="L19" s="40">
        <f>+'24-01-352 Ind. Pgo Cuidadores'!W55</f>
        <v>0</v>
      </c>
      <c r="M19" s="40">
        <f>+'24-01-352 Ind. Pgo Cuidadores'!X55</f>
        <v>0</v>
      </c>
      <c r="N19" s="40">
        <f>+'24-01-352 Ind. Pgo Cuidadores'!Y55</f>
        <v>0</v>
      </c>
      <c r="O19" s="40">
        <f>+'24-01-352 Ind. Pgo Cuidadores'!Z55</f>
        <v>0</v>
      </c>
      <c r="P19" s="40">
        <f>+'24-01-352 Ind. Pgo Cuidadores'!AA55</f>
        <v>0</v>
      </c>
      <c r="Q19" s="40">
        <f>+'24-01-352 Ind. Pgo Cuidadores'!AB55</f>
        <v>0</v>
      </c>
      <c r="R19" s="40">
        <f>+'24-01-352 Ind. Pgo Cuidadores'!AC55</f>
        <v>0</v>
      </c>
      <c r="S19" s="40">
        <f>+'24-01-352 Ind. Pgo Cuidadores'!AD55</f>
        <v>0</v>
      </c>
      <c r="T19" s="40">
        <f>+'24-01-352 Ind. Pgo Cuidadores'!AE55</f>
        <v>0</v>
      </c>
      <c r="U19" s="40">
        <f>+'24-01-352 Ind. Pgo Cuidadores'!AF55</f>
        <v>0</v>
      </c>
      <c r="V19" s="40">
        <f>+'24-01-352 Ind. Pgo Cuidadores'!AG55</f>
        <v>0</v>
      </c>
      <c r="W19" s="40">
        <f>+'24-01-352 Ind. Pgo Cuidadores'!AH55</f>
        <v>0</v>
      </c>
      <c r="X19" s="61">
        <f>+'24-01-352 Ind. Pgo Cuidadores'!AI55</f>
        <v>0</v>
      </c>
      <c r="Y19" s="61">
        <f>+'24-01-352 Ind. Pgo Cuidadores'!AJ55</f>
        <v>0</v>
      </c>
    </row>
    <row r="20" spans="1:25" ht="24.75" customHeight="1" x14ac:dyDescent="0.25">
      <c r="A20" s="62" t="s">
        <v>70</v>
      </c>
      <c r="B20" s="40">
        <f>+'24-01-352 Ind. Pgo Cuidadores'!J59</f>
        <v>0</v>
      </c>
      <c r="C20" s="40">
        <f>+'24-01-352 Ind. Pgo Cuidadores'!K59</f>
        <v>0</v>
      </c>
      <c r="D20" s="40">
        <f>+'24-01-352 Ind. Pgo Cuidadores'!M59</f>
        <v>0</v>
      </c>
      <c r="E20" s="40">
        <f>+'24-01-352 Ind. Pgo Cuidadores'!N59</f>
        <v>0</v>
      </c>
      <c r="F20" s="40">
        <f>+'24-01-352 Ind. Pgo Cuidadores'!O59</f>
        <v>0</v>
      </c>
      <c r="G20" s="40">
        <f>+'24-01-352 Ind. Pgo Cuidadores'!R59</f>
        <v>0</v>
      </c>
      <c r="H20" s="40">
        <f>+'24-01-352 Ind. Pgo Cuidadores'!S59</f>
        <v>0</v>
      </c>
      <c r="I20" s="40">
        <f>+'24-01-352 Ind. Pgo Cuidadores'!T59</f>
        <v>0</v>
      </c>
      <c r="J20" s="40">
        <f>+'24-01-352 Ind. Pgo Cuidadores'!U59</f>
        <v>0</v>
      </c>
      <c r="K20" s="40">
        <f>+'24-01-352 Ind. Pgo Cuidadores'!V59</f>
        <v>0</v>
      </c>
      <c r="L20" s="40">
        <f>+'24-01-352 Ind. Pgo Cuidadores'!W59</f>
        <v>0</v>
      </c>
      <c r="M20" s="40">
        <f>+'24-01-352 Ind. Pgo Cuidadores'!X59</f>
        <v>0</v>
      </c>
      <c r="N20" s="40">
        <f>+'24-01-352 Ind. Pgo Cuidadores'!Y59</f>
        <v>0</v>
      </c>
      <c r="O20" s="40">
        <f>+'24-01-352 Ind. Pgo Cuidadores'!Z59</f>
        <v>0</v>
      </c>
      <c r="P20" s="40">
        <f>+'24-01-352 Ind. Pgo Cuidadores'!AA59</f>
        <v>0</v>
      </c>
      <c r="Q20" s="40">
        <f>+'24-01-352 Ind. Pgo Cuidadores'!AB59</f>
        <v>0</v>
      </c>
      <c r="R20" s="40">
        <f>+'24-01-352 Ind. Pgo Cuidadores'!AC59</f>
        <v>0</v>
      </c>
      <c r="S20" s="40">
        <f>+'24-01-352 Ind. Pgo Cuidadores'!AD59</f>
        <v>0</v>
      </c>
      <c r="T20" s="40">
        <f>+'24-01-352 Ind. Pgo Cuidadores'!AE59</f>
        <v>0</v>
      </c>
      <c r="U20" s="40">
        <f>+'24-01-352 Ind. Pgo Cuidadores'!AF59</f>
        <v>0</v>
      </c>
      <c r="V20" s="40">
        <f>+'24-01-352 Ind. Pgo Cuidadores'!AG59</f>
        <v>0</v>
      </c>
      <c r="W20" s="40">
        <f>+'24-01-352 Ind. Pgo Cuidadores'!AH59</f>
        <v>0</v>
      </c>
      <c r="X20" s="61">
        <f>+'24-01-352 Ind. Pgo Cuidadores'!AI59</f>
        <v>0</v>
      </c>
      <c r="Y20" s="61">
        <f>+'24-01-352 Ind. Pgo Cuidadores'!AJ59</f>
        <v>0</v>
      </c>
    </row>
    <row r="21" spans="1:25" ht="24.75" customHeight="1" x14ac:dyDescent="0.25">
      <c r="A21" s="62" t="s">
        <v>72</v>
      </c>
      <c r="B21" s="40">
        <f>+'24-01-352 Ind. Pgo Cuidadores'!J63</f>
        <v>0</v>
      </c>
      <c r="C21" s="40">
        <f>+'24-01-352 Ind. Pgo Cuidadores'!K63</f>
        <v>0</v>
      </c>
      <c r="D21" s="40">
        <f>+'24-01-352 Ind. Pgo Cuidadores'!M63</f>
        <v>0</v>
      </c>
      <c r="E21" s="40">
        <f>+'24-01-352 Ind. Pgo Cuidadores'!N63</f>
        <v>0</v>
      </c>
      <c r="F21" s="40">
        <f>+'24-01-352 Ind. Pgo Cuidadores'!O63</f>
        <v>0</v>
      </c>
      <c r="G21" s="40">
        <f>+'24-01-352 Ind. Pgo Cuidadores'!R63</f>
        <v>0</v>
      </c>
      <c r="H21" s="40">
        <f>+'24-01-352 Ind. Pgo Cuidadores'!S63</f>
        <v>0</v>
      </c>
      <c r="I21" s="40">
        <f>+'24-01-352 Ind. Pgo Cuidadores'!T63</f>
        <v>0</v>
      </c>
      <c r="J21" s="40">
        <f>+'24-01-352 Ind. Pgo Cuidadores'!U63</f>
        <v>0</v>
      </c>
      <c r="K21" s="40">
        <f>+'24-01-352 Ind. Pgo Cuidadores'!V63</f>
        <v>0</v>
      </c>
      <c r="L21" s="40">
        <f>+'24-01-352 Ind. Pgo Cuidadores'!W63</f>
        <v>0</v>
      </c>
      <c r="M21" s="40">
        <f>+'24-01-352 Ind. Pgo Cuidadores'!X63</f>
        <v>0</v>
      </c>
      <c r="N21" s="40">
        <f>+'24-01-352 Ind. Pgo Cuidadores'!Y63</f>
        <v>0</v>
      </c>
      <c r="O21" s="40">
        <f>+'24-01-352 Ind. Pgo Cuidadores'!Z63</f>
        <v>0</v>
      </c>
      <c r="P21" s="40">
        <f>+'24-01-352 Ind. Pgo Cuidadores'!AA63</f>
        <v>0</v>
      </c>
      <c r="Q21" s="40">
        <f>+'24-01-352 Ind. Pgo Cuidadores'!AB63</f>
        <v>0</v>
      </c>
      <c r="R21" s="40">
        <f>+'24-01-352 Ind. Pgo Cuidadores'!AC63</f>
        <v>0</v>
      </c>
      <c r="S21" s="40">
        <f>+'24-01-352 Ind. Pgo Cuidadores'!AD63</f>
        <v>0</v>
      </c>
      <c r="T21" s="40">
        <f>+'24-01-352 Ind. Pgo Cuidadores'!AE63</f>
        <v>0</v>
      </c>
      <c r="U21" s="40">
        <f>+'24-01-352 Ind. Pgo Cuidadores'!AF63</f>
        <v>0</v>
      </c>
      <c r="V21" s="40">
        <f>+'24-01-352 Ind. Pgo Cuidadores'!AG63</f>
        <v>0</v>
      </c>
      <c r="W21" s="40">
        <f>+'24-01-352 Ind. Pgo Cuidadores'!AH63</f>
        <v>0</v>
      </c>
      <c r="X21" s="61">
        <f>+'24-01-352 Ind. Pgo Cuidadores'!AI63</f>
        <v>0</v>
      </c>
      <c r="Y21" s="61">
        <f>+'24-01-352 Ind. Pgo Cuidadores'!AJ63</f>
        <v>0</v>
      </c>
    </row>
    <row r="22" spans="1:25" ht="24.75" customHeight="1" x14ac:dyDescent="0.25">
      <c r="A22" s="62" t="s">
        <v>74</v>
      </c>
      <c r="B22" s="40">
        <f>+'24-01-352 Ind. Pgo Cuidadores'!J67</f>
        <v>0</v>
      </c>
      <c r="C22" s="40">
        <f>+'24-01-352 Ind. Pgo Cuidadores'!K67</f>
        <v>0</v>
      </c>
      <c r="D22" s="40">
        <f>+'24-01-352 Ind. Pgo Cuidadores'!M64</f>
        <v>0</v>
      </c>
      <c r="E22" s="40">
        <f>+'24-01-352 Ind. Pgo Cuidadores'!N64</f>
        <v>0</v>
      </c>
      <c r="F22" s="40">
        <f>+'24-01-352 Ind. Pgo Cuidadores'!O64</f>
        <v>0</v>
      </c>
      <c r="G22" s="40">
        <f>+'24-01-352 Ind. Pgo Cuidadores'!R64</f>
        <v>0</v>
      </c>
      <c r="H22" s="40">
        <f>+'24-01-352 Ind. Pgo Cuidadores'!S64</f>
        <v>0</v>
      </c>
      <c r="I22" s="40">
        <f>+'24-01-352 Ind. Pgo Cuidadores'!T64</f>
        <v>0</v>
      </c>
      <c r="J22" s="40">
        <f>+'24-01-352 Ind. Pgo Cuidadores'!U67</f>
        <v>0</v>
      </c>
      <c r="K22" s="40">
        <f>+'24-01-352 Ind. Pgo Cuidadores'!V64</f>
        <v>0</v>
      </c>
      <c r="L22" s="40">
        <f>+'24-01-352 Ind. Pgo Cuidadores'!W64</f>
        <v>0</v>
      </c>
      <c r="M22" s="40">
        <f>+'24-01-352 Ind. Pgo Cuidadores'!X64</f>
        <v>0</v>
      </c>
      <c r="N22" s="40">
        <f>+'24-01-352 Ind. Pgo Cuidadores'!Y67</f>
        <v>0</v>
      </c>
      <c r="O22" s="40">
        <f>+'24-01-352 Ind. Pgo Cuidadores'!Z64</f>
        <v>0</v>
      </c>
      <c r="P22" s="40">
        <f>+'24-01-352 Ind. Pgo Cuidadores'!AA64</f>
        <v>0</v>
      </c>
      <c r="Q22" s="40">
        <f>+'24-01-352 Ind. Pgo Cuidadores'!AB64</f>
        <v>0</v>
      </c>
      <c r="R22" s="40">
        <f>+'24-01-352 Ind. Pgo Cuidadores'!AC67</f>
        <v>0</v>
      </c>
      <c r="S22" s="40">
        <f>+'24-01-352 Ind. Pgo Cuidadores'!AD64</f>
        <v>0</v>
      </c>
      <c r="T22" s="40">
        <f>+'24-01-352 Ind. Pgo Cuidadores'!AE64</f>
        <v>0</v>
      </c>
      <c r="U22" s="40">
        <f>+'24-01-352 Ind. Pgo Cuidadores'!AF64</f>
        <v>0</v>
      </c>
      <c r="V22" s="40">
        <f>+'24-01-352 Ind. Pgo Cuidadores'!AG67</f>
        <v>0</v>
      </c>
      <c r="W22" s="40">
        <f>+'24-01-352 Ind. Pgo Cuidadores'!AH67</f>
        <v>0</v>
      </c>
      <c r="X22" s="61">
        <f>+'24-01-352 Ind. Pgo Cuidadores'!AI67</f>
        <v>0</v>
      </c>
      <c r="Y22" s="61">
        <f>+'24-01-352 Ind. Pgo Cuidadores'!AJ67</f>
        <v>0</v>
      </c>
    </row>
    <row r="23" spans="1:25" ht="24.75" customHeight="1" x14ac:dyDescent="0.25">
      <c r="A23" s="62" t="s">
        <v>76</v>
      </c>
      <c r="B23" s="40">
        <f>+'24-01-352 Ind. Pgo Cuidadores'!J71</f>
        <v>0</v>
      </c>
      <c r="C23" s="40">
        <f>+'24-01-352 Ind. Pgo Cuidadores'!K71</f>
        <v>0</v>
      </c>
      <c r="D23" s="40">
        <f>+'24-01-352 Ind. Pgo Cuidadores'!M71</f>
        <v>0</v>
      </c>
      <c r="E23" s="40">
        <f>+'24-01-352 Ind. Pgo Cuidadores'!N71</f>
        <v>0</v>
      </c>
      <c r="F23" s="40">
        <f>+'24-01-352 Ind. Pgo Cuidadores'!O71</f>
        <v>0</v>
      </c>
      <c r="G23" s="40">
        <f>+'24-01-352 Ind. Pgo Cuidadores'!R71</f>
        <v>0</v>
      </c>
      <c r="H23" s="40">
        <f>+'24-01-352 Ind. Pgo Cuidadores'!S71</f>
        <v>0</v>
      </c>
      <c r="I23" s="40">
        <f>+'24-01-352 Ind. Pgo Cuidadores'!T71</f>
        <v>0</v>
      </c>
      <c r="J23" s="40">
        <f>+'24-01-352 Ind. Pgo Cuidadores'!U71</f>
        <v>0</v>
      </c>
      <c r="K23" s="40">
        <f>+'24-01-352 Ind. Pgo Cuidadores'!V71</f>
        <v>0</v>
      </c>
      <c r="L23" s="40">
        <f>+'24-01-352 Ind. Pgo Cuidadores'!W71</f>
        <v>0</v>
      </c>
      <c r="M23" s="40">
        <f>+'24-01-352 Ind. Pgo Cuidadores'!X71</f>
        <v>0</v>
      </c>
      <c r="N23" s="40">
        <f>+'24-01-352 Ind. Pgo Cuidadores'!Y71</f>
        <v>0</v>
      </c>
      <c r="O23" s="40">
        <f>+'24-01-352 Ind. Pgo Cuidadores'!Z71</f>
        <v>0</v>
      </c>
      <c r="P23" s="40">
        <f>+'24-01-352 Ind. Pgo Cuidadores'!AA71</f>
        <v>0</v>
      </c>
      <c r="Q23" s="40">
        <f>+'24-01-352 Ind. Pgo Cuidadores'!AB71</f>
        <v>0</v>
      </c>
      <c r="R23" s="40">
        <f>+'24-01-352 Ind. Pgo Cuidadores'!AC71</f>
        <v>0</v>
      </c>
      <c r="S23" s="40">
        <f>+'24-01-352 Ind. Pgo Cuidadores'!AD71</f>
        <v>0</v>
      </c>
      <c r="T23" s="40">
        <f>+'24-01-352 Ind. Pgo Cuidadores'!AE71</f>
        <v>0</v>
      </c>
      <c r="U23" s="40">
        <f>+'24-01-352 Ind. Pgo Cuidadores'!AF71</f>
        <v>0</v>
      </c>
      <c r="V23" s="40">
        <f>+'24-01-352 Ind. Pgo Cuidadores'!AG71</f>
        <v>0</v>
      </c>
      <c r="W23" s="40">
        <f>+'24-01-352 Ind. Pgo Cuidadores'!AH71</f>
        <v>0</v>
      </c>
      <c r="X23" s="61">
        <f>+'24-01-352 Ind. Pgo Cuidadores'!AI71</f>
        <v>0</v>
      </c>
      <c r="Y23" s="61">
        <f>+'24-01-352 Ind. Pgo Cuidadores'!AJ71</f>
        <v>0</v>
      </c>
    </row>
    <row r="24" spans="1:25" ht="24.75" customHeight="1" x14ac:dyDescent="0.25">
      <c r="A24" s="63" t="s">
        <v>78</v>
      </c>
      <c r="B24" s="40">
        <f>+'24-01-352 Ind. Pgo Cuidadores'!J75</f>
        <v>12362129000</v>
      </c>
      <c r="C24" s="40">
        <f>+'24-01-352 Ind. Pgo Cuidadores'!K75</f>
        <v>12362129000</v>
      </c>
      <c r="D24" s="40">
        <f>+'24-01-352 Ind. Pgo Cuidadores'!M75</f>
        <v>0</v>
      </c>
      <c r="E24" s="40">
        <f>+'24-01-352 Ind. Pgo Cuidadores'!N75</f>
        <v>0</v>
      </c>
      <c r="F24" s="40">
        <f>+'24-01-352 Ind. Pgo Cuidadores'!O75</f>
        <v>0</v>
      </c>
      <c r="G24" s="40">
        <f>+'24-01-352 Ind. Pgo Cuidadores'!R75</f>
        <v>0</v>
      </c>
      <c r="H24" s="40">
        <f>+'24-01-352 Ind. Pgo Cuidadores'!S75</f>
        <v>0</v>
      </c>
      <c r="I24" s="40">
        <f>+'24-01-352 Ind. Pgo Cuidadores'!T75</f>
        <v>0</v>
      </c>
      <c r="J24" s="40">
        <f>+'24-01-352 Ind. Pgo Cuidadores'!U75</f>
        <v>0</v>
      </c>
      <c r="K24" s="40">
        <f>+'24-01-352 Ind. Pgo Cuidadores'!V75</f>
        <v>0</v>
      </c>
      <c r="L24" s="40">
        <f>+'24-01-352 Ind. Pgo Cuidadores'!W75</f>
        <v>12362129000</v>
      </c>
      <c r="M24" s="40">
        <f>+'24-01-352 Ind. Pgo Cuidadores'!X75</f>
        <v>0</v>
      </c>
      <c r="N24" s="40">
        <f>+'24-01-352 Ind. Pgo Cuidadores'!Y75</f>
        <v>12362129000</v>
      </c>
      <c r="O24" s="40">
        <f>+'24-01-352 Ind. Pgo Cuidadores'!Z75</f>
        <v>0</v>
      </c>
      <c r="P24" s="40">
        <f>+'24-01-352 Ind. Pgo Cuidadores'!AA75</f>
        <v>0</v>
      </c>
      <c r="Q24" s="40">
        <f>+'24-01-352 Ind. Pgo Cuidadores'!AB75</f>
        <v>0</v>
      </c>
      <c r="R24" s="40">
        <f>+'24-01-352 Ind. Pgo Cuidadores'!AC75</f>
        <v>0</v>
      </c>
      <c r="S24" s="40">
        <f>+'24-01-352 Ind. Pgo Cuidadores'!AD75</f>
        <v>0</v>
      </c>
      <c r="T24" s="40">
        <f>+'24-01-352 Ind. Pgo Cuidadores'!AE75</f>
        <v>0</v>
      </c>
      <c r="U24" s="40">
        <f>+'24-01-352 Ind. Pgo Cuidadores'!AF75</f>
        <v>0</v>
      </c>
      <c r="V24" s="40">
        <f>+'24-01-352 Ind. Pgo Cuidadores'!AG75</f>
        <v>0</v>
      </c>
      <c r="W24" s="40">
        <f>+'24-01-352 Ind. Pgo Cuidadores'!AH75</f>
        <v>12362129000</v>
      </c>
      <c r="X24" s="61">
        <f>+'24-01-352 Ind. Pgo Cuidadores'!AI75</f>
        <v>1</v>
      </c>
      <c r="Y24" s="61">
        <f>+'24-01-352 Ind. Pgo Cuidadores'!AJ75</f>
        <v>1</v>
      </c>
    </row>
    <row r="25" spans="1:25" ht="34.5" customHeight="1" x14ac:dyDescent="0.25">
      <c r="A25" s="65" t="str">
        <f>"TOTAL ASIG."&amp;" "&amp;$A$5</f>
        <v>TOTAL ASIG. 24-01-352 "Programa Pago Cuidadores de Personas con Discapacidad"</v>
      </c>
      <c r="B25" s="66">
        <f>SUM(B8:B24)</f>
        <v>12362129000</v>
      </c>
      <c r="C25" s="66">
        <f t="shared" ref="C25:V25" si="0">SUM(C8:C24)</f>
        <v>12362129000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12362129000</v>
      </c>
      <c r="M25" s="66">
        <f t="shared" si="0"/>
        <v>0</v>
      </c>
      <c r="N25" s="66">
        <f t="shared" si="0"/>
        <v>12362129000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12362129000</v>
      </c>
      <c r="X25" s="67">
        <f>+'24-01-352 Ind. Pgo Cuidadores'!AI76</f>
        <v>1</v>
      </c>
      <c r="Y25" s="67">
        <f>'24-01-352 Ind. Pgo Cuidadores'!AJ76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6AB28-345C-41FE-8A00-8A39834B5747}">
  <sheetPr>
    <tabColor rgb="FF007DB5"/>
    <pageSetUpPr fitToPage="1"/>
  </sheetPr>
  <dimension ref="A1:DB95"/>
  <sheetViews>
    <sheetView zoomScale="85" zoomScaleNormal="85" workbookViewId="0">
      <selection activeCell="AB74" sqref="AB7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customWidth="1" outlineLevel="1"/>
    <col min="29" max="29" width="20.7109375" style="49" customWidth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</row>
    <row r="2" spans="1:106" s="1" customFormat="1" ht="16.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</row>
    <row r="3" spans="1:106" s="1" customFormat="1" ht="16.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</row>
    <row r="4" spans="1:106" s="1" customFormat="1" ht="16.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</row>
    <row r="5" spans="1:106" ht="54.75" customHeight="1" x14ac:dyDescent="0.25">
      <c r="A5" s="101" t="s">
        <v>89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</row>
    <row r="6" spans="1:106" s="3" customFormat="1" ht="22.5" customHeight="1" x14ac:dyDescent="0.25">
      <c r="A6" s="96" t="s">
        <v>5</v>
      </c>
      <c r="B6" s="96" t="s">
        <v>6</v>
      </c>
      <c r="C6" s="52" t="s">
        <v>7</v>
      </c>
      <c r="D6" s="96" t="s">
        <v>8</v>
      </c>
      <c r="E6" s="96" t="s">
        <v>9</v>
      </c>
      <c r="F6" s="96" t="s">
        <v>10</v>
      </c>
      <c r="G6" s="96" t="s">
        <v>11</v>
      </c>
      <c r="H6" s="96" t="s">
        <v>12</v>
      </c>
      <c r="I6" s="96"/>
      <c r="J6" s="95" t="s">
        <v>13</v>
      </c>
      <c r="K6" s="95" t="s">
        <v>14</v>
      </c>
      <c r="L6" s="96" t="s">
        <v>15</v>
      </c>
      <c r="M6" s="95" t="s">
        <v>16</v>
      </c>
      <c r="N6" s="95"/>
      <c r="O6" s="95"/>
      <c r="P6" s="96" t="s">
        <v>17</v>
      </c>
      <c r="Q6" s="96" t="s">
        <v>18</v>
      </c>
      <c r="R6" s="95" t="s">
        <v>19</v>
      </c>
      <c r="S6" s="95"/>
      <c r="T6" s="95"/>
      <c r="U6" s="95" t="s">
        <v>20</v>
      </c>
      <c r="V6" s="95" t="s">
        <v>19</v>
      </c>
      <c r="W6" s="95"/>
      <c r="X6" s="95"/>
      <c r="Y6" s="95" t="s">
        <v>21</v>
      </c>
      <c r="Z6" s="95" t="s">
        <v>19</v>
      </c>
      <c r="AA6" s="95"/>
      <c r="AB6" s="95"/>
      <c r="AC6" s="95" t="s">
        <v>22</v>
      </c>
      <c r="AD6" s="95" t="s">
        <v>19</v>
      </c>
      <c r="AE6" s="95"/>
      <c r="AF6" s="95"/>
      <c r="AG6" s="95" t="s">
        <v>23</v>
      </c>
      <c r="AH6" s="95" t="s">
        <v>24</v>
      </c>
      <c r="AI6" s="102" t="s">
        <v>25</v>
      </c>
      <c r="AJ6" s="10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6"/>
      <c r="B7" s="96"/>
      <c r="C7" s="52" t="s">
        <v>26</v>
      </c>
      <c r="D7" s="96"/>
      <c r="E7" s="96"/>
      <c r="F7" s="96"/>
      <c r="G7" s="96"/>
      <c r="H7" s="52" t="s">
        <v>27</v>
      </c>
      <c r="I7" s="52" t="s">
        <v>28</v>
      </c>
      <c r="J7" s="95"/>
      <c r="K7" s="95"/>
      <c r="L7" s="96"/>
      <c r="M7" s="53" t="s">
        <v>29</v>
      </c>
      <c r="N7" s="53" t="s">
        <v>30</v>
      </c>
      <c r="O7" s="53" t="s">
        <v>31</v>
      </c>
      <c r="P7" s="96"/>
      <c r="Q7" s="96"/>
      <c r="R7" s="53" t="s">
        <v>32</v>
      </c>
      <c r="S7" s="53" t="s">
        <v>33</v>
      </c>
      <c r="T7" s="53" t="s">
        <v>34</v>
      </c>
      <c r="U7" s="95"/>
      <c r="V7" s="53" t="s">
        <v>35</v>
      </c>
      <c r="W7" s="53" t="s">
        <v>36</v>
      </c>
      <c r="X7" s="53" t="s">
        <v>37</v>
      </c>
      <c r="Y7" s="95"/>
      <c r="Z7" s="53" t="s">
        <v>38</v>
      </c>
      <c r="AA7" s="53" t="s">
        <v>39</v>
      </c>
      <c r="AB7" s="53" t="s">
        <v>40</v>
      </c>
      <c r="AC7" s="95"/>
      <c r="AD7" s="53" t="s">
        <v>41</v>
      </c>
      <c r="AE7" s="53" t="s">
        <v>42</v>
      </c>
      <c r="AF7" s="53" t="s">
        <v>43</v>
      </c>
      <c r="AG7" s="95"/>
      <c r="AH7" s="9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hidden="1" customHeight="1" x14ac:dyDescent="0.25">
      <c r="A8" s="91" t="s">
        <v>46</v>
      </c>
      <c r="B8" s="91"/>
      <c r="C8" s="91"/>
      <c r="D8" s="91"/>
      <c r="E8" s="91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2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2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hidden="1" customHeight="1" collapsed="1" x14ac:dyDescent="0.25">
      <c r="A11" s="93" t="s">
        <v>47</v>
      </c>
      <c r="B11" s="93"/>
      <c r="C11" s="93"/>
      <c r="D11" s="93"/>
      <c r="E11" s="93"/>
      <c r="F11" s="93"/>
      <c r="G11" s="93"/>
      <c r="H11" s="93"/>
      <c r="I11" s="93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hidden="1" customHeight="1" x14ac:dyDescent="0.25">
      <c r="A12" s="91" t="s">
        <v>48</v>
      </c>
      <c r="B12" s="91"/>
      <c r="C12" s="91"/>
      <c r="D12" s="91"/>
      <c r="E12" s="91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hidden="1" customHeight="1" collapsed="1" x14ac:dyDescent="0.25">
      <c r="A15" s="93" t="s">
        <v>49</v>
      </c>
      <c r="B15" s="93"/>
      <c r="C15" s="93"/>
      <c r="D15" s="93"/>
      <c r="E15" s="93"/>
      <c r="F15" s="93"/>
      <c r="G15" s="93"/>
      <c r="H15" s="93"/>
      <c r="I15" s="93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hidden="1" customHeight="1" x14ac:dyDescent="0.25">
      <c r="A16" s="91" t="s">
        <v>50</v>
      </c>
      <c r="B16" s="91"/>
      <c r="C16" s="91"/>
      <c r="D16" s="91"/>
      <c r="E16" s="91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2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2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hidden="1" customHeight="1" collapsed="1" x14ac:dyDescent="0.25">
      <c r="A19" s="93" t="s">
        <v>51</v>
      </c>
      <c r="B19" s="93"/>
      <c r="C19" s="93"/>
      <c r="D19" s="93"/>
      <c r="E19" s="93"/>
      <c r="F19" s="93"/>
      <c r="G19" s="93"/>
      <c r="H19" s="93"/>
      <c r="I19" s="93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hidden="1" customHeight="1" x14ac:dyDescent="0.25">
      <c r="A20" s="91" t="s">
        <v>52</v>
      </c>
      <c r="B20" s="91"/>
      <c r="C20" s="91"/>
      <c r="D20" s="91"/>
      <c r="E20" s="91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2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2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hidden="1" customHeight="1" collapsed="1" x14ac:dyDescent="0.25">
      <c r="A23" s="93" t="s">
        <v>53</v>
      </c>
      <c r="B23" s="93"/>
      <c r="C23" s="93"/>
      <c r="D23" s="93"/>
      <c r="E23" s="93"/>
      <c r="F23" s="93"/>
      <c r="G23" s="93"/>
      <c r="H23" s="93"/>
      <c r="I23" s="93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hidden="1" customHeight="1" x14ac:dyDescent="0.25">
      <c r="A24" s="91" t="s">
        <v>54</v>
      </c>
      <c r="B24" s="91"/>
      <c r="C24" s="91"/>
      <c r="D24" s="91"/>
      <c r="E24" s="91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2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2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hidden="1" customHeight="1" collapsed="1" x14ac:dyDescent="0.25">
      <c r="A27" s="93" t="s">
        <v>55</v>
      </c>
      <c r="B27" s="93"/>
      <c r="C27" s="93"/>
      <c r="D27" s="93"/>
      <c r="E27" s="93"/>
      <c r="F27" s="93"/>
      <c r="G27" s="93"/>
      <c r="H27" s="93"/>
      <c r="I27" s="93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hidden="1" customHeight="1" x14ac:dyDescent="0.25">
      <c r="A28" s="91" t="s">
        <v>56</v>
      </c>
      <c r="B28" s="91"/>
      <c r="C28" s="91"/>
      <c r="D28" s="91"/>
      <c r="E28" s="91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2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2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hidden="1" customHeight="1" collapsed="1" x14ac:dyDescent="0.25">
      <c r="A31" s="93" t="s">
        <v>57</v>
      </c>
      <c r="B31" s="93"/>
      <c r="C31" s="93"/>
      <c r="D31" s="93"/>
      <c r="E31" s="93"/>
      <c r="F31" s="93"/>
      <c r="G31" s="93"/>
      <c r="H31" s="93"/>
      <c r="I31" s="93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hidden="1" customHeight="1" x14ac:dyDescent="0.25">
      <c r="A32" s="91" t="s">
        <v>58</v>
      </c>
      <c r="B32" s="91"/>
      <c r="C32" s="91"/>
      <c r="D32" s="91"/>
      <c r="E32" s="91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2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2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hidden="1" customHeight="1" collapsed="1" x14ac:dyDescent="0.25">
      <c r="A35" s="93" t="s">
        <v>59</v>
      </c>
      <c r="B35" s="93"/>
      <c r="C35" s="93"/>
      <c r="D35" s="93"/>
      <c r="E35" s="93"/>
      <c r="F35" s="93"/>
      <c r="G35" s="93"/>
      <c r="H35" s="93"/>
      <c r="I35" s="93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hidden="1" customHeight="1" x14ac:dyDescent="0.25">
      <c r="A36" s="91" t="s">
        <v>60</v>
      </c>
      <c r="B36" s="91"/>
      <c r="C36" s="91"/>
      <c r="D36" s="91"/>
      <c r="E36" s="91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2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2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hidden="1" customHeight="1" collapsed="1" x14ac:dyDescent="0.25">
      <c r="A39" s="93" t="s">
        <v>61</v>
      </c>
      <c r="B39" s="93"/>
      <c r="C39" s="93"/>
      <c r="D39" s="93"/>
      <c r="E39" s="93"/>
      <c r="F39" s="93"/>
      <c r="G39" s="93"/>
      <c r="H39" s="93"/>
      <c r="I39" s="93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hidden="1" customHeight="1" x14ac:dyDescent="0.25">
      <c r="A40" s="91" t="s">
        <v>62</v>
      </c>
      <c r="B40" s="91"/>
      <c r="C40" s="91"/>
      <c r="D40" s="91"/>
      <c r="E40" s="91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2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2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hidden="1" customHeight="1" collapsed="1" x14ac:dyDescent="0.25">
      <c r="A43" s="93" t="s">
        <v>63</v>
      </c>
      <c r="B43" s="93"/>
      <c r="C43" s="93"/>
      <c r="D43" s="93"/>
      <c r="E43" s="93"/>
      <c r="F43" s="93"/>
      <c r="G43" s="93"/>
      <c r="H43" s="93"/>
      <c r="I43" s="93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hidden="1" customHeight="1" x14ac:dyDescent="0.25">
      <c r="A44" s="91" t="s">
        <v>64</v>
      </c>
      <c r="B44" s="91"/>
      <c r="C44" s="91"/>
      <c r="D44" s="91"/>
      <c r="E44" s="91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2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2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hidden="1" customHeight="1" collapsed="1" x14ac:dyDescent="0.25">
      <c r="A47" s="93" t="s">
        <v>65</v>
      </c>
      <c r="B47" s="93"/>
      <c r="C47" s="93"/>
      <c r="D47" s="93"/>
      <c r="E47" s="93"/>
      <c r="F47" s="93"/>
      <c r="G47" s="93"/>
      <c r="H47" s="93"/>
      <c r="I47" s="93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hidden="1" customHeight="1" x14ac:dyDescent="0.25">
      <c r="A48" s="91" t="s">
        <v>66</v>
      </c>
      <c r="B48" s="91"/>
      <c r="C48" s="91"/>
      <c r="D48" s="91"/>
      <c r="E48" s="91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2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2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hidden="1" customHeight="1" collapsed="1" x14ac:dyDescent="0.25">
      <c r="A51" s="93" t="s">
        <v>67</v>
      </c>
      <c r="B51" s="93"/>
      <c r="C51" s="93"/>
      <c r="D51" s="93"/>
      <c r="E51" s="93"/>
      <c r="F51" s="93"/>
      <c r="G51" s="93"/>
      <c r="H51" s="93"/>
      <c r="I51" s="93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hidden="1" customHeight="1" x14ac:dyDescent="0.25">
      <c r="A52" s="91" t="s">
        <v>68</v>
      </c>
      <c r="B52" s="91"/>
      <c r="C52" s="91"/>
      <c r="D52" s="91"/>
      <c r="E52" s="91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2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2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hidden="1" customHeight="1" collapsed="1" x14ac:dyDescent="0.25">
      <c r="A55" s="93" t="s">
        <v>69</v>
      </c>
      <c r="B55" s="93"/>
      <c r="C55" s="93"/>
      <c r="D55" s="93"/>
      <c r="E55" s="93"/>
      <c r="F55" s="93"/>
      <c r="G55" s="93"/>
      <c r="H55" s="93"/>
      <c r="I55" s="93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hidden="1" customHeight="1" x14ac:dyDescent="0.25">
      <c r="A56" s="91" t="s">
        <v>70</v>
      </c>
      <c r="B56" s="91"/>
      <c r="C56" s="91"/>
      <c r="D56" s="91"/>
      <c r="E56" s="91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2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2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hidden="1" customHeight="1" collapsed="1" x14ac:dyDescent="0.25">
      <c r="A59" s="93" t="s">
        <v>71</v>
      </c>
      <c r="B59" s="93"/>
      <c r="C59" s="93"/>
      <c r="D59" s="93"/>
      <c r="E59" s="93"/>
      <c r="F59" s="93"/>
      <c r="G59" s="93"/>
      <c r="H59" s="93"/>
      <c r="I59" s="93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hidden="1" customHeight="1" x14ac:dyDescent="0.25">
      <c r="A60" s="91" t="s">
        <v>72</v>
      </c>
      <c r="B60" s="91"/>
      <c r="C60" s="91"/>
      <c r="D60" s="91"/>
      <c r="E60" s="91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2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2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hidden="1" customHeight="1" collapsed="1" x14ac:dyDescent="0.25">
      <c r="A63" s="93" t="s">
        <v>73</v>
      </c>
      <c r="B63" s="93"/>
      <c r="C63" s="93"/>
      <c r="D63" s="93"/>
      <c r="E63" s="93"/>
      <c r="F63" s="93"/>
      <c r="G63" s="93"/>
      <c r="H63" s="93"/>
      <c r="I63" s="93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hidden="1" customHeight="1" x14ac:dyDescent="0.25">
      <c r="A64" s="91" t="s">
        <v>74</v>
      </c>
      <c r="B64" s="91"/>
      <c r="C64" s="91"/>
      <c r="D64" s="91"/>
      <c r="E64" s="91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2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2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hidden="1" customHeight="1" collapsed="1" x14ac:dyDescent="0.25">
      <c r="A67" s="93" t="s">
        <v>75</v>
      </c>
      <c r="B67" s="93"/>
      <c r="C67" s="93"/>
      <c r="D67" s="93"/>
      <c r="E67" s="93"/>
      <c r="F67" s="93"/>
      <c r="G67" s="93"/>
      <c r="H67" s="93"/>
      <c r="I67" s="93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hidden="1" customHeight="1" x14ac:dyDescent="0.25">
      <c r="A68" s="91" t="s">
        <v>76</v>
      </c>
      <c r="B68" s="91"/>
      <c r="C68" s="91"/>
      <c r="D68" s="91"/>
      <c r="E68" s="91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2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2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hidden="1" customHeight="1" collapsed="1" x14ac:dyDescent="0.25">
      <c r="A71" s="93" t="s">
        <v>77</v>
      </c>
      <c r="B71" s="93"/>
      <c r="C71" s="93"/>
      <c r="D71" s="93"/>
      <c r="E71" s="93"/>
      <c r="F71" s="93"/>
      <c r="G71" s="93"/>
      <c r="H71" s="93"/>
      <c r="I71" s="93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1" t="s">
        <v>78</v>
      </c>
      <c r="B72" s="91"/>
      <c r="C72" s="91"/>
      <c r="D72" s="91"/>
      <c r="E72" s="91"/>
      <c r="F72" s="4"/>
      <c r="G72" s="5"/>
      <c r="H72" s="6"/>
      <c r="I72" s="6"/>
      <c r="J72" s="92">
        <v>25791935000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90</v>
      </c>
      <c r="D73" s="34">
        <v>45736</v>
      </c>
      <c r="E73" s="26" t="s">
        <v>91</v>
      </c>
      <c r="F73" s="26" t="s">
        <v>92</v>
      </c>
      <c r="G73" s="26" t="s">
        <v>93</v>
      </c>
      <c r="H73" s="36"/>
      <c r="I73" s="38"/>
      <c r="J73" s="92"/>
      <c r="K73" s="41">
        <v>25791935000</v>
      </c>
      <c r="L73" s="70" t="s">
        <v>94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>
        <v>6447983750</v>
      </c>
      <c r="W73" s="19"/>
      <c r="X73" s="19">
        <v>6447983750</v>
      </c>
      <c r="Y73" s="8">
        <f>SUM(V73:X73)</f>
        <v>12895967500</v>
      </c>
      <c r="Z73" s="19"/>
      <c r="AA73" s="19"/>
      <c r="AB73" s="19">
        <v>6447983750</v>
      </c>
      <c r="AC73" s="8">
        <f>SUM(Z73:AB73)</f>
        <v>6447983750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19343951250</v>
      </c>
      <c r="AI73" s="20">
        <f>IF(ISERROR(AH73/J72),0,AH73/J72)</f>
        <v>0.75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2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3" t="s">
        <v>84</v>
      </c>
      <c r="B75" s="93"/>
      <c r="C75" s="93"/>
      <c r="D75" s="93"/>
      <c r="E75" s="93"/>
      <c r="F75" s="93"/>
      <c r="G75" s="93"/>
      <c r="H75" s="93"/>
      <c r="I75" s="93"/>
      <c r="J75" s="56">
        <f>J72</f>
        <v>25791935000</v>
      </c>
      <c r="K75" s="56">
        <f>SUM(K73:K73)</f>
        <v>25791935000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6447983750</v>
      </c>
      <c r="W75" s="56">
        <f t="shared" si="16"/>
        <v>0</v>
      </c>
      <c r="X75" s="56">
        <f t="shared" si="16"/>
        <v>6447983750</v>
      </c>
      <c r="Y75" s="56">
        <f t="shared" si="16"/>
        <v>12895967500</v>
      </c>
      <c r="Z75" s="56">
        <f t="shared" si="16"/>
        <v>0</v>
      </c>
      <c r="AA75" s="56">
        <f t="shared" si="16"/>
        <v>0</v>
      </c>
      <c r="AB75" s="56">
        <f t="shared" si="16"/>
        <v>6447983750</v>
      </c>
      <c r="AC75" s="56">
        <f t="shared" si="16"/>
        <v>6447983750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19343951250</v>
      </c>
      <c r="AI75" s="59">
        <f>IF(ISERROR(AH75/J75),0,AH75/J75)</f>
        <v>0.75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0" t="str">
        <f>"TOTAL ASIG."&amp;" "&amp;$A$5</f>
        <v>TOTAL ASIG. 24-02-002 "Programas de Cuidados SENADIS"</v>
      </c>
      <c r="B76" s="90"/>
      <c r="C76" s="90"/>
      <c r="D76" s="90"/>
      <c r="E76" s="90"/>
      <c r="F76" s="90"/>
      <c r="G76" s="90"/>
      <c r="H76" s="90"/>
      <c r="I76" s="90"/>
      <c r="J76" s="66">
        <f>SUM(J11,J15,J19,J23,J27,J31,J35,J39,J43,J47,J51,J55,J59,J63,J67,J71,J75)</f>
        <v>25791935000</v>
      </c>
      <c r="K76" s="66">
        <f t="shared" ref="K76:AH76" si="17">SUM(K11,K15,K19,K23,K27,K31,K35,K39,K43,K47,K51,K55,K59,K63,K67,K71,K75)</f>
        <v>25791935000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6447983750</v>
      </c>
      <c r="W76" s="66">
        <f t="shared" si="17"/>
        <v>0</v>
      </c>
      <c r="X76" s="66">
        <f t="shared" si="17"/>
        <v>6447983750</v>
      </c>
      <c r="Y76" s="66">
        <f t="shared" si="17"/>
        <v>12895967500</v>
      </c>
      <c r="Z76" s="66">
        <f t="shared" si="17"/>
        <v>0</v>
      </c>
      <c r="AA76" s="66">
        <f t="shared" si="17"/>
        <v>0</v>
      </c>
      <c r="AB76" s="66">
        <f t="shared" si="17"/>
        <v>6447983750</v>
      </c>
      <c r="AC76" s="66">
        <f t="shared" si="17"/>
        <v>6447983750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19343951250</v>
      </c>
      <c r="AI76" s="68">
        <f>IF(ISERROR(AH76/J76),0,AH76/J76)</f>
        <v>0.75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3731BC14-28BB-406C-B99B-16B7C2F085D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A7484F4-A097-491A-B1B4-E4C25997543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8DF47F77-1BB8-4430-9F00-6B4EA4310251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AA5B695-A4D3-4767-B181-0A64730528EC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E5A13FF9-28FB-4AFD-AA67-889C98C11A68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EC8D7A05-6141-4E5E-A3A9-285BEC221795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35A005E3-A7A4-4BBA-BB6B-BA27681997DA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AD73:AF74 M65:N66 V65:X66 Z65:AB66 AD65:AF66 V73:X74" xr:uid="{D6FE16C9-58E3-494C-9C01-3A3A6D78ECFC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2D1E0-6CED-4A22-936E-49F233D0A83A}">
  <sheetPr>
    <tabColor rgb="FF33CCFF"/>
    <pageSetUpPr fitToPage="1"/>
  </sheetPr>
  <dimension ref="A1:Y42"/>
  <sheetViews>
    <sheetView topLeftCell="A16" zoomScaleNormal="100" workbookViewId="0">
      <selection activeCell="X35" sqref="X3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1:25" s="1" customFormat="1" ht="1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1:25" s="1" customFormat="1" ht="1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1:25" ht="38.25" customHeight="1" x14ac:dyDescent="0.25">
      <c r="A5" s="106" t="s">
        <v>89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8"/>
    </row>
    <row r="6" spans="1:25" s="46" customFormat="1" ht="26.25" customHeight="1" x14ac:dyDescent="0.25">
      <c r="A6" s="96" t="s">
        <v>7</v>
      </c>
      <c r="B6" s="103" t="s">
        <v>13</v>
      </c>
      <c r="C6" s="103" t="s">
        <v>85</v>
      </c>
      <c r="D6" s="109" t="s">
        <v>16</v>
      </c>
      <c r="E6" s="110"/>
      <c r="F6" s="111"/>
      <c r="G6" s="95" t="s">
        <v>19</v>
      </c>
      <c r="H6" s="95"/>
      <c r="I6" s="95"/>
      <c r="J6" s="103" t="s">
        <v>20</v>
      </c>
      <c r="K6" s="95" t="s">
        <v>19</v>
      </c>
      <c r="L6" s="95"/>
      <c r="M6" s="95"/>
      <c r="N6" s="103" t="s">
        <v>21</v>
      </c>
      <c r="O6" s="95" t="s">
        <v>19</v>
      </c>
      <c r="P6" s="95"/>
      <c r="Q6" s="95"/>
      <c r="R6" s="103" t="s">
        <v>22</v>
      </c>
      <c r="S6" s="95" t="s">
        <v>19</v>
      </c>
      <c r="T6" s="95"/>
      <c r="U6" s="95"/>
      <c r="V6" s="103" t="s">
        <v>23</v>
      </c>
      <c r="W6" s="103" t="s">
        <v>24</v>
      </c>
      <c r="X6" s="105" t="s">
        <v>86</v>
      </c>
      <c r="Y6" s="105"/>
    </row>
    <row r="7" spans="1:25" s="46" customFormat="1" ht="31.5" x14ac:dyDescent="0.25">
      <c r="A7" s="96"/>
      <c r="B7" s="104"/>
      <c r="C7" s="104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104"/>
      <c r="K7" s="53" t="s">
        <v>35</v>
      </c>
      <c r="L7" s="53" t="s">
        <v>36</v>
      </c>
      <c r="M7" s="53" t="s">
        <v>37</v>
      </c>
      <c r="N7" s="104"/>
      <c r="O7" s="53" t="s">
        <v>38</v>
      </c>
      <c r="P7" s="53" t="s">
        <v>39</v>
      </c>
      <c r="Q7" s="53" t="s">
        <v>40</v>
      </c>
      <c r="R7" s="104"/>
      <c r="S7" s="53" t="s">
        <v>41</v>
      </c>
      <c r="T7" s="53" t="s">
        <v>42</v>
      </c>
      <c r="U7" s="53" t="s">
        <v>87</v>
      </c>
      <c r="V7" s="104"/>
      <c r="W7" s="104"/>
      <c r="X7" s="54" t="s">
        <v>44</v>
      </c>
      <c r="Y7" s="54" t="s">
        <v>88</v>
      </c>
    </row>
    <row r="8" spans="1:25" ht="24.75" customHeight="1" x14ac:dyDescent="0.25">
      <c r="A8" s="60" t="s">
        <v>46</v>
      </c>
      <c r="B8" s="40">
        <f>+'24-02-002 Ind. Cuidados SENADIS'!J11</f>
        <v>0</v>
      </c>
      <c r="C8" s="40">
        <f>+'24-02-002 Ind. Cuidados SENADIS'!K11</f>
        <v>0</v>
      </c>
      <c r="D8" s="40">
        <f>+'24-02-002 Ind. Cuidados SENADIS'!M11</f>
        <v>0</v>
      </c>
      <c r="E8" s="40">
        <f>+'24-02-002 Ind. Cuidados SENADIS'!N11</f>
        <v>0</v>
      </c>
      <c r="F8" s="40">
        <f>+'24-02-002 Ind. Cuidados SENADIS'!O11</f>
        <v>0</v>
      </c>
      <c r="G8" s="40">
        <f>+'24-02-002 Ind. Cuidados SENADIS'!R11</f>
        <v>0</v>
      </c>
      <c r="H8" s="40">
        <f>+'24-02-002 Ind. Cuidados SENADIS'!S11</f>
        <v>0</v>
      </c>
      <c r="I8" s="40">
        <f>+'24-02-002 Ind. Cuidados SENADIS'!T11</f>
        <v>0</v>
      </c>
      <c r="J8" s="40">
        <f>+'24-02-002 Ind. Cuidados SENADIS'!U11</f>
        <v>0</v>
      </c>
      <c r="K8" s="40">
        <f>+'24-02-002 Ind. Cuidados SENADIS'!V11</f>
        <v>0</v>
      </c>
      <c r="L8" s="40">
        <f>+'24-02-002 Ind. Cuidados SENADIS'!W11</f>
        <v>0</v>
      </c>
      <c r="M8" s="40">
        <f>+'24-02-002 Ind. Cuidados SENADIS'!X11</f>
        <v>0</v>
      </c>
      <c r="N8" s="40">
        <f>+'24-02-002 Ind. Cuidados SENADIS'!Y11</f>
        <v>0</v>
      </c>
      <c r="O8" s="40">
        <f>+'24-02-002 Ind. Cuidados SENADIS'!Z11</f>
        <v>0</v>
      </c>
      <c r="P8" s="40">
        <f>+'24-02-002 Ind. Cuidados SENADIS'!AA11</f>
        <v>0</v>
      </c>
      <c r="Q8" s="40">
        <f>+'24-02-002 Ind. Cuidados SENADIS'!AB11</f>
        <v>0</v>
      </c>
      <c r="R8" s="40">
        <f>+'24-02-002 Ind. Cuidados SENADIS'!AC11</f>
        <v>0</v>
      </c>
      <c r="S8" s="40">
        <f>+'24-02-002 Ind. Cuidados SENADIS'!AD11</f>
        <v>0</v>
      </c>
      <c r="T8" s="40">
        <f>+'24-02-002 Ind. Cuidados SENADIS'!AE11</f>
        <v>0</v>
      </c>
      <c r="U8" s="40">
        <f>+'24-02-002 Ind. Cuidados SENADIS'!AF11</f>
        <v>0</v>
      </c>
      <c r="V8" s="40">
        <f>+'24-02-002 Ind. Cuidados SENADIS'!AG11</f>
        <v>0</v>
      </c>
      <c r="W8" s="40">
        <f>+'24-02-002 Ind. Cuidados SENADIS'!AH11</f>
        <v>0</v>
      </c>
      <c r="X8" s="61">
        <f>+'24-02-002 Ind. Cuidados SENADIS'!AI11</f>
        <v>0</v>
      </c>
      <c r="Y8" s="61">
        <f>+'24-02-002 Ind. Cuidados SENADIS'!AJ11</f>
        <v>0</v>
      </c>
    </row>
    <row r="9" spans="1:25" ht="24.75" customHeight="1" x14ac:dyDescent="0.25">
      <c r="A9" s="60" t="s">
        <v>48</v>
      </c>
      <c r="B9" s="40">
        <f>+'24-02-002 Ind. Cuidados SENADIS'!J15</f>
        <v>0</v>
      </c>
      <c r="C9" s="40">
        <f>+'24-02-002 Ind. Cuidados SENADIS'!K15</f>
        <v>0</v>
      </c>
      <c r="D9" s="40">
        <f>+'24-02-002 Ind. Cuidados SENADIS'!M15</f>
        <v>0</v>
      </c>
      <c r="E9" s="40">
        <f>+'24-02-002 Ind. Cuidados SENADIS'!N15</f>
        <v>0</v>
      </c>
      <c r="F9" s="40">
        <f>+'24-02-002 Ind. Cuidados SENADIS'!O15</f>
        <v>0</v>
      </c>
      <c r="G9" s="40">
        <f>+'24-02-002 Ind. Cuidados SENADIS'!R15</f>
        <v>0</v>
      </c>
      <c r="H9" s="40">
        <f>+'24-02-002 Ind. Cuidados SENADIS'!S15</f>
        <v>0</v>
      </c>
      <c r="I9" s="40">
        <f>+'24-02-002 Ind. Cuidados SENADIS'!T15</f>
        <v>0</v>
      </c>
      <c r="J9" s="40">
        <f>+'24-02-002 Ind. Cuidados SENADIS'!U15</f>
        <v>0</v>
      </c>
      <c r="K9" s="40">
        <f>+'24-02-002 Ind. Cuidados SENADIS'!V15</f>
        <v>0</v>
      </c>
      <c r="L9" s="40">
        <f>+'24-02-002 Ind. Cuidados SENADIS'!W15</f>
        <v>0</v>
      </c>
      <c r="M9" s="40">
        <f>+'24-02-002 Ind. Cuidados SENADIS'!X15</f>
        <v>0</v>
      </c>
      <c r="N9" s="40">
        <f>+'24-02-002 Ind. Cuidados SENADIS'!Y15</f>
        <v>0</v>
      </c>
      <c r="O9" s="40">
        <f>+'24-02-002 Ind. Cuidados SENADIS'!Z15</f>
        <v>0</v>
      </c>
      <c r="P9" s="40">
        <f>+'24-02-002 Ind. Cuidados SENADIS'!AA15</f>
        <v>0</v>
      </c>
      <c r="Q9" s="40">
        <f>+'24-02-002 Ind. Cuidados SENADIS'!AB15</f>
        <v>0</v>
      </c>
      <c r="R9" s="40">
        <f>+'24-02-002 Ind. Cuidados SENADIS'!AC15</f>
        <v>0</v>
      </c>
      <c r="S9" s="40">
        <f>+'24-02-002 Ind. Cuidados SENADIS'!AD15</f>
        <v>0</v>
      </c>
      <c r="T9" s="40">
        <f>+'24-02-002 Ind. Cuidados SENADIS'!AE15</f>
        <v>0</v>
      </c>
      <c r="U9" s="40">
        <f>+'24-02-002 Ind. Cuidados SENADIS'!AF15</f>
        <v>0</v>
      </c>
      <c r="V9" s="40">
        <f>+'24-02-002 Ind. Cuidados SENADIS'!AG15</f>
        <v>0</v>
      </c>
      <c r="W9" s="40">
        <f>+'24-02-002 Ind. Cuidados SENADIS'!AH15</f>
        <v>0</v>
      </c>
      <c r="X9" s="61">
        <f>+'24-02-002 Ind. Cuidados SENADIS'!AI15</f>
        <v>0</v>
      </c>
      <c r="Y9" s="61">
        <f>+'24-02-002 Ind. Cuidados SENADIS'!AJ15</f>
        <v>0</v>
      </c>
    </row>
    <row r="10" spans="1:25" ht="24.75" customHeight="1" x14ac:dyDescent="0.25">
      <c r="A10" s="60" t="s">
        <v>50</v>
      </c>
      <c r="B10" s="40">
        <f>+'24-02-002 Ind. Cuidados SENADIS'!J19</f>
        <v>0</v>
      </c>
      <c r="C10" s="40">
        <f>+'24-02-002 Ind. Cuidados SENADIS'!K19</f>
        <v>0</v>
      </c>
      <c r="D10" s="40">
        <f>+'24-02-002 Ind. Cuidados SENADIS'!M19</f>
        <v>0</v>
      </c>
      <c r="E10" s="40">
        <f>+'24-02-002 Ind. Cuidados SENADIS'!N19</f>
        <v>0</v>
      </c>
      <c r="F10" s="40">
        <f>+'24-02-002 Ind. Cuidados SENADIS'!O19</f>
        <v>0</v>
      </c>
      <c r="G10" s="40">
        <f>+'24-02-002 Ind. Cuidados SENADIS'!R19</f>
        <v>0</v>
      </c>
      <c r="H10" s="40">
        <f>+'24-02-002 Ind. Cuidados SENADIS'!S19</f>
        <v>0</v>
      </c>
      <c r="I10" s="40">
        <f>+'24-02-002 Ind. Cuidados SENADIS'!T19</f>
        <v>0</v>
      </c>
      <c r="J10" s="40">
        <f>+'24-02-002 Ind. Cuidados SENADIS'!U19</f>
        <v>0</v>
      </c>
      <c r="K10" s="40">
        <f>+'24-02-002 Ind. Cuidados SENADIS'!V19</f>
        <v>0</v>
      </c>
      <c r="L10" s="40">
        <f>+'24-02-002 Ind. Cuidados SENADIS'!W19</f>
        <v>0</v>
      </c>
      <c r="M10" s="40">
        <f>+'24-02-002 Ind. Cuidados SENADIS'!X19</f>
        <v>0</v>
      </c>
      <c r="N10" s="40">
        <f>+'24-02-002 Ind. Cuidados SENADIS'!Y19</f>
        <v>0</v>
      </c>
      <c r="O10" s="40">
        <f>+'24-02-002 Ind. Cuidados SENADIS'!Z19</f>
        <v>0</v>
      </c>
      <c r="P10" s="40">
        <f>+'24-02-002 Ind. Cuidados SENADIS'!AA19</f>
        <v>0</v>
      </c>
      <c r="Q10" s="40">
        <f>+'24-02-002 Ind. Cuidados SENADIS'!AB19</f>
        <v>0</v>
      </c>
      <c r="R10" s="40">
        <f>+'24-02-002 Ind. Cuidados SENADIS'!AC19</f>
        <v>0</v>
      </c>
      <c r="S10" s="40">
        <f>+'24-02-002 Ind. Cuidados SENADIS'!AD19</f>
        <v>0</v>
      </c>
      <c r="T10" s="40">
        <f>+'24-02-002 Ind. Cuidados SENADIS'!AE19</f>
        <v>0</v>
      </c>
      <c r="U10" s="40">
        <f>+'24-02-002 Ind. Cuidados SENADIS'!AF19</f>
        <v>0</v>
      </c>
      <c r="V10" s="40">
        <f>+'24-02-002 Ind. Cuidados SENADIS'!AG19</f>
        <v>0</v>
      </c>
      <c r="W10" s="40">
        <f>+'24-02-002 Ind. Cuidados SENADIS'!AH19</f>
        <v>0</v>
      </c>
      <c r="X10" s="61">
        <f>+'24-02-002 Ind. Cuidados SENADIS'!AI19</f>
        <v>0</v>
      </c>
      <c r="Y10" s="61">
        <f>+'24-02-002 Ind. Cuidados SENADIS'!AJ19</f>
        <v>0</v>
      </c>
    </row>
    <row r="11" spans="1:25" ht="24.75" customHeight="1" x14ac:dyDescent="0.25">
      <c r="A11" s="60" t="s">
        <v>52</v>
      </c>
      <c r="B11" s="40">
        <f>+'24-02-002 Ind. Cuidados SENADIS'!J23</f>
        <v>0</v>
      </c>
      <c r="C11" s="40">
        <f>+'24-02-002 Ind. Cuidados SENADIS'!K23</f>
        <v>0</v>
      </c>
      <c r="D11" s="40">
        <f>+'24-02-002 Ind. Cuidados SENADIS'!M23</f>
        <v>0</v>
      </c>
      <c r="E11" s="40">
        <f>+'24-02-002 Ind. Cuidados SENADIS'!N23</f>
        <v>0</v>
      </c>
      <c r="F11" s="40">
        <f>+'24-02-002 Ind. Cuidados SENADIS'!O23</f>
        <v>0</v>
      </c>
      <c r="G11" s="40">
        <f>+'24-02-002 Ind. Cuidados SENADIS'!R23</f>
        <v>0</v>
      </c>
      <c r="H11" s="40">
        <f>+'24-02-002 Ind. Cuidados SENADIS'!S23</f>
        <v>0</v>
      </c>
      <c r="I11" s="40">
        <f>+'24-02-002 Ind. Cuidados SENADIS'!T23</f>
        <v>0</v>
      </c>
      <c r="J11" s="40">
        <f>+'24-02-002 Ind. Cuidados SENADIS'!U23</f>
        <v>0</v>
      </c>
      <c r="K11" s="40">
        <f>+'24-02-002 Ind. Cuidados SENADIS'!V23</f>
        <v>0</v>
      </c>
      <c r="L11" s="40">
        <f>+'24-02-002 Ind. Cuidados SENADIS'!W23</f>
        <v>0</v>
      </c>
      <c r="M11" s="40">
        <f>+'24-02-002 Ind. Cuidados SENADIS'!X23</f>
        <v>0</v>
      </c>
      <c r="N11" s="40">
        <f>+'24-02-002 Ind. Cuidados SENADIS'!Y23</f>
        <v>0</v>
      </c>
      <c r="O11" s="40">
        <f>+'24-02-002 Ind. Cuidados SENADIS'!Z23</f>
        <v>0</v>
      </c>
      <c r="P11" s="40">
        <f>+'24-02-002 Ind. Cuidados SENADIS'!AA23</f>
        <v>0</v>
      </c>
      <c r="Q11" s="40">
        <f>+'24-02-002 Ind. Cuidados SENADIS'!AB23</f>
        <v>0</v>
      </c>
      <c r="R11" s="40">
        <f>+'24-02-002 Ind. Cuidados SENADIS'!AC23</f>
        <v>0</v>
      </c>
      <c r="S11" s="40">
        <f>+'24-02-002 Ind. Cuidados SENADIS'!AD23</f>
        <v>0</v>
      </c>
      <c r="T11" s="40">
        <f>+'24-02-002 Ind. Cuidados SENADIS'!AE23</f>
        <v>0</v>
      </c>
      <c r="U11" s="40">
        <f>+'24-02-002 Ind. Cuidados SENADIS'!AF23</f>
        <v>0</v>
      </c>
      <c r="V11" s="40">
        <f>+'24-02-002 Ind. Cuidados SENADIS'!AG23</f>
        <v>0</v>
      </c>
      <c r="W11" s="40">
        <f>+'24-02-002 Ind. Cuidados SENADIS'!AH23</f>
        <v>0</v>
      </c>
      <c r="X11" s="61">
        <f>+'24-02-002 Ind. Cuidados SENADIS'!AI23</f>
        <v>0</v>
      </c>
      <c r="Y11" s="61">
        <f>+'24-02-002 Ind. Cuidados SENADIS'!AJ23</f>
        <v>0</v>
      </c>
    </row>
    <row r="12" spans="1:25" ht="24.75" customHeight="1" x14ac:dyDescent="0.25">
      <c r="A12" s="60" t="s">
        <v>54</v>
      </c>
      <c r="B12" s="40">
        <f>+'24-02-002 Ind. Cuidados SENADIS'!J27</f>
        <v>0</v>
      </c>
      <c r="C12" s="40">
        <f>+'24-02-002 Ind. Cuidados SENADIS'!K27</f>
        <v>0</v>
      </c>
      <c r="D12" s="40">
        <f>+'24-02-002 Ind. Cuidados SENADIS'!M27</f>
        <v>0</v>
      </c>
      <c r="E12" s="40">
        <f>+'24-02-002 Ind. Cuidados SENADIS'!N27</f>
        <v>0</v>
      </c>
      <c r="F12" s="40">
        <f>+'24-02-002 Ind. Cuidados SENADIS'!O27</f>
        <v>0</v>
      </c>
      <c r="G12" s="40">
        <f>+'24-02-002 Ind. Cuidados SENADIS'!R27</f>
        <v>0</v>
      </c>
      <c r="H12" s="40">
        <f>+'24-02-002 Ind. Cuidados SENADIS'!S27</f>
        <v>0</v>
      </c>
      <c r="I12" s="40">
        <f>+'24-02-002 Ind. Cuidados SENADIS'!T27</f>
        <v>0</v>
      </c>
      <c r="J12" s="40">
        <f>+'24-02-002 Ind. Cuidados SENADIS'!U27</f>
        <v>0</v>
      </c>
      <c r="K12" s="40">
        <f>+'24-02-002 Ind. Cuidados SENADIS'!V27</f>
        <v>0</v>
      </c>
      <c r="L12" s="40">
        <f>+'24-02-002 Ind. Cuidados SENADIS'!W27</f>
        <v>0</v>
      </c>
      <c r="M12" s="40">
        <f>+'24-02-002 Ind. Cuidados SENADIS'!X27</f>
        <v>0</v>
      </c>
      <c r="N12" s="40">
        <f>+'24-02-002 Ind. Cuidados SENADIS'!Y27</f>
        <v>0</v>
      </c>
      <c r="O12" s="40">
        <f>+'24-02-002 Ind. Cuidados SENADIS'!Z27</f>
        <v>0</v>
      </c>
      <c r="P12" s="40">
        <f>+'24-02-002 Ind. Cuidados SENADIS'!AA27</f>
        <v>0</v>
      </c>
      <c r="Q12" s="40">
        <f>+'24-02-002 Ind. Cuidados SENADIS'!AB27</f>
        <v>0</v>
      </c>
      <c r="R12" s="40">
        <f>+'24-02-002 Ind. Cuidados SENADIS'!AC27</f>
        <v>0</v>
      </c>
      <c r="S12" s="40">
        <f>+'24-02-002 Ind. Cuidados SENADIS'!AD27</f>
        <v>0</v>
      </c>
      <c r="T12" s="40">
        <f>+'24-02-002 Ind. Cuidados SENADIS'!AE27</f>
        <v>0</v>
      </c>
      <c r="U12" s="40">
        <f>+'24-02-002 Ind. Cuidados SENADIS'!AF27</f>
        <v>0</v>
      </c>
      <c r="V12" s="40">
        <f>+'24-02-002 Ind. Cuidados SENADIS'!AG27</f>
        <v>0</v>
      </c>
      <c r="W12" s="40">
        <f>+'24-02-002 Ind. Cuidados SENADIS'!AH27</f>
        <v>0</v>
      </c>
      <c r="X12" s="61">
        <f>+'24-02-002 Ind. Cuidados SENADIS'!AI27</f>
        <v>0</v>
      </c>
      <c r="Y12" s="61">
        <f>+'24-02-002 Ind. Cuidados SENADIS'!AJ27</f>
        <v>0</v>
      </c>
    </row>
    <row r="13" spans="1:25" ht="24.75" customHeight="1" x14ac:dyDescent="0.25">
      <c r="A13" s="60" t="s">
        <v>56</v>
      </c>
      <c r="B13" s="40">
        <f>+'24-02-002 Ind. Cuidados SENADIS'!J31</f>
        <v>0</v>
      </c>
      <c r="C13" s="40">
        <f>+'24-02-002 Ind. Cuidados SENADIS'!K31</f>
        <v>0</v>
      </c>
      <c r="D13" s="40">
        <f>+'24-02-002 Ind. Cuidados SENADIS'!M31</f>
        <v>0</v>
      </c>
      <c r="E13" s="40">
        <f>+'24-02-002 Ind. Cuidados SENADIS'!N31</f>
        <v>0</v>
      </c>
      <c r="F13" s="40">
        <f>+'24-02-002 Ind. Cuidados SENADIS'!O31</f>
        <v>0</v>
      </c>
      <c r="G13" s="40">
        <f>+'24-02-002 Ind. Cuidados SENADIS'!R31</f>
        <v>0</v>
      </c>
      <c r="H13" s="40">
        <f>+'24-02-002 Ind. Cuidados SENADIS'!S31</f>
        <v>0</v>
      </c>
      <c r="I13" s="40">
        <f>+'24-02-002 Ind. Cuidados SENADIS'!T31</f>
        <v>0</v>
      </c>
      <c r="J13" s="40">
        <f>+'24-02-002 Ind. Cuidados SENADIS'!U31</f>
        <v>0</v>
      </c>
      <c r="K13" s="40">
        <f>+'24-02-002 Ind. Cuidados SENADIS'!V31</f>
        <v>0</v>
      </c>
      <c r="L13" s="40">
        <f>+'24-02-002 Ind. Cuidados SENADIS'!W31</f>
        <v>0</v>
      </c>
      <c r="M13" s="40">
        <f>+'24-02-002 Ind. Cuidados SENADIS'!X31</f>
        <v>0</v>
      </c>
      <c r="N13" s="40">
        <f>+'24-02-002 Ind. Cuidados SENADIS'!Y31</f>
        <v>0</v>
      </c>
      <c r="O13" s="40">
        <f>+'24-02-002 Ind. Cuidados SENADIS'!Z31</f>
        <v>0</v>
      </c>
      <c r="P13" s="40">
        <f>+'24-02-002 Ind. Cuidados SENADIS'!AA31</f>
        <v>0</v>
      </c>
      <c r="Q13" s="40">
        <f>+'24-02-002 Ind. Cuidados SENADIS'!AB31</f>
        <v>0</v>
      </c>
      <c r="R13" s="40">
        <f>+'24-02-002 Ind. Cuidados SENADIS'!AC31</f>
        <v>0</v>
      </c>
      <c r="S13" s="40">
        <f>+'24-02-002 Ind. Cuidados SENADIS'!AD31</f>
        <v>0</v>
      </c>
      <c r="T13" s="40">
        <f>+'24-02-002 Ind. Cuidados SENADIS'!AE31</f>
        <v>0</v>
      </c>
      <c r="U13" s="40">
        <f>+'24-02-002 Ind. Cuidados SENADIS'!AF31</f>
        <v>0</v>
      </c>
      <c r="V13" s="40">
        <f>+'24-02-002 Ind. Cuidados SENADIS'!AG31</f>
        <v>0</v>
      </c>
      <c r="W13" s="40">
        <f>+'24-02-002 Ind. Cuidados SENADIS'!AH31</f>
        <v>0</v>
      </c>
      <c r="X13" s="61">
        <f>+'24-02-002 Ind. Cuidados SENADIS'!AI31</f>
        <v>0</v>
      </c>
      <c r="Y13" s="61">
        <f>+'24-02-002 Ind. Cuidados SENADIS'!AJ31</f>
        <v>0</v>
      </c>
    </row>
    <row r="14" spans="1:25" ht="24.75" customHeight="1" x14ac:dyDescent="0.25">
      <c r="A14" s="60" t="s">
        <v>58</v>
      </c>
      <c r="B14" s="40">
        <f>+'24-02-002 Ind. Cuidados SENADIS'!J35</f>
        <v>0</v>
      </c>
      <c r="C14" s="40">
        <f>+'24-02-002 Ind. Cuidados SENADIS'!K35</f>
        <v>0</v>
      </c>
      <c r="D14" s="40">
        <f>+'24-02-002 Ind. Cuidados SENADIS'!M35</f>
        <v>0</v>
      </c>
      <c r="E14" s="40">
        <f>+'24-02-002 Ind. Cuidados SENADIS'!N35</f>
        <v>0</v>
      </c>
      <c r="F14" s="40">
        <f>+'24-02-002 Ind. Cuidados SENADIS'!O35</f>
        <v>0</v>
      </c>
      <c r="G14" s="40">
        <f>+'24-02-002 Ind. Cuidados SENADIS'!R35</f>
        <v>0</v>
      </c>
      <c r="H14" s="40">
        <f>+'24-02-002 Ind. Cuidados SENADIS'!S35</f>
        <v>0</v>
      </c>
      <c r="I14" s="40">
        <f>+'24-02-002 Ind. Cuidados SENADIS'!T35</f>
        <v>0</v>
      </c>
      <c r="J14" s="40">
        <f>+'24-02-002 Ind. Cuidados SENADIS'!U35</f>
        <v>0</v>
      </c>
      <c r="K14" s="40">
        <f>+'24-02-002 Ind. Cuidados SENADIS'!V35</f>
        <v>0</v>
      </c>
      <c r="L14" s="40">
        <f>+'24-02-002 Ind. Cuidados SENADIS'!W35</f>
        <v>0</v>
      </c>
      <c r="M14" s="40">
        <f>+'24-02-002 Ind. Cuidados SENADIS'!X35</f>
        <v>0</v>
      </c>
      <c r="N14" s="40">
        <f>+'24-02-002 Ind. Cuidados SENADIS'!Y35</f>
        <v>0</v>
      </c>
      <c r="O14" s="40">
        <f>+'24-02-002 Ind. Cuidados SENADIS'!Z35</f>
        <v>0</v>
      </c>
      <c r="P14" s="40">
        <f>+'24-02-002 Ind. Cuidados SENADIS'!AA35</f>
        <v>0</v>
      </c>
      <c r="Q14" s="40">
        <f>+'24-02-002 Ind. Cuidados SENADIS'!AB35</f>
        <v>0</v>
      </c>
      <c r="R14" s="40">
        <f>+'24-02-002 Ind. Cuidados SENADIS'!AC35</f>
        <v>0</v>
      </c>
      <c r="S14" s="40">
        <f>+'24-02-002 Ind. Cuidados SENADIS'!AD35</f>
        <v>0</v>
      </c>
      <c r="T14" s="40">
        <f>+'24-02-002 Ind. Cuidados SENADIS'!AE35</f>
        <v>0</v>
      </c>
      <c r="U14" s="40">
        <f>+'24-02-002 Ind. Cuidados SENADIS'!AF35</f>
        <v>0</v>
      </c>
      <c r="V14" s="40">
        <f>+'24-02-002 Ind. Cuidados SENADIS'!AG35</f>
        <v>0</v>
      </c>
      <c r="W14" s="40">
        <f>+'24-02-002 Ind. Cuidados SENADIS'!AH35</f>
        <v>0</v>
      </c>
      <c r="X14" s="61">
        <f>+'24-02-002 Ind. Cuidados SENADIS'!AI35</f>
        <v>0</v>
      </c>
      <c r="Y14" s="61">
        <f>+'24-02-002 Ind. Cuidados SENADIS'!AJ35</f>
        <v>0</v>
      </c>
    </row>
    <row r="15" spans="1:25" ht="24.75" customHeight="1" x14ac:dyDescent="0.25">
      <c r="A15" s="60" t="s">
        <v>60</v>
      </c>
      <c r="B15" s="40">
        <f>+'24-02-002 Ind. Cuidados SENADIS'!J39</f>
        <v>0</v>
      </c>
      <c r="C15" s="40">
        <f>+'24-02-002 Ind. Cuidados SENADIS'!K39</f>
        <v>0</v>
      </c>
      <c r="D15" s="40">
        <f>+'24-02-002 Ind. Cuidados SENADIS'!M39</f>
        <v>0</v>
      </c>
      <c r="E15" s="40">
        <f>+'24-02-002 Ind. Cuidados SENADIS'!N39</f>
        <v>0</v>
      </c>
      <c r="F15" s="40">
        <f>+'24-02-002 Ind. Cuidados SENADIS'!O39</f>
        <v>0</v>
      </c>
      <c r="G15" s="40">
        <f>+'24-02-002 Ind. Cuidados SENADIS'!R39</f>
        <v>0</v>
      </c>
      <c r="H15" s="40">
        <f>+'24-02-002 Ind. Cuidados SENADIS'!S39</f>
        <v>0</v>
      </c>
      <c r="I15" s="40">
        <f>+'24-02-002 Ind. Cuidados SENADIS'!T39</f>
        <v>0</v>
      </c>
      <c r="J15" s="40">
        <f>+'24-02-002 Ind. Cuidados SENADIS'!U39</f>
        <v>0</v>
      </c>
      <c r="K15" s="40">
        <f>+'24-02-002 Ind. Cuidados SENADIS'!V39</f>
        <v>0</v>
      </c>
      <c r="L15" s="40">
        <f>+'24-02-002 Ind. Cuidados SENADIS'!W39</f>
        <v>0</v>
      </c>
      <c r="M15" s="40">
        <f>+'24-02-002 Ind. Cuidados SENADIS'!X39</f>
        <v>0</v>
      </c>
      <c r="N15" s="40">
        <f>+'24-02-002 Ind. Cuidados SENADIS'!Y39</f>
        <v>0</v>
      </c>
      <c r="O15" s="40">
        <f>+'24-02-002 Ind. Cuidados SENADIS'!Z39</f>
        <v>0</v>
      </c>
      <c r="P15" s="40">
        <f>+'24-02-002 Ind. Cuidados SENADIS'!AA39</f>
        <v>0</v>
      </c>
      <c r="Q15" s="40">
        <f>+'24-02-002 Ind. Cuidados SENADIS'!AB39</f>
        <v>0</v>
      </c>
      <c r="R15" s="40">
        <f>+'24-02-002 Ind. Cuidados SENADIS'!AC39</f>
        <v>0</v>
      </c>
      <c r="S15" s="40">
        <f>+'24-02-002 Ind. Cuidados SENADIS'!AD39</f>
        <v>0</v>
      </c>
      <c r="T15" s="40">
        <f>+'24-02-002 Ind. Cuidados SENADIS'!AE39</f>
        <v>0</v>
      </c>
      <c r="U15" s="40">
        <f>+'24-02-002 Ind. Cuidados SENADIS'!AF39</f>
        <v>0</v>
      </c>
      <c r="V15" s="40">
        <f>+'24-02-002 Ind. Cuidados SENADIS'!AG39</f>
        <v>0</v>
      </c>
      <c r="W15" s="40">
        <f>+'24-02-002 Ind. Cuidados SENADIS'!AH39</f>
        <v>0</v>
      </c>
      <c r="X15" s="61">
        <f>+'24-02-002 Ind. Cuidados SENADIS'!AI39</f>
        <v>0</v>
      </c>
      <c r="Y15" s="61">
        <f>+'24-02-002 Ind. Cuidados SENADIS'!AJ39</f>
        <v>0</v>
      </c>
    </row>
    <row r="16" spans="1:25" ht="24.75" customHeight="1" x14ac:dyDescent="0.25">
      <c r="A16" s="60" t="s">
        <v>62</v>
      </c>
      <c r="B16" s="40">
        <f>+'24-02-002 Ind. Cuidados SENADIS'!J43</f>
        <v>0</v>
      </c>
      <c r="C16" s="40">
        <f>+'24-02-002 Ind. Cuidados SENADIS'!K43</f>
        <v>0</v>
      </c>
      <c r="D16" s="40">
        <f>+'24-02-002 Ind. Cuidados SENADIS'!M43</f>
        <v>0</v>
      </c>
      <c r="E16" s="40">
        <f>+'24-02-002 Ind. Cuidados SENADIS'!N43</f>
        <v>0</v>
      </c>
      <c r="F16" s="40">
        <f>+'24-02-002 Ind. Cuidados SENADIS'!O43</f>
        <v>0</v>
      </c>
      <c r="G16" s="40">
        <f>+'24-02-002 Ind. Cuidados SENADIS'!R43</f>
        <v>0</v>
      </c>
      <c r="H16" s="40">
        <f>+'24-02-002 Ind. Cuidados SENADIS'!S43</f>
        <v>0</v>
      </c>
      <c r="I16" s="40">
        <f>+'24-02-002 Ind. Cuidados SENADIS'!T43</f>
        <v>0</v>
      </c>
      <c r="J16" s="40">
        <f>+'24-02-002 Ind. Cuidados SENADIS'!U43</f>
        <v>0</v>
      </c>
      <c r="K16" s="40">
        <f>+'24-02-002 Ind. Cuidados SENADIS'!V43</f>
        <v>0</v>
      </c>
      <c r="L16" s="40">
        <f>+'24-02-002 Ind. Cuidados SENADIS'!W43</f>
        <v>0</v>
      </c>
      <c r="M16" s="40">
        <f>+'24-02-002 Ind. Cuidados SENADIS'!X43</f>
        <v>0</v>
      </c>
      <c r="N16" s="40">
        <f>+'24-02-002 Ind. Cuidados SENADIS'!Y43</f>
        <v>0</v>
      </c>
      <c r="O16" s="40">
        <f>+'24-02-002 Ind. Cuidados SENADIS'!Z43</f>
        <v>0</v>
      </c>
      <c r="P16" s="40">
        <f>+'24-02-002 Ind. Cuidados SENADIS'!AA43</f>
        <v>0</v>
      </c>
      <c r="Q16" s="40">
        <f>+'24-02-002 Ind. Cuidados SENADIS'!AB43</f>
        <v>0</v>
      </c>
      <c r="R16" s="40">
        <f>+'24-02-002 Ind. Cuidados SENADIS'!AC43</f>
        <v>0</v>
      </c>
      <c r="S16" s="40">
        <f>+'24-02-002 Ind. Cuidados SENADIS'!AD43</f>
        <v>0</v>
      </c>
      <c r="T16" s="40">
        <f>+'24-02-002 Ind. Cuidados SENADIS'!AE43</f>
        <v>0</v>
      </c>
      <c r="U16" s="40">
        <f>+'24-02-002 Ind. Cuidados SENADIS'!AF43</f>
        <v>0</v>
      </c>
      <c r="V16" s="40">
        <f>+'24-02-002 Ind. Cuidados SENADIS'!AG43</f>
        <v>0</v>
      </c>
      <c r="W16" s="40">
        <f>+'24-02-002 Ind. Cuidados SENADIS'!AH43</f>
        <v>0</v>
      </c>
      <c r="X16" s="61">
        <f>+'24-02-002 Ind. Cuidados SENADIS'!AI43</f>
        <v>0</v>
      </c>
      <c r="Y16" s="61">
        <f>+'24-02-002 Ind. Cuidados SENADIS'!AJ43</f>
        <v>0</v>
      </c>
    </row>
    <row r="17" spans="1:25" ht="24.75" customHeight="1" x14ac:dyDescent="0.25">
      <c r="A17" s="60" t="s">
        <v>64</v>
      </c>
      <c r="B17" s="40">
        <f>+'24-02-002 Ind. Cuidados SENADIS'!J47</f>
        <v>0</v>
      </c>
      <c r="C17" s="40">
        <f>+'24-02-002 Ind. Cuidados SENADIS'!K47</f>
        <v>0</v>
      </c>
      <c r="D17" s="40">
        <f>+'24-02-002 Ind. Cuidados SENADIS'!M47</f>
        <v>0</v>
      </c>
      <c r="E17" s="40">
        <f>+'24-02-002 Ind. Cuidados SENADIS'!N47</f>
        <v>0</v>
      </c>
      <c r="F17" s="40">
        <f>+'24-02-002 Ind. Cuidados SENADIS'!O47</f>
        <v>0</v>
      </c>
      <c r="G17" s="40">
        <f>+'24-02-002 Ind. Cuidados SENADIS'!R47</f>
        <v>0</v>
      </c>
      <c r="H17" s="40">
        <f>+'24-02-002 Ind. Cuidados SENADIS'!S47</f>
        <v>0</v>
      </c>
      <c r="I17" s="40">
        <f>+'24-02-002 Ind. Cuidados SENADIS'!T47</f>
        <v>0</v>
      </c>
      <c r="J17" s="40">
        <f>+'24-02-002 Ind. Cuidados SENADIS'!U47</f>
        <v>0</v>
      </c>
      <c r="K17" s="40">
        <f>+'24-02-002 Ind. Cuidados SENADIS'!V47</f>
        <v>0</v>
      </c>
      <c r="L17" s="40">
        <f>+'24-02-002 Ind. Cuidados SENADIS'!W47</f>
        <v>0</v>
      </c>
      <c r="M17" s="40">
        <f>+'24-02-002 Ind. Cuidados SENADIS'!X47</f>
        <v>0</v>
      </c>
      <c r="N17" s="40">
        <f>+'24-02-002 Ind. Cuidados SENADIS'!Y47</f>
        <v>0</v>
      </c>
      <c r="O17" s="40">
        <f>+'24-02-002 Ind. Cuidados SENADIS'!Z47</f>
        <v>0</v>
      </c>
      <c r="P17" s="40">
        <f>+'24-02-002 Ind. Cuidados SENADIS'!AA47</f>
        <v>0</v>
      </c>
      <c r="Q17" s="40">
        <f>+'24-02-002 Ind. Cuidados SENADIS'!AB47</f>
        <v>0</v>
      </c>
      <c r="R17" s="40">
        <f>+'24-02-002 Ind. Cuidados SENADIS'!AC47</f>
        <v>0</v>
      </c>
      <c r="S17" s="40">
        <f>+'24-02-002 Ind. Cuidados SENADIS'!AD47</f>
        <v>0</v>
      </c>
      <c r="T17" s="40">
        <f>+'24-02-002 Ind. Cuidados SENADIS'!AE47</f>
        <v>0</v>
      </c>
      <c r="U17" s="40">
        <f>+'24-02-002 Ind. Cuidados SENADIS'!AF47</f>
        <v>0</v>
      </c>
      <c r="V17" s="40">
        <f>+'24-02-002 Ind. Cuidados SENADIS'!AG47</f>
        <v>0</v>
      </c>
      <c r="W17" s="40">
        <f>+'24-02-002 Ind. Cuidados SENADIS'!AH47</f>
        <v>0</v>
      </c>
      <c r="X17" s="61">
        <f>+'24-02-002 Ind. Cuidados SENADIS'!AI47</f>
        <v>0</v>
      </c>
      <c r="Y17" s="61">
        <f>+'24-02-002 Ind. Cuidados SENADIS'!AJ44</f>
        <v>0</v>
      </c>
    </row>
    <row r="18" spans="1:25" ht="24.75" customHeight="1" x14ac:dyDescent="0.25">
      <c r="A18" s="60" t="s">
        <v>66</v>
      </c>
      <c r="B18" s="40">
        <f>+'24-02-002 Ind. Cuidados SENADIS'!J51</f>
        <v>0</v>
      </c>
      <c r="C18" s="40">
        <f>+'24-02-002 Ind. Cuidados SENADIS'!K51</f>
        <v>0</v>
      </c>
      <c r="D18" s="40">
        <f>+'24-02-002 Ind. Cuidados SENADIS'!M51</f>
        <v>0</v>
      </c>
      <c r="E18" s="40">
        <f>+'24-02-002 Ind. Cuidados SENADIS'!N51</f>
        <v>0</v>
      </c>
      <c r="F18" s="40">
        <f>+'24-02-002 Ind. Cuidados SENADIS'!O51</f>
        <v>0</v>
      </c>
      <c r="G18" s="40">
        <f>+'24-02-002 Ind. Cuidados SENADIS'!R51</f>
        <v>0</v>
      </c>
      <c r="H18" s="40">
        <f>+'24-02-002 Ind. Cuidados SENADIS'!S51</f>
        <v>0</v>
      </c>
      <c r="I18" s="40">
        <f>+'24-02-002 Ind. Cuidados SENADIS'!T51</f>
        <v>0</v>
      </c>
      <c r="J18" s="40">
        <f>+'24-02-002 Ind. Cuidados SENADIS'!U51</f>
        <v>0</v>
      </c>
      <c r="K18" s="40">
        <f>+'24-02-002 Ind. Cuidados SENADIS'!V51</f>
        <v>0</v>
      </c>
      <c r="L18" s="40">
        <f>+'24-02-002 Ind. Cuidados SENADIS'!W51</f>
        <v>0</v>
      </c>
      <c r="M18" s="40">
        <f>+'24-02-002 Ind. Cuidados SENADIS'!X51</f>
        <v>0</v>
      </c>
      <c r="N18" s="40">
        <f>+'24-02-002 Ind. Cuidados SENADIS'!Y51</f>
        <v>0</v>
      </c>
      <c r="O18" s="40">
        <f>+'24-02-002 Ind. Cuidados SENADIS'!Z51</f>
        <v>0</v>
      </c>
      <c r="P18" s="40">
        <f>+'24-02-002 Ind. Cuidados SENADIS'!AA51</f>
        <v>0</v>
      </c>
      <c r="Q18" s="40">
        <f>+'24-02-002 Ind. Cuidados SENADIS'!AB51</f>
        <v>0</v>
      </c>
      <c r="R18" s="40">
        <f>+'24-02-002 Ind. Cuidados SENADIS'!AC51</f>
        <v>0</v>
      </c>
      <c r="S18" s="40">
        <f>+'24-02-002 Ind. Cuidados SENADIS'!AD51</f>
        <v>0</v>
      </c>
      <c r="T18" s="40">
        <f>+'24-02-002 Ind. Cuidados SENADIS'!AE51</f>
        <v>0</v>
      </c>
      <c r="U18" s="40">
        <f>+'24-02-002 Ind. Cuidados SENADIS'!AF51</f>
        <v>0</v>
      </c>
      <c r="V18" s="40">
        <f>+'24-02-002 Ind. Cuidados SENADIS'!AG51</f>
        <v>0</v>
      </c>
      <c r="W18" s="40">
        <f>+'24-02-002 Ind. Cuidados SENADIS'!AH51</f>
        <v>0</v>
      </c>
      <c r="X18" s="61">
        <f>+'24-02-002 Ind. Cuidados SENADIS'!AI51</f>
        <v>0</v>
      </c>
      <c r="Y18" s="61">
        <f>+'24-02-002 Ind. Cuidados SENADIS'!AJ51</f>
        <v>0</v>
      </c>
    </row>
    <row r="19" spans="1:25" ht="24.75" customHeight="1" x14ac:dyDescent="0.25">
      <c r="A19" s="60" t="s">
        <v>68</v>
      </c>
      <c r="B19" s="40">
        <f>+'24-02-002 Ind. Cuidados SENADIS'!J55</f>
        <v>0</v>
      </c>
      <c r="C19" s="40">
        <f>+'24-02-002 Ind. Cuidados SENADIS'!K55</f>
        <v>0</v>
      </c>
      <c r="D19" s="40">
        <f>+'24-02-002 Ind. Cuidados SENADIS'!M55</f>
        <v>0</v>
      </c>
      <c r="E19" s="40">
        <f>+'24-02-002 Ind. Cuidados SENADIS'!N55</f>
        <v>0</v>
      </c>
      <c r="F19" s="40">
        <f>+'24-02-002 Ind. Cuidados SENADIS'!O55</f>
        <v>0</v>
      </c>
      <c r="G19" s="40">
        <f>+'24-02-002 Ind. Cuidados SENADIS'!R55</f>
        <v>0</v>
      </c>
      <c r="H19" s="40">
        <f>+'24-02-002 Ind. Cuidados SENADIS'!S55</f>
        <v>0</v>
      </c>
      <c r="I19" s="40">
        <f>+'24-02-002 Ind. Cuidados SENADIS'!T55</f>
        <v>0</v>
      </c>
      <c r="J19" s="40">
        <f>+'24-02-002 Ind. Cuidados SENADIS'!U55</f>
        <v>0</v>
      </c>
      <c r="K19" s="40">
        <f>+'24-02-002 Ind. Cuidados SENADIS'!V55</f>
        <v>0</v>
      </c>
      <c r="L19" s="40">
        <f>+'24-02-002 Ind. Cuidados SENADIS'!W55</f>
        <v>0</v>
      </c>
      <c r="M19" s="40">
        <f>+'24-02-002 Ind. Cuidados SENADIS'!X55</f>
        <v>0</v>
      </c>
      <c r="N19" s="40">
        <f>+'24-02-002 Ind. Cuidados SENADIS'!Y55</f>
        <v>0</v>
      </c>
      <c r="O19" s="40">
        <f>+'24-02-002 Ind. Cuidados SENADIS'!Z55</f>
        <v>0</v>
      </c>
      <c r="P19" s="40">
        <f>+'24-02-002 Ind. Cuidados SENADIS'!AA55</f>
        <v>0</v>
      </c>
      <c r="Q19" s="40">
        <f>+'24-02-002 Ind. Cuidados SENADIS'!AB55</f>
        <v>0</v>
      </c>
      <c r="R19" s="40">
        <f>+'24-02-002 Ind. Cuidados SENADIS'!AC55</f>
        <v>0</v>
      </c>
      <c r="S19" s="40">
        <f>+'24-02-002 Ind. Cuidados SENADIS'!AD55</f>
        <v>0</v>
      </c>
      <c r="T19" s="40">
        <f>+'24-02-002 Ind. Cuidados SENADIS'!AE55</f>
        <v>0</v>
      </c>
      <c r="U19" s="40">
        <f>+'24-02-002 Ind. Cuidados SENADIS'!AF55</f>
        <v>0</v>
      </c>
      <c r="V19" s="40">
        <f>+'24-02-002 Ind. Cuidados SENADIS'!AG55</f>
        <v>0</v>
      </c>
      <c r="W19" s="40">
        <f>+'24-02-002 Ind. Cuidados SENADIS'!AH55</f>
        <v>0</v>
      </c>
      <c r="X19" s="61">
        <f>+'24-02-002 Ind. Cuidados SENADIS'!AI55</f>
        <v>0</v>
      </c>
      <c r="Y19" s="61">
        <f>+'24-02-002 Ind. Cuidados SENADIS'!AJ55</f>
        <v>0</v>
      </c>
    </row>
    <row r="20" spans="1:25" ht="24.75" customHeight="1" x14ac:dyDescent="0.25">
      <c r="A20" s="62" t="s">
        <v>70</v>
      </c>
      <c r="B20" s="40">
        <f>+'24-02-002 Ind. Cuidados SENADIS'!J59</f>
        <v>0</v>
      </c>
      <c r="C20" s="40">
        <f>+'24-02-002 Ind. Cuidados SENADIS'!K59</f>
        <v>0</v>
      </c>
      <c r="D20" s="40">
        <f>+'24-02-002 Ind. Cuidados SENADIS'!M59</f>
        <v>0</v>
      </c>
      <c r="E20" s="40">
        <f>+'24-02-002 Ind. Cuidados SENADIS'!N59</f>
        <v>0</v>
      </c>
      <c r="F20" s="40">
        <f>+'24-02-002 Ind. Cuidados SENADIS'!O59</f>
        <v>0</v>
      </c>
      <c r="G20" s="40">
        <f>+'24-02-002 Ind. Cuidados SENADIS'!R59</f>
        <v>0</v>
      </c>
      <c r="H20" s="40">
        <f>+'24-02-002 Ind. Cuidados SENADIS'!S59</f>
        <v>0</v>
      </c>
      <c r="I20" s="40">
        <f>+'24-02-002 Ind. Cuidados SENADIS'!T59</f>
        <v>0</v>
      </c>
      <c r="J20" s="40">
        <f>+'24-02-002 Ind. Cuidados SENADIS'!U59</f>
        <v>0</v>
      </c>
      <c r="K20" s="40">
        <f>+'24-02-002 Ind. Cuidados SENADIS'!V59</f>
        <v>0</v>
      </c>
      <c r="L20" s="40">
        <f>+'24-02-002 Ind. Cuidados SENADIS'!W59</f>
        <v>0</v>
      </c>
      <c r="M20" s="40">
        <f>+'24-02-002 Ind. Cuidados SENADIS'!X59</f>
        <v>0</v>
      </c>
      <c r="N20" s="40">
        <f>+'24-02-002 Ind. Cuidados SENADIS'!Y59</f>
        <v>0</v>
      </c>
      <c r="O20" s="40">
        <f>+'24-02-002 Ind. Cuidados SENADIS'!Z59</f>
        <v>0</v>
      </c>
      <c r="P20" s="40">
        <f>+'24-02-002 Ind. Cuidados SENADIS'!AA59</f>
        <v>0</v>
      </c>
      <c r="Q20" s="40">
        <f>+'24-02-002 Ind. Cuidados SENADIS'!AB59</f>
        <v>0</v>
      </c>
      <c r="R20" s="40">
        <f>+'24-02-002 Ind. Cuidados SENADIS'!AC59</f>
        <v>0</v>
      </c>
      <c r="S20" s="40">
        <f>+'24-02-002 Ind. Cuidados SENADIS'!AD59</f>
        <v>0</v>
      </c>
      <c r="T20" s="40">
        <f>+'24-02-002 Ind. Cuidados SENADIS'!AE59</f>
        <v>0</v>
      </c>
      <c r="U20" s="40">
        <f>+'24-02-002 Ind. Cuidados SENADIS'!AF59</f>
        <v>0</v>
      </c>
      <c r="V20" s="40">
        <f>+'24-02-002 Ind. Cuidados SENADIS'!AG59</f>
        <v>0</v>
      </c>
      <c r="W20" s="40">
        <f>+'24-02-002 Ind. Cuidados SENADIS'!AH59</f>
        <v>0</v>
      </c>
      <c r="X20" s="61">
        <f>+'24-02-002 Ind. Cuidados SENADIS'!AI59</f>
        <v>0</v>
      </c>
      <c r="Y20" s="61">
        <f>+'24-02-002 Ind. Cuidados SENADIS'!AJ59</f>
        <v>0</v>
      </c>
    </row>
    <row r="21" spans="1:25" ht="24.75" customHeight="1" x14ac:dyDescent="0.25">
      <c r="A21" s="62" t="s">
        <v>72</v>
      </c>
      <c r="B21" s="40">
        <f>+'24-02-002 Ind. Cuidados SENADIS'!J63</f>
        <v>0</v>
      </c>
      <c r="C21" s="40">
        <f>+'24-02-002 Ind. Cuidados SENADIS'!K63</f>
        <v>0</v>
      </c>
      <c r="D21" s="40">
        <f>+'24-02-002 Ind. Cuidados SENADIS'!M63</f>
        <v>0</v>
      </c>
      <c r="E21" s="40">
        <f>+'24-02-002 Ind. Cuidados SENADIS'!N63</f>
        <v>0</v>
      </c>
      <c r="F21" s="40">
        <f>+'24-02-002 Ind. Cuidados SENADIS'!O63</f>
        <v>0</v>
      </c>
      <c r="G21" s="40">
        <f>+'24-02-002 Ind. Cuidados SENADIS'!R63</f>
        <v>0</v>
      </c>
      <c r="H21" s="40">
        <f>+'24-02-002 Ind. Cuidados SENADIS'!S63</f>
        <v>0</v>
      </c>
      <c r="I21" s="40">
        <f>+'24-02-002 Ind. Cuidados SENADIS'!T63</f>
        <v>0</v>
      </c>
      <c r="J21" s="40">
        <f>+'24-02-002 Ind. Cuidados SENADIS'!U63</f>
        <v>0</v>
      </c>
      <c r="K21" s="40">
        <f>+'24-02-002 Ind. Cuidados SENADIS'!V63</f>
        <v>0</v>
      </c>
      <c r="L21" s="40">
        <f>+'24-02-002 Ind. Cuidados SENADIS'!W63</f>
        <v>0</v>
      </c>
      <c r="M21" s="40">
        <f>+'24-02-002 Ind. Cuidados SENADIS'!X63</f>
        <v>0</v>
      </c>
      <c r="N21" s="40">
        <f>+'24-02-002 Ind. Cuidados SENADIS'!Y63</f>
        <v>0</v>
      </c>
      <c r="O21" s="40">
        <f>+'24-02-002 Ind. Cuidados SENADIS'!Z63</f>
        <v>0</v>
      </c>
      <c r="P21" s="40">
        <f>+'24-02-002 Ind. Cuidados SENADIS'!AA63</f>
        <v>0</v>
      </c>
      <c r="Q21" s="40">
        <f>+'24-02-002 Ind. Cuidados SENADIS'!AB63</f>
        <v>0</v>
      </c>
      <c r="R21" s="40">
        <f>+'24-02-002 Ind. Cuidados SENADIS'!AC63</f>
        <v>0</v>
      </c>
      <c r="S21" s="40">
        <f>+'24-02-002 Ind. Cuidados SENADIS'!AD63</f>
        <v>0</v>
      </c>
      <c r="T21" s="40">
        <f>+'24-02-002 Ind. Cuidados SENADIS'!AE63</f>
        <v>0</v>
      </c>
      <c r="U21" s="40">
        <f>+'24-02-002 Ind. Cuidados SENADIS'!AF63</f>
        <v>0</v>
      </c>
      <c r="V21" s="40">
        <f>+'24-02-002 Ind. Cuidados SENADIS'!AG63</f>
        <v>0</v>
      </c>
      <c r="W21" s="40">
        <f>+'24-02-002 Ind. Cuidados SENADIS'!AH63</f>
        <v>0</v>
      </c>
      <c r="X21" s="61">
        <f>+'24-02-002 Ind. Cuidados SENADIS'!AI63</f>
        <v>0</v>
      </c>
      <c r="Y21" s="61">
        <f>+'24-02-002 Ind. Cuidados SENADIS'!AJ63</f>
        <v>0</v>
      </c>
    </row>
    <row r="22" spans="1:25" ht="24.75" customHeight="1" x14ac:dyDescent="0.25">
      <c r="A22" s="62" t="s">
        <v>74</v>
      </c>
      <c r="B22" s="40">
        <f>+'24-02-002 Ind. Cuidados SENADIS'!J67</f>
        <v>0</v>
      </c>
      <c r="C22" s="40">
        <f>+'24-02-002 Ind. Cuidados SENADIS'!K67</f>
        <v>0</v>
      </c>
      <c r="D22" s="40">
        <f>+'24-02-002 Ind. Cuidados SENADIS'!M64</f>
        <v>0</v>
      </c>
      <c r="E22" s="40">
        <f>+'24-02-002 Ind. Cuidados SENADIS'!N64</f>
        <v>0</v>
      </c>
      <c r="F22" s="40">
        <f>+'24-02-002 Ind. Cuidados SENADIS'!O64</f>
        <v>0</v>
      </c>
      <c r="G22" s="40">
        <f>+'24-02-002 Ind. Cuidados SENADIS'!R64</f>
        <v>0</v>
      </c>
      <c r="H22" s="40">
        <f>+'24-02-002 Ind. Cuidados SENADIS'!S64</f>
        <v>0</v>
      </c>
      <c r="I22" s="40">
        <f>+'24-02-002 Ind. Cuidados SENADIS'!T64</f>
        <v>0</v>
      </c>
      <c r="J22" s="40">
        <f>+'24-02-002 Ind. Cuidados SENADIS'!U67</f>
        <v>0</v>
      </c>
      <c r="K22" s="40">
        <f>+'24-02-002 Ind. Cuidados SENADIS'!V64</f>
        <v>0</v>
      </c>
      <c r="L22" s="40">
        <f>+'24-02-002 Ind. Cuidados SENADIS'!W64</f>
        <v>0</v>
      </c>
      <c r="M22" s="40">
        <f>+'24-02-002 Ind. Cuidados SENADIS'!X64</f>
        <v>0</v>
      </c>
      <c r="N22" s="40">
        <f>+'24-02-002 Ind. Cuidados SENADIS'!Y67</f>
        <v>0</v>
      </c>
      <c r="O22" s="40">
        <f>+'24-02-002 Ind. Cuidados SENADIS'!Z64</f>
        <v>0</v>
      </c>
      <c r="P22" s="40">
        <f>+'24-02-002 Ind. Cuidados SENADIS'!AA64</f>
        <v>0</v>
      </c>
      <c r="Q22" s="40">
        <f>+'24-02-002 Ind. Cuidados SENADIS'!AB64</f>
        <v>0</v>
      </c>
      <c r="R22" s="40">
        <f>+'24-02-002 Ind. Cuidados SENADIS'!AC67</f>
        <v>0</v>
      </c>
      <c r="S22" s="40">
        <f>+'24-02-002 Ind. Cuidados SENADIS'!AD64</f>
        <v>0</v>
      </c>
      <c r="T22" s="40">
        <f>+'24-02-002 Ind. Cuidados SENADIS'!AE64</f>
        <v>0</v>
      </c>
      <c r="U22" s="40">
        <f>+'24-02-002 Ind. Cuidados SENADIS'!AF64</f>
        <v>0</v>
      </c>
      <c r="V22" s="40">
        <f>+'24-02-002 Ind. Cuidados SENADIS'!AG67</f>
        <v>0</v>
      </c>
      <c r="W22" s="40">
        <f>+'24-02-002 Ind. Cuidados SENADIS'!AH67</f>
        <v>0</v>
      </c>
      <c r="X22" s="61">
        <f>+'24-02-002 Ind. Cuidados SENADIS'!AI67</f>
        <v>0</v>
      </c>
      <c r="Y22" s="61">
        <f>+'24-02-002 Ind. Cuidados SENADIS'!AJ67</f>
        <v>0</v>
      </c>
    </row>
    <row r="23" spans="1:25" ht="24.75" customHeight="1" x14ac:dyDescent="0.25">
      <c r="A23" s="62" t="s">
        <v>76</v>
      </c>
      <c r="B23" s="40">
        <f>+'24-02-002 Ind. Cuidados SENADIS'!J71</f>
        <v>0</v>
      </c>
      <c r="C23" s="40">
        <f>+'24-02-002 Ind. Cuidados SENADIS'!K71</f>
        <v>0</v>
      </c>
      <c r="D23" s="40">
        <f>+'24-02-002 Ind. Cuidados SENADIS'!M71</f>
        <v>0</v>
      </c>
      <c r="E23" s="40">
        <f>+'24-02-002 Ind. Cuidados SENADIS'!N71</f>
        <v>0</v>
      </c>
      <c r="F23" s="40">
        <f>+'24-02-002 Ind. Cuidados SENADIS'!O71</f>
        <v>0</v>
      </c>
      <c r="G23" s="40">
        <f>+'24-02-002 Ind. Cuidados SENADIS'!R71</f>
        <v>0</v>
      </c>
      <c r="H23" s="40">
        <f>+'24-02-002 Ind. Cuidados SENADIS'!S71</f>
        <v>0</v>
      </c>
      <c r="I23" s="40">
        <f>+'24-02-002 Ind. Cuidados SENADIS'!T71</f>
        <v>0</v>
      </c>
      <c r="J23" s="40">
        <f>+'24-02-002 Ind. Cuidados SENADIS'!U71</f>
        <v>0</v>
      </c>
      <c r="K23" s="40">
        <f>+'24-02-002 Ind. Cuidados SENADIS'!V71</f>
        <v>0</v>
      </c>
      <c r="L23" s="40">
        <f>+'24-02-002 Ind. Cuidados SENADIS'!W71</f>
        <v>0</v>
      </c>
      <c r="M23" s="40">
        <f>+'24-02-002 Ind. Cuidados SENADIS'!X71</f>
        <v>0</v>
      </c>
      <c r="N23" s="40">
        <f>+'24-02-002 Ind. Cuidados SENADIS'!Y71</f>
        <v>0</v>
      </c>
      <c r="O23" s="40">
        <f>+'24-02-002 Ind. Cuidados SENADIS'!Z71</f>
        <v>0</v>
      </c>
      <c r="P23" s="40">
        <f>+'24-02-002 Ind. Cuidados SENADIS'!AA71</f>
        <v>0</v>
      </c>
      <c r="Q23" s="40">
        <f>+'24-02-002 Ind. Cuidados SENADIS'!AB71</f>
        <v>0</v>
      </c>
      <c r="R23" s="40">
        <f>+'24-02-002 Ind. Cuidados SENADIS'!AC71</f>
        <v>0</v>
      </c>
      <c r="S23" s="40">
        <f>+'24-02-002 Ind. Cuidados SENADIS'!AD71</f>
        <v>0</v>
      </c>
      <c r="T23" s="40">
        <f>+'24-02-002 Ind. Cuidados SENADIS'!AE71</f>
        <v>0</v>
      </c>
      <c r="U23" s="40">
        <f>+'24-02-002 Ind. Cuidados SENADIS'!AF71</f>
        <v>0</v>
      </c>
      <c r="V23" s="40">
        <f>+'24-02-002 Ind. Cuidados SENADIS'!AG71</f>
        <v>0</v>
      </c>
      <c r="W23" s="40">
        <f>+'24-02-002 Ind. Cuidados SENADIS'!AH71</f>
        <v>0</v>
      </c>
      <c r="X23" s="61">
        <f>+'24-02-002 Ind. Cuidados SENADIS'!AI71</f>
        <v>0</v>
      </c>
      <c r="Y23" s="61">
        <f>+'24-02-002 Ind. Cuidados SENADIS'!AJ71</f>
        <v>0</v>
      </c>
    </row>
    <row r="24" spans="1:25" ht="24.75" customHeight="1" x14ac:dyDescent="0.25">
      <c r="A24" s="63" t="s">
        <v>78</v>
      </c>
      <c r="B24" s="40">
        <f>+'24-02-002 Ind. Cuidados SENADIS'!J75</f>
        <v>25791935000</v>
      </c>
      <c r="C24" s="40">
        <f>+'24-02-002 Ind. Cuidados SENADIS'!K75</f>
        <v>25791935000</v>
      </c>
      <c r="D24" s="40">
        <f>+'24-02-002 Ind. Cuidados SENADIS'!M75</f>
        <v>0</v>
      </c>
      <c r="E24" s="40">
        <f>+'24-02-002 Ind. Cuidados SENADIS'!N75</f>
        <v>0</v>
      </c>
      <c r="F24" s="40">
        <f>+'24-02-002 Ind. Cuidados SENADIS'!O75</f>
        <v>0</v>
      </c>
      <c r="G24" s="40">
        <f>+'24-02-002 Ind. Cuidados SENADIS'!R75</f>
        <v>0</v>
      </c>
      <c r="H24" s="40">
        <f>+'24-02-002 Ind. Cuidados SENADIS'!S75</f>
        <v>0</v>
      </c>
      <c r="I24" s="40">
        <f>+'24-02-002 Ind. Cuidados SENADIS'!T75</f>
        <v>0</v>
      </c>
      <c r="J24" s="40">
        <f>+'24-02-002 Ind. Cuidados SENADIS'!U75</f>
        <v>0</v>
      </c>
      <c r="K24" s="40">
        <f>+'24-02-002 Ind. Cuidados SENADIS'!V75</f>
        <v>6447983750</v>
      </c>
      <c r="L24" s="40">
        <f>+'24-02-002 Ind. Cuidados SENADIS'!W75</f>
        <v>0</v>
      </c>
      <c r="M24" s="40">
        <f>+'24-02-002 Ind. Cuidados SENADIS'!X75</f>
        <v>6447983750</v>
      </c>
      <c r="N24" s="40">
        <f>+'24-02-002 Ind. Cuidados SENADIS'!Y75</f>
        <v>12895967500</v>
      </c>
      <c r="O24" s="40">
        <f>+'24-02-002 Ind. Cuidados SENADIS'!Z75</f>
        <v>0</v>
      </c>
      <c r="P24" s="40">
        <f>+'24-02-002 Ind. Cuidados SENADIS'!AA75</f>
        <v>0</v>
      </c>
      <c r="Q24" s="40">
        <f>+'24-02-002 Ind. Cuidados SENADIS'!AB75</f>
        <v>6447983750</v>
      </c>
      <c r="R24" s="40">
        <f>+'24-02-002 Ind. Cuidados SENADIS'!AC75</f>
        <v>6447983750</v>
      </c>
      <c r="S24" s="40">
        <f>+'24-02-002 Ind. Cuidados SENADIS'!AD75</f>
        <v>0</v>
      </c>
      <c r="T24" s="40">
        <f>+'24-02-002 Ind. Cuidados SENADIS'!AE75</f>
        <v>0</v>
      </c>
      <c r="U24" s="40">
        <f>+'24-02-002 Ind. Cuidados SENADIS'!AF75</f>
        <v>0</v>
      </c>
      <c r="V24" s="40">
        <f>+'24-02-002 Ind. Cuidados SENADIS'!AG75</f>
        <v>0</v>
      </c>
      <c r="W24" s="40">
        <f>+'24-02-002 Ind. Cuidados SENADIS'!AH75</f>
        <v>19343951250</v>
      </c>
      <c r="X24" s="61">
        <f>+'24-02-002 Ind. Cuidados SENADIS'!AI75</f>
        <v>0.75</v>
      </c>
      <c r="Y24" s="61">
        <f>+'24-02-002 Ind. Cuidados SENADIS'!AJ75</f>
        <v>1</v>
      </c>
    </row>
    <row r="25" spans="1:25" ht="34.5" customHeight="1" x14ac:dyDescent="0.25">
      <c r="A25" s="65" t="str">
        <f>"TOTAL ASIG."&amp;" "&amp;$A$5</f>
        <v>TOTAL ASIG. 24-02-002 "Programas de Cuidados SENADIS"</v>
      </c>
      <c r="B25" s="66">
        <f>SUM(B8:B24)</f>
        <v>25791935000</v>
      </c>
      <c r="C25" s="66">
        <f t="shared" ref="C25:V25" si="0">SUM(C8:C24)</f>
        <v>25791935000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6447983750</v>
      </c>
      <c r="L25" s="66">
        <f t="shared" si="0"/>
        <v>0</v>
      </c>
      <c r="M25" s="66">
        <f t="shared" si="0"/>
        <v>6447983750</v>
      </c>
      <c r="N25" s="66">
        <f t="shared" si="0"/>
        <v>12895967500</v>
      </c>
      <c r="O25" s="66">
        <f t="shared" si="0"/>
        <v>0</v>
      </c>
      <c r="P25" s="66">
        <f t="shared" si="0"/>
        <v>0</v>
      </c>
      <c r="Q25" s="66">
        <f t="shared" si="0"/>
        <v>6447983750</v>
      </c>
      <c r="R25" s="66">
        <f t="shared" si="0"/>
        <v>6447983750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19343951250</v>
      </c>
      <c r="X25" s="67">
        <f>+'24-02-002 Ind. Cuidados SENADIS'!AI76</f>
        <v>0.75</v>
      </c>
      <c r="Y25" s="67">
        <f>'24-02-002 Ind. Cuidados SENADIS'!AJ76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AD206-D941-4887-9D9C-87D94F8A9D4D}">
  <sheetPr>
    <tabColor rgb="FF007DB5"/>
    <pageSetUpPr fitToPage="1"/>
  </sheetPr>
  <dimension ref="A1:DB103"/>
  <sheetViews>
    <sheetView zoomScale="85" zoomScaleNormal="85" workbookViewId="0">
      <pane ySplit="7" topLeftCell="A59" activePane="bottomLeft" state="frozen"/>
      <selection activeCell="A4" sqref="A4:AJ4"/>
      <selection pane="bottomLeft" activeCell="AB74" sqref="AB7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19" width="15.28515625" style="49" hidden="1" customWidth="1" outlineLevel="1"/>
    <col min="20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customWidth="1" outlineLevel="1"/>
    <col min="29" max="29" width="20.7109375" style="49" customWidth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</row>
    <row r="2" spans="1:106" s="1" customFormat="1" ht="16.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</row>
    <row r="3" spans="1:106" s="1" customFormat="1" ht="16.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</row>
    <row r="4" spans="1:106" s="1" customFormat="1" ht="16.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</row>
    <row r="5" spans="1:106" ht="54.75" customHeight="1" x14ac:dyDescent="0.25">
      <c r="A5" s="101" t="s">
        <v>95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</row>
    <row r="6" spans="1:106" s="3" customFormat="1" ht="22.5" customHeight="1" x14ac:dyDescent="0.25">
      <c r="A6" s="96" t="s">
        <v>5</v>
      </c>
      <c r="B6" s="96" t="s">
        <v>6</v>
      </c>
      <c r="C6" s="52" t="s">
        <v>7</v>
      </c>
      <c r="D6" s="96" t="s">
        <v>8</v>
      </c>
      <c r="E6" s="96" t="s">
        <v>9</v>
      </c>
      <c r="F6" s="96" t="s">
        <v>10</v>
      </c>
      <c r="G6" s="96" t="s">
        <v>11</v>
      </c>
      <c r="H6" s="96" t="s">
        <v>12</v>
      </c>
      <c r="I6" s="96"/>
      <c r="J6" s="95" t="s">
        <v>13</v>
      </c>
      <c r="K6" s="95" t="s">
        <v>14</v>
      </c>
      <c r="L6" s="96" t="s">
        <v>15</v>
      </c>
      <c r="M6" s="95" t="s">
        <v>16</v>
      </c>
      <c r="N6" s="95"/>
      <c r="O6" s="95"/>
      <c r="P6" s="96" t="s">
        <v>17</v>
      </c>
      <c r="Q6" s="96" t="s">
        <v>18</v>
      </c>
      <c r="R6" s="95" t="s">
        <v>19</v>
      </c>
      <c r="S6" s="95"/>
      <c r="T6" s="95"/>
      <c r="U6" s="95" t="s">
        <v>20</v>
      </c>
      <c r="V6" s="95" t="s">
        <v>19</v>
      </c>
      <c r="W6" s="95"/>
      <c r="X6" s="95"/>
      <c r="Y6" s="95" t="s">
        <v>21</v>
      </c>
      <c r="Z6" s="95" t="s">
        <v>19</v>
      </c>
      <c r="AA6" s="95"/>
      <c r="AB6" s="95"/>
      <c r="AC6" s="95" t="s">
        <v>22</v>
      </c>
      <c r="AD6" s="95" t="s">
        <v>19</v>
      </c>
      <c r="AE6" s="95"/>
      <c r="AF6" s="95"/>
      <c r="AG6" s="95" t="s">
        <v>23</v>
      </c>
      <c r="AH6" s="95" t="s">
        <v>24</v>
      </c>
      <c r="AI6" s="102" t="s">
        <v>25</v>
      </c>
      <c r="AJ6" s="10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6"/>
      <c r="B7" s="96"/>
      <c r="C7" s="52" t="s">
        <v>26</v>
      </c>
      <c r="D7" s="96"/>
      <c r="E7" s="96"/>
      <c r="F7" s="96"/>
      <c r="G7" s="96"/>
      <c r="H7" s="52" t="s">
        <v>27</v>
      </c>
      <c r="I7" s="52" t="s">
        <v>28</v>
      </c>
      <c r="J7" s="95"/>
      <c r="K7" s="95"/>
      <c r="L7" s="96"/>
      <c r="M7" s="53" t="s">
        <v>29</v>
      </c>
      <c r="N7" s="53" t="s">
        <v>30</v>
      </c>
      <c r="O7" s="53" t="s">
        <v>31</v>
      </c>
      <c r="P7" s="96"/>
      <c r="Q7" s="96"/>
      <c r="R7" s="53" t="s">
        <v>32</v>
      </c>
      <c r="S7" s="53" t="s">
        <v>33</v>
      </c>
      <c r="T7" s="53" t="s">
        <v>34</v>
      </c>
      <c r="U7" s="95"/>
      <c r="V7" s="53" t="s">
        <v>35</v>
      </c>
      <c r="W7" s="53" t="s">
        <v>36</v>
      </c>
      <c r="X7" s="53" t="s">
        <v>37</v>
      </c>
      <c r="Y7" s="95"/>
      <c r="Z7" s="53" t="s">
        <v>38</v>
      </c>
      <c r="AA7" s="53" t="s">
        <v>39</v>
      </c>
      <c r="AB7" s="53" t="s">
        <v>40</v>
      </c>
      <c r="AC7" s="95"/>
      <c r="AD7" s="53" t="s">
        <v>41</v>
      </c>
      <c r="AE7" s="53" t="s">
        <v>42</v>
      </c>
      <c r="AF7" s="53" t="s">
        <v>43</v>
      </c>
      <c r="AG7" s="95"/>
      <c r="AH7" s="9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91" t="s">
        <v>46</v>
      </c>
      <c r="B8" s="91"/>
      <c r="C8" s="91"/>
      <c r="D8" s="91"/>
      <c r="E8" s="91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2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2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collapsed="1" x14ac:dyDescent="0.25">
      <c r="A11" s="93" t="s">
        <v>47</v>
      </c>
      <c r="B11" s="93"/>
      <c r="C11" s="93"/>
      <c r="D11" s="93"/>
      <c r="E11" s="93"/>
      <c r="F11" s="93"/>
      <c r="G11" s="93"/>
      <c r="H11" s="93"/>
      <c r="I11" s="93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91" t="s">
        <v>48</v>
      </c>
      <c r="B12" s="91"/>
      <c r="C12" s="91"/>
      <c r="D12" s="91"/>
      <c r="E12" s="91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collapsed="1" x14ac:dyDescent="0.25">
      <c r="A15" s="93" t="s">
        <v>49</v>
      </c>
      <c r="B15" s="93"/>
      <c r="C15" s="93"/>
      <c r="D15" s="93"/>
      <c r="E15" s="93"/>
      <c r="F15" s="93"/>
      <c r="G15" s="93"/>
      <c r="H15" s="93"/>
      <c r="I15" s="93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91" t="s">
        <v>50</v>
      </c>
      <c r="B16" s="91"/>
      <c r="C16" s="91"/>
      <c r="D16" s="91"/>
      <c r="E16" s="91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2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2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collapsed="1" x14ac:dyDescent="0.25">
      <c r="A19" s="93" t="s">
        <v>51</v>
      </c>
      <c r="B19" s="93"/>
      <c r="C19" s="93"/>
      <c r="D19" s="93"/>
      <c r="E19" s="93"/>
      <c r="F19" s="93"/>
      <c r="G19" s="93"/>
      <c r="H19" s="93"/>
      <c r="I19" s="93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91" t="s">
        <v>52</v>
      </c>
      <c r="B20" s="91"/>
      <c r="C20" s="91"/>
      <c r="D20" s="91"/>
      <c r="E20" s="91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2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2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collapsed="1" x14ac:dyDescent="0.25">
      <c r="A23" s="93" t="s">
        <v>53</v>
      </c>
      <c r="B23" s="93"/>
      <c r="C23" s="93"/>
      <c r="D23" s="93"/>
      <c r="E23" s="93"/>
      <c r="F23" s="93"/>
      <c r="G23" s="93"/>
      <c r="H23" s="93"/>
      <c r="I23" s="93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91" t="s">
        <v>54</v>
      </c>
      <c r="B24" s="91"/>
      <c r="C24" s="91"/>
      <c r="D24" s="91"/>
      <c r="E24" s="91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2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2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collapsed="1" x14ac:dyDescent="0.25">
      <c r="A27" s="93" t="s">
        <v>55</v>
      </c>
      <c r="B27" s="93"/>
      <c r="C27" s="93"/>
      <c r="D27" s="93"/>
      <c r="E27" s="93"/>
      <c r="F27" s="93"/>
      <c r="G27" s="93"/>
      <c r="H27" s="93"/>
      <c r="I27" s="93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91" t="s">
        <v>56</v>
      </c>
      <c r="B28" s="91"/>
      <c r="C28" s="91"/>
      <c r="D28" s="91"/>
      <c r="E28" s="91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2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2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collapsed="1" x14ac:dyDescent="0.25">
      <c r="A31" s="93" t="s">
        <v>57</v>
      </c>
      <c r="B31" s="93"/>
      <c r="C31" s="93"/>
      <c r="D31" s="93"/>
      <c r="E31" s="93"/>
      <c r="F31" s="93"/>
      <c r="G31" s="93"/>
      <c r="H31" s="93"/>
      <c r="I31" s="93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91" t="s">
        <v>58</v>
      </c>
      <c r="B32" s="91"/>
      <c r="C32" s="91"/>
      <c r="D32" s="91"/>
      <c r="E32" s="91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2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2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collapsed="1" x14ac:dyDescent="0.25">
      <c r="A35" s="93" t="s">
        <v>59</v>
      </c>
      <c r="B35" s="93"/>
      <c r="C35" s="93"/>
      <c r="D35" s="93"/>
      <c r="E35" s="93"/>
      <c r="F35" s="93"/>
      <c r="G35" s="93"/>
      <c r="H35" s="93"/>
      <c r="I35" s="93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91" t="s">
        <v>60</v>
      </c>
      <c r="B36" s="91"/>
      <c r="C36" s="91"/>
      <c r="D36" s="91"/>
      <c r="E36" s="91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2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2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collapsed="1" x14ac:dyDescent="0.25">
      <c r="A39" s="93" t="s">
        <v>61</v>
      </c>
      <c r="B39" s="93"/>
      <c r="C39" s="93"/>
      <c r="D39" s="93"/>
      <c r="E39" s="93"/>
      <c r="F39" s="93"/>
      <c r="G39" s="93"/>
      <c r="H39" s="93"/>
      <c r="I39" s="93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91" t="s">
        <v>62</v>
      </c>
      <c r="B40" s="91"/>
      <c r="C40" s="91"/>
      <c r="D40" s="91"/>
      <c r="E40" s="91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2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2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collapsed="1" x14ac:dyDescent="0.25">
      <c r="A43" s="93" t="s">
        <v>63</v>
      </c>
      <c r="B43" s="93"/>
      <c r="C43" s="93"/>
      <c r="D43" s="93"/>
      <c r="E43" s="93"/>
      <c r="F43" s="93"/>
      <c r="G43" s="93"/>
      <c r="H43" s="93"/>
      <c r="I43" s="93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91" t="s">
        <v>64</v>
      </c>
      <c r="B44" s="91"/>
      <c r="C44" s="91"/>
      <c r="D44" s="91"/>
      <c r="E44" s="91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2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2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collapsed="1" x14ac:dyDescent="0.25">
      <c r="A47" s="93" t="s">
        <v>65</v>
      </c>
      <c r="B47" s="93"/>
      <c r="C47" s="93"/>
      <c r="D47" s="93"/>
      <c r="E47" s="93"/>
      <c r="F47" s="93"/>
      <c r="G47" s="93"/>
      <c r="H47" s="93"/>
      <c r="I47" s="93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91" t="s">
        <v>66</v>
      </c>
      <c r="B48" s="91"/>
      <c r="C48" s="91"/>
      <c r="D48" s="91"/>
      <c r="E48" s="91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2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2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collapsed="1" x14ac:dyDescent="0.25">
      <c r="A51" s="93" t="s">
        <v>67</v>
      </c>
      <c r="B51" s="93"/>
      <c r="C51" s="93"/>
      <c r="D51" s="93"/>
      <c r="E51" s="93"/>
      <c r="F51" s="93"/>
      <c r="G51" s="93"/>
      <c r="H51" s="93"/>
      <c r="I51" s="93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91" t="s">
        <v>68</v>
      </c>
      <c r="B52" s="91"/>
      <c r="C52" s="91"/>
      <c r="D52" s="91"/>
      <c r="E52" s="91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2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2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collapsed="1" x14ac:dyDescent="0.25">
      <c r="A55" s="93" t="s">
        <v>69</v>
      </c>
      <c r="B55" s="93"/>
      <c r="C55" s="93"/>
      <c r="D55" s="93"/>
      <c r="E55" s="93"/>
      <c r="F55" s="93"/>
      <c r="G55" s="93"/>
      <c r="H55" s="93"/>
      <c r="I55" s="93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91" t="s">
        <v>70</v>
      </c>
      <c r="B56" s="91"/>
      <c r="C56" s="91"/>
      <c r="D56" s="91"/>
      <c r="E56" s="91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2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2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collapsed="1" x14ac:dyDescent="0.25">
      <c r="A59" s="93" t="s">
        <v>71</v>
      </c>
      <c r="B59" s="93"/>
      <c r="C59" s="93"/>
      <c r="D59" s="93"/>
      <c r="E59" s="93"/>
      <c r="F59" s="93"/>
      <c r="G59" s="93"/>
      <c r="H59" s="93"/>
      <c r="I59" s="93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91" t="s">
        <v>72</v>
      </c>
      <c r="B60" s="91"/>
      <c r="C60" s="91"/>
      <c r="D60" s="91"/>
      <c r="E60" s="91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2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2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collapsed="1" x14ac:dyDescent="0.25">
      <c r="A63" s="93" t="s">
        <v>73</v>
      </c>
      <c r="B63" s="93"/>
      <c r="C63" s="93"/>
      <c r="D63" s="93"/>
      <c r="E63" s="93"/>
      <c r="F63" s="93"/>
      <c r="G63" s="93"/>
      <c r="H63" s="93"/>
      <c r="I63" s="93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91" t="s">
        <v>74</v>
      </c>
      <c r="B64" s="91"/>
      <c r="C64" s="91"/>
      <c r="D64" s="91"/>
      <c r="E64" s="91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2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2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collapsed="1" x14ac:dyDescent="0.25">
      <c r="A67" s="93" t="s">
        <v>75</v>
      </c>
      <c r="B67" s="93"/>
      <c r="C67" s="93"/>
      <c r="D67" s="93"/>
      <c r="E67" s="93"/>
      <c r="F67" s="93"/>
      <c r="G67" s="93"/>
      <c r="H67" s="93"/>
      <c r="I67" s="93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91" t="s">
        <v>76</v>
      </c>
      <c r="B68" s="91"/>
      <c r="C68" s="91"/>
      <c r="D68" s="91"/>
      <c r="E68" s="91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2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2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collapsed="1" x14ac:dyDescent="0.25">
      <c r="A71" s="93" t="s">
        <v>77</v>
      </c>
      <c r="B71" s="93"/>
      <c r="C71" s="93"/>
      <c r="D71" s="93"/>
      <c r="E71" s="93"/>
      <c r="F71" s="93"/>
      <c r="G71" s="93"/>
      <c r="H71" s="93"/>
      <c r="I71" s="93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1" t="s">
        <v>78</v>
      </c>
      <c r="B72" s="91"/>
      <c r="C72" s="91"/>
      <c r="D72" s="91"/>
      <c r="E72" s="91"/>
      <c r="F72" s="4"/>
      <c r="G72" s="5"/>
      <c r="H72" s="6"/>
      <c r="I72" s="6"/>
      <c r="J72" s="92">
        <v>46591045000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96</v>
      </c>
      <c r="D73" s="34">
        <v>45672</v>
      </c>
      <c r="E73" s="26" t="s">
        <v>97</v>
      </c>
      <c r="F73" s="26" t="s">
        <v>98</v>
      </c>
      <c r="G73" s="69" t="s">
        <v>99</v>
      </c>
      <c r="H73" s="36"/>
      <c r="I73" s="38"/>
      <c r="J73" s="92"/>
      <c r="K73" s="41">
        <v>46591045000</v>
      </c>
      <c r="L73" s="39" t="s">
        <v>94</v>
      </c>
      <c r="M73" s="31"/>
      <c r="N73" s="42"/>
      <c r="O73" s="31"/>
      <c r="P73" s="43"/>
      <c r="Q73" s="43"/>
      <c r="R73" s="19"/>
      <c r="S73" s="41">
        <v>18748766800</v>
      </c>
      <c r="T73" s="19"/>
      <c r="U73" s="8">
        <f>SUM(R73:T73)</f>
        <v>18748766800</v>
      </c>
      <c r="V73" s="19"/>
      <c r="W73" s="19">
        <v>7030787550</v>
      </c>
      <c r="X73" s="19"/>
      <c r="Y73" s="8">
        <f>SUM(V73:X73)</f>
        <v>7030787550</v>
      </c>
      <c r="Z73" s="19"/>
      <c r="AA73" s="19"/>
      <c r="AB73" s="19">
        <f>5060045874+1850243717</f>
        <v>6910289591</v>
      </c>
      <c r="AC73" s="8">
        <f>SUM(Z73:AB73)</f>
        <v>6910289591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32689843941</v>
      </c>
      <c r="AI73" s="20">
        <f>IF(ISERROR(AH73/J72),0,AH73/J72)</f>
        <v>0.70163362811458729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2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3" t="s">
        <v>84</v>
      </c>
      <c r="B75" s="93"/>
      <c r="C75" s="93"/>
      <c r="D75" s="93"/>
      <c r="E75" s="93"/>
      <c r="F75" s="93"/>
      <c r="G75" s="93"/>
      <c r="H75" s="93"/>
      <c r="I75" s="93"/>
      <c r="J75" s="56">
        <f>J72</f>
        <v>46591045000</v>
      </c>
      <c r="K75" s="56">
        <f>SUM(K73:K73)</f>
        <v>46591045000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18748766800</v>
      </c>
      <c r="T75" s="56">
        <f t="shared" si="16"/>
        <v>0</v>
      </c>
      <c r="U75" s="56">
        <f t="shared" si="16"/>
        <v>18748766800</v>
      </c>
      <c r="V75" s="56">
        <f t="shared" si="16"/>
        <v>0</v>
      </c>
      <c r="W75" s="56">
        <f t="shared" si="16"/>
        <v>7030787550</v>
      </c>
      <c r="X75" s="56">
        <f t="shared" si="16"/>
        <v>0</v>
      </c>
      <c r="Y75" s="56">
        <f t="shared" si="16"/>
        <v>7030787550</v>
      </c>
      <c r="Z75" s="56">
        <f t="shared" si="16"/>
        <v>0</v>
      </c>
      <c r="AA75" s="56">
        <f t="shared" si="16"/>
        <v>0</v>
      </c>
      <c r="AB75" s="56">
        <f t="shared" si="16"/>
        <v>6910289591</v>
      </c>
      <c r="AC75" s="56">
        <f t="shared" si="16"/>
        <v>6910289591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32689843941</v>
      </c>
      <c r="AI75" s="59">
        <f>IF(ISERROR(AH75/J75),0,AH75/J75)</f>
        <v>0.70163362811458729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0" t="str">
        <f>"TOTAL ASIG."&amp;" "&amp;$A$5</f>
        <v>TOTAL ASIG. 24-02-003 "Programa de Cuidados SENAMA"</v>
      </c>
      <c r="B76" s="90"/>
      <c r="C76" s="90"/>
      <c r="D76" s="90"/>
      <c r="E76" s="90"/>
      <c r="F76" s="90"/>
      <c r="G76" s="90"/>
      <c r="H76" s="90"/>
      <c r="I76" s="90"/>
      <c r="J76" s="66">
        <f>SUM(J11,J15,J19,J23,J27,J31,J35,J39,J43,J47,J51,J55,J59,J63,J67,J71,J75)</f>
        <v>46591045000</v>
      </c>
      <c r="K76" s="66">
        <f t="shared" ref="K76:AH76" si="17">SUM(K11,K15,K19,K23,K27,K31,K35,K39,K43,K47,K51,K55,K59,K63,K67,K71,K75)</f>
        <v>46591045000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18748766800</v>
      </c>
      <c r="T76" s="66">
        <f t="shared" si="17"/>
        <v>0</v>
      </c>
      <c r="U76" s="66">
        <f t="shared" si="17"/>
        <v>18748766800</v>
      </c>
      <c r="V76" s="66">
        <f t="shared" si="17"/>
        <v>0</v>
      </c>
      <c r="W76" s="66">
        <f t="shared" si="17"/>
        <v>7030787550</v>
      </c>
      <c r="X76" s="66">
        <f t="shared" si="17"/>
        <v>0</v>
      </c>
      <c r="Y76" s="66">
        <f t="shared" si="17"/>
        <v>7030787550</v>
      </c>
      <c r="Z76" s="66">
        <f t="shared" si="17"/>
        <v>0</v>
      </c>
      <c r="AA76" s="66">
        <f t="shared" si="17"/>
        <v>0</v>
      </c>
      <c r="AB76" s="66">
        <f t="shared" si="17"/>
        <v>6910289591</v>
      </c>
      <c r="AC76" s="66">
        <f t="shared" si="17"/>
        <v>6910289591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32689843941</v>
      </c>
      <c r="AI76" s="68">
        <f>IF(ISERROR(AH76/J76),0,AH76/J76)</f>
        <v>0.70163362811458729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E88" s="46"/>
      <c r="F88" s="46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E89" s="46"/>
      <c r="F89" s="46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E90" s="46"/>
      <c r="F90" s="46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E91" s="46"/>
      <c r="F91" s="46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E92" s="46"/>
      <c r="F92" s="46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E93" s="46"/>
      <c r="F93" s="46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32" x14ac:dyDescent="0.25">
      <c r="E94" s="46"/>
      <c r="F94" s="46"/>
    </row>
    <row r="95" spans="1:32" x14ac:dyDescent="0.25">
      <c r="E95" s="46"/>
      <c r="F95" s="46"/>
    </row>
    <row r="96" spans="1:32" x14ac:dyDescent="0.25">
      <c r="E96" s="46"/>
      <c r="F96" s="46"/>
    </row>
    <row r="97" spans="5:6" x14ac:dyDescent="0.25">
      <c r="E97" s="46"/>
      <c r="F97" s="46"/>
    </row>
    <row r="98" spans="5:6" x14ac:dyDescent="0.25">
      <c r="E98" s="46"/>
      <c r="F98" s="46"/>
    </row>
    <row r="99" spans="5:6" x14ac:dyDescent="0.25">
      <c r="E99" s="46"/>
      <c r="F99" s="46"/>
    </row>
    <row r="100" spans="5:6" x14ac:dyDescent="0.25">
      <c r="E100" s="46"/>
      <c r="F100" s="46"/>
    </row>
    <row r="101" spans="5:6" x14ac:dyDescent="0.25">
      <c r="E101" s="46"/>
      <c r="F101" s="46"/>
    </row>
    <row r="102" spans="5:6" x14ac:dyDescent="0.25">
      <c r="E102" s="46"/>
      <c r="F102" s="46"/>
    </row>
    <row r="103" spans="5:6" x14ac:dyDescent="0.25">
      <c r="E103" s="46"/>
      <c r="F103" s="46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65:T66 AD73:AF74 M65:N66 V65:X66 Z65:AB66 AD65:AF66 R73:R74 T73:T74 S74" xr:uid="{72A87047-5009-4AA4-9900-F2E981A8AF2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S73" xr:uid="{5B5B9221-BB5E-46CC-BF64-FCEEF75D3AB7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C6EBF0F6-2266-4BA3-B559-8A769E3DD2BF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8D215B09-B562-4146-89F0-FC8EEC638B0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9FDEE51-4648-4DC5-A2A3-701264E9FC9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4739033-CE83-4DD7-9910-C5DF810E5BE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B9343E5C-9679-4D22-B5A3-7E9470F4D935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9454D18-9E01-49A9-88B2-9FECF0C887E6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B60D1-10C8-427B-8530-3D92176C7092}">
  <sheetPr>
    <tabColor rgb="FF33CCFF"/>
    <pageSetUpPr fitToPage="1"/>
  </sheetPr>
  <dimension ref="A1:Y42"/>
  <sheetViews>
    <sheetView topLeftCell="A19"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1:25" s="1" customFormat="1" ht="1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1:25" s="1" customFormat="1" ht="1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1:25" ht="38.25" customHeight="1" x14ac:dyDescent="0.25">
      <c r="A5" s="106" t="s">
        <v>95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8"/>
    </row>
    <row r="6" spans="1:25" s="46" customFormat="1" ht="26.25" customHeight="1" x14ac:dyDescent="0.25">
      <c r="A6" s="96" t="s">
        <v>7</v>
      </c>
      <c r="B6" s="103" t="s">
        <v>13</v>
      </c>
      <c r="C6" s="103" t="s">
        <v>85</v>
      </c>
      <c r="D6" s="109" t="s">
        <v>16</v>
      </c>
      <c r="E6" s="110"/>
      <c r="F6" s="111"/>
      <c r="G6" s="95" t="s">
        <v>19</v>
      </c>
      <c r="H6" s="95"/>
      <c r="I6" s="95"/>
      <c r="J6" s="103" t="s">
        <v>20</v>
      </c>
      <c r="K6" s="95" t="s">
        <v>19</v>
      </c>
      <c r="L6" s="95"/>
      <c r="M6" s="95"/>
      <c r="N6" s="103" t="s">
        <v>21</v>
      </c>
      <c r="O6" s="95" t="s">
        <v>19</v>
      </c>
      <c r="P6" s="95"/>
      <c r="Q6" s="95"/>
      <c r="R6" s="103" t="s">
        <v>22</v>
      </c>
      <c r="S6" s="95" t="s">
        <v>19</v>
      </c>
      <c r="T6" s="95"/>
      <c r="U6" s="95"/>
      <c r="V6" s="103" t="s">
        <v>23</v>
      </c>
      <c r="W6" s="103" t="s">
        <v>24</v>
      </c>
      <c r="X6" s="105" t="s">
        <v>86</v>
      </c>
      <c r="Y6" s="105"/>
    </row>
    <row r="7" spans="1:25" s="46" customFormat="1" ht="31.5" x14ac:dyDescent="0.25">
      <c r="A7" s="96"/>
      <c r="B7" s="104"/>
      <c r="C7" s="104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104"/>
      <c r="K7" s="53" t="s">
        <v>35</v>
      </c>
      <c r="L7" s="53" t="s">
        <v>36</v>
      </c>
      <c r="M7" s="53" t="s">
        <v>37</v>
      </c>
      <c r="N7" s="104"/>
      <c r="O7" s="53" t="s">
        <v>38</v>
      </c>
      <c r="P7" s="53" t="s">
        <v>39</v>
      </c>
      <c r="Q7" s="53" t="s">
        <v>40</v>
      </c>
      <c r="R7" s="104"/>
      <c r="S7" s="53" t="s">
        <v>41</v>
      </c>
      <c r="T7" s="53" t="s">
        <v>42</v>
      </c>
      <c r="U7" s="53" t="s">
        <v>87</v>
      </c>
      <c r="V7" s="104"/>
      <c r="W7" s="104"/>
      <c r="X7" s="54" t="s">
        <v>44</v>
      </c>
      <c r="Y7" s="54" t="s">
        <v>88</v>
      </c>
    </row>
    <row r="8" spans="1:25" ht="24.75" customHeight="1" x14ac:dyDescent="0.25">
      <c r="A8" s="60" t="s">
        <v>46</v>
      </c>
      <c r="B8" s="40">
        <f>+'24-02-003 Ind. Cuidados SENAMA'!J11</f>
        <v>0</v>
      </c>
      <c r="C8" s="40">
        <f>+'24-02-003 Ind. Cuidados SENAMA'!K11</f>
        <v>0</v>
      </c>
      <c r="D8" s="40">
        <f>+'24-02-003 Ind. Cuidados SENAMA'!M11</f>
        <v>0</v>
      </c>
      <c r="E8" s="40">
        <f>+'24-02-003 Ind. Cuidados SENAMA'!N11</f>
        <v>0</v>
      </c>
      <c r="F8" s="40">
        <f>+'24-02-003 Ind. Cuidados SENAMA'!O11</f>
        <v>0</v>
      </c>
      <c r="G8" s="40">
        <f>+'24-02-003 Ind. Cuidados SENAMA'!R11</f>
        <v>0</v>
      </c>
      <c r="H8" s="40">
        <f>+'24-02-003 Ind. Cuidados SENAMA'!S11</f>
        <v>0</v>
      </c>
      <c r="I8" s="40">
        <f>+'24-02-003 Ind. Cuidados SENAMA'!T11</f>
        <v>0</v>
      </c>
      <c r="J8" s="40">
        <f>+'24-02-003 Ind. Cuidados SENAMA'!U11</f>
        <v>0</v>
      </c>
      <c r="K8" s="40">
        <f>+'24-02-003 Ind. Cuidados SENAMA'!V11</f>
        <v>0</v>
      </c>
      <c r="L8" s="40">
        <f>+'24-02-003 Ind. Cuidados SENAMA'!W11</f>
        <v>0</v>
      </c>
      <c r="M8" s="40">
        <f>+'24-02-003 Ind. Cuidados SENAMA'!X11</f>
        <v>0</v>
      </c>
      <c r="N8" s="40">
        <f>+'24-02-003 Ind. Cuidados SENAMA'!Y11</f>
        <v>0</v>
      </c>
      <c r="O8" s="40">
        <f>+'24-02-003 Ind. Cuidados SENAMA'!Z11</f>
        <v>0</v>
      </c>
      <c r="P8" s="40">
        <f>+'24-02-003 Ind. Cuidados SENAMA'!AA11</f>
        <v>0</v>
      </c>
      <c r="Q8" s="40">
        <f>+'24-02-003 Ind. Cuidados SENAMA'!AB11</f>
        <v>0</v>
      </c>
      <c r="R8" s="40">
        <f>+'24-02-003 Ind. Cuidados SENAMA'!AC11</f>
        <v>0</v>
      </c>
      <c r="S8" s="40">
        <f>+'24-02-003 Ind. Cuidados SENAMA'!AD11</f>
        <v>0</v>
      </c>
      <c r="T8" s="40">
        <f>+'24-02-003 Ind. Cuidados SENAMA'!AE11</f>
        <v>0</v>
      </c>
      <c r="U8" s="40">
        <f>+'24-02-003 Ind. Cuidados SENAMA'!AF11</f>
        <v>0</v>
      </c>
      <c r="V8" s="40">
        <f>+'24-02-003 Ind. Cuidados SENAMA'!AG11</f>
        <v>0</v>
      </c>
      <c r="W8" s="40">
        <f>+'24-02-003 Ind. Cuidados SENAMA'!AH11</f>
        <v>0</v>
      </c>
      <c r="X8" s="61">
        <f>+'24-02-003 Ind. Cuidados SENAMA'!AI11</f>
        <v>0</v>
      </c>
      <c r="Y8" s="61">
        <f>+'24-02-003 Ind. Cuidados SENAMA'!AJ11</f>
        <v>0</v>
      </c>
    </row>
    <row r="9" spans="1:25" ht="24.75" customHeight="1" x14ac:dyDescent="0.25">
      <c r="A9" s="60" t="s">
        <v>48</v>
      </c>
      <c r="B9" s="40">
        <f>+'24-02-003 Ind. Cuidados SENAMA'!J15</f>
        <v>0</v>
      </c>
      <c r="C9" s="40">
        <f>+'24-02-003 Ind. Cuidados SENAMA'!K15</f>
        <v>0</v>
      </c>
      <c r="D9" s="40">
        <f>+'24-02-003 Ind. Cuidados SENAMA'!M15</f>
        <v>0</v>
      </c>
      <c r="E9" s="40">
        <f>+'24-02-003 Ind. Cuidados SENAMA'!N15</f>
        <v>0</v>
      </c>
      <c r="F9" s="40">
        <f>+'24-02-003 Ind. Cuidados SENAMA'!O15</f>
        <v>0</v>
      </c>
      <c r="G9" s="40">
        <f>+'24-02-003 Ind. Cuidados SENAMA'!R15</f>
        <v>0</v>
      </c>
      <c r="H9" s="40">
        <f>+'24-02-003 Ind. Cuidados SENAMA'!S15</f>
        <v>0</v>
      </c>
      <c r="I9" s="40">
        <f>+'24-02-003 Ind. Cuidados SENAMA'!T15</f>
        <v>0</v>
      </c>
      <c r="J9" s="40">
        <f>+'24-02-003 Ind. Cuidados SENAMA'!U15</f>
        <v>0</v>
      </c>
      <c r="K9" s="40">
        <f>+'24-02-003 Ind. Cuidados SENAMA'!V15</f>
        <v>0</v>
      </c>
      <c r="L9" s="40">
        <f>+'24-02-003 Ind. Cuidados SENAMA'!W15</f>
        <v>0</v>
      </c>
      <c r="M9" s="40">
        <f>+'24-02-003 Ind. Cuidados SENAMA'!X15</f>
        <v>0</v>
      </c>
      <c r="N9" s="40">
        <f>+'24-02-003 Ind. Cuidados SENAMA'!Y15</f>
        <v>0</v>
      </c>
      <c r="O9" s="40">
        <f>+'24-02-003 Ind. Cuidados SENAMA'!Z15</f>
        <v>0</v>
      </c>
      <c r="P9" s="40">
        <f>+'24-02-003 Ind. Cuidados SENAMA'!AA15</f>
        <v>0</v>
      </c>
      <c r="Q9" s="40">
        <f>+'24-02-003 Ind. Cuidados SENAMA'!AB15</f>
        <v>0</v>
      </c>
      <c r="R9" s="40">
        <f>+'24-02-003 Ind. Cuidados SENAMA'!AC15</f>
        <v>0</v>
      </c>
      <c r="S9" s="40">
        <f>+'24-02-003 Ind. Cuidados SENAMA'!AD15</f>
        <v>0</v>
      </c>
      <c r="T9" s="40">
        <f>+'24-02-003 Ind. Cuidados SENAMA'!AE15</f>
        <v>0</v>
      </c>
      <c r="U9" s="40">
        <f>+'24-02-003 Ind. Cuidados SENAMA'!AF15</f>
        <v>0</v>
      </c>
      <c r="V9" s="40">
        <f>+'24-02-003 Ind. Cuidados SENAMA'!AG15</f>
        <v>0</v>
      </c>
      <c r="W9" s="40">
        <f>+'24-02-003 Ind. Cuidados SENAMA'!AH15</f>
        <v>0</v>
      </c>
      <c r="X9" s="61">
        <f>+'24-02-003 Ind. Cuidados SENAMA'!AI15</f>
        <v>0</v>
      </c>
      <c r="Y9" s="61">
        <f>+'24-02-003 Ind. Cuidados SENAMA'!AJ15</f>
        <v>0</v>
      </c>
    </row>
    <row r="10" spans="1:25" ht="24.75" customHeight="1" x14ac:dyDescent="0.25">
      <c r="A10" s="60" t="s">
        <v>50</v>
      </c>
      <c r="B10" s="40">
        <f>+'24-02-003 Ind. Cuidados SENAMA'!J19</f>
        <v>0</v>
      </c>
      <c r="C10" s="40">
        <f>+'24-02-003 Ind. Cuidados SENAMA'!K19</f>
        <v>0</v>
      </c>
      <c r="D10" s="40">
        <f>+'24-02-003 Ind. Cuidados SENAMA'!M19</f>
        <v>0</v>
      </c>
      <c r="E10" s="40">
        <f>+'24-02-003 Ind. Cuidados SENAMA'!N19</f>
        <v>0</v>
      </c>
      <c r="F10" s="40">
        <f>+'24-02-003 Ind. Cuidados SENAMA'!O19</f>
        <v>0</v>
      </c>
      <c r="G10" s="40">
        <f>+'24-02-003 Ind. Cuidados SENAMA'!R19</f>
        <v>0</v>
      </c>
      <c r="H10" s="40">
        <f>+'24-02-003 Ind. Cuidados SENAMA'!S19</f>
        <v>0</v>
      </c>
      <c r="I10" s="40">
        <f>+'24-02-003 Ind. Cuidados SENAMA'!T19</f>
        <v>0</v>
      </c>
      <c r="J10" s="40">
        <f>+'24-02-003 Ind. Cuidados SENAMA'!U19</f>
        <v>0</v>
      </c>
      <c r="K10" s="40">
        <f>+'24-02-003 Ind. Cuidados SENAMA'!V19</f>
        <v>0</v>
      </c>
      <c r="L10" s="40">
        <f>+'24-02-003 Ind. Cuidados SENAMA'!W19</f>
        <v>0</v>
      </c>
      <c r="M10" s="40">
        <f>+'24-02-003 Ind. Cuidados SENAMA'!X19</f>
        <v>0</v>
      </c>
      <c r="N10" s="40">
        <f>+'24-02-003 Ind. Cuidados SENAMA'!Y19</f>
        <v>0</v>
      </c>
      <c r="O10" s="40">
        <f>+'24-02-003 Ind. Cuidados SENAMA'!Z19</f>
        <v>0</v>
      </c>
      <c r="P10" s="40">
        <f>+'24-02-003 Ind. Cuidados SENAMA'!AA19</f>
        <v>0</v>
      </c>
      <c r="Q10" s="40">
        <f>+'24-02-003 Ind. Cuidados SENAMA'!AB19</f>
        <v>0</v>
      </c>
      <c r="R10" s="40">
        <f>+'24-02-003 Ind. Cuidados SENAMA'!AC19</f>
        <v>0</v>
      </c>
      <c r="S10" s="40">
        <f>+'24-02-003 Ind. Cuidados SENAMA'!AD19</f>
        <v>0</v>
      </c>
      <c r="T10" s="40">
        <f>+'24-02-003 Ind. Cuidados SENAMA'!AE19</f>
        <v>0</v>
      </c>
      <c r="U10" s="40">
        <f>+'24-02-003 Ind. Cuidados SENAMA'!AF19</f>
        <v>0</v>
      </c>
      <c r="V10" s="40">
        <f>+'24-02-003 Ind. Cuidados SENAMA'!AG19</f>
        <v>0</v>
      </c>
      <c r="W10" s="40">
        <f>+'24-02-003 Ind. Cuidados SENAMA'!AH19</f>
        <v>0</v>
      </c>
      <c r="X10" s="61">
        <f>+'24-02-003 Ind. Cuidados SENAMA'!AI19</f>
        <v>0</v>
      </c>
      <c r="Y10" s="61">
        <f>+'24-02-003 Ind. Cuidados SENAMA'!AJ19</f>
        <v>0</v>
      </c>
    </row>
    <row r="11" spans="1:25" ht="24.75" customHeight="1" x14ac:dyDescent="0.25">
      <c r="A11" s="60" t="s">
        <v>52</v>
      </c>
      <c r="B11" s="40">
        <f>+'24-02-003 Ind. Cuidados SENAMA'!J23</f>
        <v>0</v>
      </c>
      <c r="C11" s="40">
        <f>+'24-02-003 Ind. Cuidados SENAMA'!K23</f>
        <v>0</v>
      </c>
      <c r="D11" s="40">
        <f>+'24-02-003 Ind. Cuidados SENAMA'!M23</f>
        <v>0</v>
      </c>
      <c r="E11" s="40">
        <f>+'24-02-003 Ind. Cuidados SENAMA'!N23</f>
        <v>0</v>
      </c>
      <c r="F11" s="40">
        <f>+'24-02-003 Ind. Cuidados SENAMA'!O23</f>
        <v>0</v>
      </c>
      <c r="G11" s="40">
        <f>+'24-02-003 Ind. Cuidados SENAMA'!R23</f>
        <v>0</v>
      </c>
      <c r="H11" s="40">
        <f>+'24-02-003 Ind. Cuidados SENAMA'!S23</f>
        <v>0</v>
      </c>
      <c r="I11" s="40">
        <f>+'24-02-003 Ind. Cuidados SENAMA'!T23</f>
        <v>0</v>
      </c>
      <c r="J11" s="40">
        <f>+'24-02-003 Ind. Cuidados SENAMA'!U23</f>
        <v>0</v>
      </c>
      <c r="K11" s="40">
        <f>+'24-02-003 Ind. Cuidados SENAMA'!V23</f>
        <v>0</v>
      </c>
      <c r="L11" s="40">
        <f>+'24-02-003 Ind. Cuidados SENAMA'!W23</f>
        <v>0</v>
      </c>
      <c r="M11" s="40">
        <f>+'24-02-003 Ind. Cuidados SENAMA'!X23</f>
        <v>0</v>
      </c>
      <c r="N11" s="40">
        <f>+'24-02-003 Ind. Cuidados SENAMA'!Y23</f>
        <v>0</v>
      </c>
      <c r="O11" s="40">
        <f>+'24-02-003 Ind. Cuidados SENAMA'!Z23</f>
        <v>0</v>
      </c>
      <c r="P11" s="40">
        <f>+'24-02-003 Ind. Cuidados SENAMA'!AA23</f>
        <v>0</v>
      </c>
      <c r="Q11" s="40">
        <f>+'24-02-003 Ind. Cuidados SENAMA'!AB23</f>
        <v>0</v>
      </c>
      <c r="R11" s="40">
        <f>+'24-02-003 Ind. Cuidados SENAMA'!AC23</f>
        <v>0</v>
      </c>
      <c r="S11" s="40">
        <f>+'24-02-003 Ind. Cuidados SENAMA'!AD23</f>
        <v>0</v>
      </c>
      <c r="T11" s="40">
        <f>+'24-02-003 Ind. Cuidados SENAMA'!AE23</f>
        <v>0</v>
      </c>
      <c r="U11" s="40">
        <f>+'24-02-003 Ind. Cuidados SENAMA'!AF23</f>
        <v>0</v>
      </c>
      <c r="V11" s="40">
        <f>+'24-02-003 Ind. Cuidados SENAMA'!AG23</f>
        <v>0</v>
      </c>
      <c r="W11" s="40">
        <f>+'24-02-003 Ind. Cuidados SENAMA'!AH23</f>
        <v>0</v>
      </c>
      <c r="X11" s="61">
        <f>+'24-02-003 Ind. Cuidados SENAMA'!AI23</f>
        <v>0</v>
      </c>
      <c r="Y11" s="61">
        <f>+'24-02-003 Ind. Cuidados SENAMA'!AJ23</f>
        <v>0</v>
      </c>
    </row>
    <row r="12" spans="1:25" ht="24.75" customHeight="1" x14ac:dyDescent="0.25">
      <c r="A12" s="60" t="s">
        <v>54</v>
      </c>
      <c r="B12" s="40">
        <f>+'24-02-003 Ind. Cuidados SENAMA'!J27</f>
        <v>0</v>
      </c>
      <c r="C12" s="40">
        <f>+'24-02-003 Ind. Cuidados SENAMA'!K27</f>
        <v>0</v>
      </c>
      <c r="D12" s="40">
        <f>+'24-02-003 Ind. Cuidados SENAMA'!M27</f>
        <v>0</v>
      </c>
      <c r="E12" s="40">
        <f>+'24-02-003 Ind. Cuidados SENAMA'!N27</f>
        <v>0</v>
      </c>
      <c r="F12" s="40">
        <f>+'24-02-003 Ind. Cuidados SENAMA'!O27</f>
        <v>0</v>
      </c>
      <c r="G12" s="40">
        <f>+'24-02-003 Ind. Cuidados SENAMA'!R27</f>
        <v>0</v>
      </c>
      <c r="H12" s="40">
        <f>+'24-02-003 Ind. Cuidados SENAMA'!S27</f>
        <v>0</v>
      </c>
      <c r="I12" s="40">
        <f>+'24-02-003 Ind. Cuidados SENAMA'!T27</f>
        <v>0</v>
      </c>
      <c r="J12" s="40">
        <f>+'24-02-003 Ind. Cuidados SENAMA'!U27</f>
        <v>0</v>
      </c>
      <c r="K12" s="40">
        <f>+'24-02-003 Ind. Cuidados SENAMA'!V27</f>
        <v>0</v>
      </c>
      <c r="L12" s="40">
        <f>+'24-02-003 Ind. Cuidados SENAMA'!W27</f>
        <v>0</v>
      </c>
      <c r="M12" s="40">
        <f>+'24-02-003 Ind. Cuidados SENAMA'!X27</f>
        <v>0</v>
      </c>
      <c r="N12" s="40">
        <f>+'24-02-003 Ind. Cuidados SENAMA'!Y27</f>
        <v>0</v>
      </c>
      <c r="O12" s="40">
        <f>+'24-02-003 Ind. Cuidados SENAMA'!Z27</f>
        <v>0</v>
      </c>
      <c r="P12" s="40">
        <f>+'24-02-003 Ind. Cuidados SENAMA'!AA27</f>
        <v>0</v>
      </c>
      <c r="Q12" s="40">
        <f>+'24-02-003 Ind. Cuidados SENAMA'!AB27</f>
        <v>0</v>
      </c>
      <c r="R12" s="40">
        <f>+'24-02-003 Ind. Cuidados SENAMA'!AC27</f>
        <v>0</v>
      </c>
      <c r="S12" s="40">
        <f>+'24-02-003 Ind. Cuidados SENAMA'!AD27</f>
        <v>0</v>
      </c>
      <c r="T12" s="40">
        <f>+'24-02-003 Ind. Cuidados SENAMA'!AE27</f>
        <v>0</v>
      </c>
      <c r="U12" s="40">
        <f>+'24-02-003 Ind. Cuidados SENAMA'!AF27</f>
        <v>0</v>
      </c>
      <c r="V12" s="40">
        <f>+'24-02-003 Ind. Cuidados SENAMA'!AG27</f>
        <v>0</v>
      </c>
      <c r="W12" s="40">
        <f>+'24-02-003 Ind. Cuidados SENAMA'!AH27</f>
        <v>0</v>
      </c>
      <c r="X12" s="61">
        <f>+'24-02-003 Ind. Cuidados SENAMA'!AI27</f>
        <v>0</v>
      </c>
      <c r="Y12" s="61">
        <f>+'24-02-003 Ind. Cuidados SENAMA'!AJ27</f>
        <v>0</v>
      </c>
    </row>
    <row r="13" spans="1:25" ht="24.75" customHeight="1" x14ac:dyDescent="0.25">
      <c r="A13" s="60" t="s">
        <v>56</v>
      </c>
      <c r="B13" s="40">
        <f>+'24-02-003 Ind. Cuidados SENAMA'!J31</f>
        <v>0</v>
      </c>
      <c r="C13" s="40">
        <f>+'24-02-003 Ind. Cuidados SENAMA'!K31</f>
        <v>0</v>
      </c>
      <c r="D13" s="40">
        <f>+'24-02-003 Ind. Cuidados SENAMA'!M31</f>
        <v>0</v>
      </c>
      <c r="E13" s="40">
        <f>+'24-02-003 Ind. Cuidados SENAMA'!N31</f>
        <v>0</v>
      </c>
      <c r="F13" s="40">
        <f>+'24-02-003 Ind. Cuidados SENAMA'!O31</f>
        <v>0</v>
      </c>
      <c r="G13" s="40">
        <f>+'24-02-003 Ind. Cuidados SENAMA'!R31</f>
        <v>0</v>
      </c>
      <c r="H13" s="40">
        <f>+'24-02-003 Ind. Cuidados SENAMA'!S31</f>
        <v>0</v>
      </c>
      <c r="I13" s="40">
        <f>+'24-02-003 Ind. Cuidados SENAMA'!T31</f>
        <v>0</v>
      </c>
      <c r="J13" s="40">
        <f>+'24-02-003 Ind. Cuidados SENAMA'!U31</f>
        <v>0</v>
      </c>
      <c r="K13" s="40">
        <f>+'24-02-003 Ind. Cuidados SENAMA'!V31</f>
        <v>0</v>
      </c>
      <c r="L13" s="40">
        <f>+'24-02-003 Ind. Cuidados SENAMA'!W31</f>
        <v>0</v>
      </c>
      <c r="M13" s="40">
        <f>+'24-02-003 Ind. Cuidados SENAMA'!X31</f>
        <v>0</v>
      </c>
      <c r="N13" s="40">
        <f>+'24-02-003 Ind. Cuidados SENAMA'!Y31</f>
        <v>0</v>
      </c>
      <c r="O13" s="40">
        <f>+'24-02-003 Ind. Cuidados SENAMA'!Z31</f>
        <v>0</v>
      </c>
      <c r="P13" s="40">
        <f>+'24-02-003 Ind. Cuidados SENAMA'!AA31</f>
        <v>0</v>
      </c>
      <c r="Q13" s="40">
        <f>+'24-02-003 Ind. Cuidados SENAMA'!AB31</f>
        <v>0</v>
      </c>
      <c r="R13" s="40">
        <f>+'24-02-003 Ind. Cuidados SENAMA'!AC31</f>
        <v>0</v>
      </c>
      <c r="S13" s="40">
        <f>+'24-02-003 Ind. Cuidados SENAMA'!AD31</f>
        <v>0</v>
      </c>
      <c r="T13" s="40">
        <f>+'24-02-003 Ind. Cuidados SENAMA'!AE31</f>
        <v>0</v>
      </c>
      <c r="U13" s="40">
        <f>+'24-02-003 Ind. Cuidados SENAMA'!AF31</f>
        <v>0</v>
      </c>
      <c r="V13" s="40">
        <f>+'24-02-003 Ind. Cuidados SENAMA'!AG31</f>
        <v>0</v>
      </c>
      <c r="W13" s="40">
        <f>+'24-02-003 Ind. Cuidados SENAMA'!AH31</f>
        <v>0</v>
      </c>
      <c r="X13" s="61">
        <f>+'24-02-003 Ind. Cuidados SENAMA'!AI31</f>
        <v>0</v>
      </c>
      <c r="Y13" s="61">
        <f>+'24-02-003 Ind. Cuidados SENAMA'!AJ31</f>
        <v>0</v>
      </c>
    </row>
    <row r="14" spans="1:25" ht="24.75" customHeight="1" x14ac:dyDescent="0.25">
      <c r="A14" s="60" t="s">
        <v>58</v>
      </c>
      <c r="B14" s="40">
        <f>+'24-02-003 Ind. Cuidados SENAMA'!J35</f>
        <v>0</v>
      </c>
      <c r="C14" s="40">
        <f>+'24-02-003 Ind. Cuidados SENAMA'!K35</f>
        <v>0</v>
      </c>
      <c r="D14" s="40">
        <f>+'24-02-003 Ind. Cuidados SENAMA'!M35</f>
        <v>0</v>
      </c>
      <c r="E14" s="40">
        <f>+'24-02-003 Ind. Cuidados SENAMA'!N35</f>
        <v>0</v>
      </c>
      <c r="F14" s="40">
        <f>+'24-02-003 Ind. Cuidados SENAMA'!O35</f>
        <v>0</v>
      </c>
      <c r="G14" s="40">
        <f>+'24-02-003 Ind. Cuidados SENAMA'!R35</f>
        <v>0</v>
      </c>
      <c r="H14" s="40">
        <f>+'24-02-003 Ind. Cuidados SENAMA'!S35</f>
        <v>0</v>
      </c>
      <c r="I14" s="40">
        <f>+'24-02-003 Ind. Cuidados SENAMA'!T35</f>
        <v>0</v>
      </c>
      <c r="J14" s="40">
        <f>+'24-02-003 Ind. Cuidados SENAMA'!U35</f>
        <v>0</v>
      </c>
      <c r="K14" s="40">
        <f>+'24-02-003 Ind. Cuidados SENAMA'!V35</f>
        <v>0</v>
      </c>
      <c r="L14" s="40">
        <f>+'24-02-003 Ind. Cuidados SENAMA'!W35</f>
        <v>0</v>
      </c>
      <c r="M14" s="40">
        <f>+'24-02-003 Ind. Cuidados SENAMA'!X35</f>
        <v>0</v>
      </c>
      <c r="N14" s="40">
        <f>+'24-02-003 Ind. Cuidados SENAMA'!Y35</f>
        <v>0</v>
      </c>
      <c r="O14" s="40">
        <f>+'24-02-003 Ind. Cuidados SENAMA'!Z35</f>
        <v>0</v>
      </c>
      <c r="P14" s="40">
        <f>+'24-02-003 Ind. Cuidados SENAMA'!AA35</f>
        <v>0</v>
      </c>
      <c r="Q14" s="40">
        <f>+'24-02-003 Ind. Cuidados SENAMA'!AB35</f>
        <v>0</v>
      </c>
      <c r="R14" s="40">
        <f>+'24-02-003 Ind. Cuidados SENAMA'!AC35</f>
        <v>0</v>
      </c>
      <c r="S14" s="40">
        <f>+'24-02-003 Ind. Cuidados SENAMA'!AD35</f>
        <v>0</v>
      </c>
      <c r="T14" s="40">
        <f>+'24-02-003 Ind. Cuidados SENAMA'!AE35</f>
        <v>0</v>
      </c>
      <c r="U14" s="40">
        <f>+'24-02-003 Ind. Cuidados SENAMA'!AF35</f>
        <v>0</v>
      </c>
      <c r="V14" s="40">
        <f>+'24-02-003 Ind. Cuidados SENAMA'!AG35</f>
        <v>0</v>
      </c>
      <c r="W14" s="40">
        <f>+'24-02-003 Ind. Cuidados SENAMA'!AH35</f>
        <v>0</v>
      </c>
      <c r="X14" s="61">
        <f>+'24-02-003 Ind. Cuidados SENAMA'!AI35</f>
        <v>0</v>
      </c>
      <c r="Y14" s="61">
        <f>+'24-02-003 Ind. Cuidados SENAMA'!AJ35</f>
        <v>0</v>
      </c>
    </row>
    <row r="15" spans="1:25" ht="24.75" customHeight="1" x14ac:dyDescent="0.25">
      <c r="A15" s="60" t="s">
        <v>60</v>
      </c>
      <c r="B15" s="40">
        <f>+'24-02-003 Ind. Cuidados SENAMA'!J39</f>
        <v>0</v>
      </c>
      <c r="C15" s="40">
        <f>+'24-02-003 Ind. Cuidados SENAMA'!K39</f>
        <v>0</v>
      </c>
      <c r="D15" s="40">
        <f>+'24-02-003 Ind. Cuidados SENAMA'!M39</f>
        <v>0</v>
      </c>
      <c r="E15" s="40">
        <f>+'24-02-003 Ind. Cuidados SENAMA'!N39</f>
        <v>0</v>
      </c>
      <c r="F15" s="40">
        <f>+'24-02-003 Ind. Cuidados SENAMA'!O39</f>
        <v>0</v>
      </c>
      <c r="G15" s="40">
        <f>+'24-02-003 Ind. Cuidados SENAMA'!R39</f>
        <v>0</v>
      </c>
      <c r="H15" s="40">
        <f>+'24-02-003 Ind. Cuidados SENAMA'!S39</f>
        <v>0</v>
      </c>
      <c r="I15" s="40">
        <f>+'24-02-003 Ind. Cuidados SENAMA'!T39</f>
        <v>0</v>
      </c>
      <c r="J15" s="40">
        <f>+'24-02-003 Ind. Cuidados SENAMA'!U39</f>
        <v>0</v>
      </c>
      <c r="K15" s="40">
        <f>+'24-02-003 Ind. Cuidados SENAMA'!V39</f>
        <v>0</v>
      </c>
      <c r="L15" s="40">
        <f>+'24-02-003 Ind. Cuidados SENAMA'!W39</f>
        <v>0</v>
      </c>
      <c r="M15" s="40">
        <f>+'24-02-003 Ind. Cuidados SENAMA'!X39</f>
        <v>0</v>
      </c>
      <c r="N15" s="40">
        <f>+'24-02-003 Ind. Cuidados SENAMA'!Y39</f>
        <v>0</v>
      </c>
      <c r="O15" s="40">
        <f>+'24-02-003 Ind. Cuidados SENAMA'!Z39</f>
        <v>0</v>
      </c>
      <c r="P15" s="40">
        <f>+'24-02-003 Ind. Cuidados SENAMA'!AA39</f>
        <v>0</v>
      </c>
      <c r="Q15" s="40">
        <f>+'24-02-003 Ind. Cuidados SENAMA'!AB39</f>
        <v>0</v>
      </c>
      <c r="R15" s="40">
        <f>+'24-02-003 Ind. Cuidados SENAMA'!AC39</f>
        <v>0</v>
      </c>
      <c r="S15" s="40">
        <f>+'24-02-003 Ind. Cuidados SENAMA'!AD39</f>
        <v>0</v>
      </c>
      <c r="T15" s="40">
        <f>+'24-02-003 Ind. Cuidados SENAMA'!AE39</f>
        <v>0</v>
      </c>
      <c r="U15" s="40">
        <f>+'24-02-003 Ind. Cuidados SENAMA'!AF39</f>
        <v>0</v>
      </c>
      <c r="V15" s="40">
        <f>+'24-02-003 Ind. Cuidados SENAMA'!AG39</f>
        <v>0</v>
      </c>
      <c r="W15" s="40">
        <f>+'24-02-003 Ind. Cuidados SENAMA'!AH39</f>
        <v>0</v>
      </c>
      <c r="X15" s="61">
        <f>+'24-02-003 Ind. Cuidados SENAMA'!AI39</f>
        <v>0</v>
      </c>
      <c r="Y15" s="61">
        <f>+'24-02-003 Ind. Cuidados SENAMA'!AJ39</f>
        <v>0</v>
      </c>
    </row>
    <row r="16" spans="1:25" ht="24.75" customHeight="1" x14ac:dyDescent="0.25">
      <c r="A16" s="60" t="s">
        <v>62</v>
      </c>
      <c r="B16" s="40">
        <f>+'24-02-003 Ind. Cuidados SENAMA'!J43</f>
        <v>0</v>
      </c>
      <c r="C16" s="40">
        <f>+'24-02-003 Ind. Cuidados SENAMA'!K43</f>
        <v>0</v>
      </c>
      <c r="D16" s="40">
        <f>+'24-02-003 Ind. Cuidados SENAMA'!M43</f>
        <v>0</v>
      </c>
      <c r="E16" s="40">
        <f>+'24-02-003 Ind. Cuidados SENAMA'!N43</f>
        <v>0</v>
      </c>
      <c r="F16" s="40">
        <f>+'24-02-003 Ind. Cuidados SENAMA'!O43</f>
        <v>0</v>
      </c>
      <c r="G16" s="40">
        <f>+'24-02-003 Ind. Cuidados SENAMA'!R43</f>
        <v>0</v>
      </c>
      <c r="H16" s="40">
        <f>+'24-02-003 Ind. Cuidados SENAMA'!S43</f>
        <v>0</v>
      </c>
      <c r="I16" s="40">
        <f>+'24-02-003 Ind. Cuidados SENAMA'!T43</f>
        <v>0</v>
      </c>
      <c r="J16" s="40">
        <f>+'24-02-003 Ind. Cuidados SENAMA'!U43</f>
        <v>0</v>
      </c>
      <c r="K16" s="40">
        <f>+'24-02-003 Ind. Cuidados SENAMA'!V43</f>
        <v>0</v>
      </c>
      <c r="L16" s="40">
        <f>+'24-02-003 Ind. Cuidados SENAMA'!W43</f>
        <v>0</v>
      </c>
      <c r="M16" s="40">
        <f>+'24-02-003 Ind. Cuidados SENAMA'!X43</f>
        <v>0</v>
      </c>
      <c r="N16" s="40">
        <f>+'24-02-003 Ind. Cuidados SENAMA'!Y43</f>
        <v>0</v>
      </c>
      <c r="O16" s="40">
        <f>+'24-02-003 Ind. Cuidados SENAMA'!Z43</f>
        <v>0</v>
      </c>
      <c r="P16" s="40">
        <f>+'24-02-003 Ind. Cuidados SENAMA'!AA43</f>
        <v>0</v>
      </c>
      <c r="Q16" s="40">
        <f>+'24-02-003 Ind. Cuidados SENAMA'!AB43</f>
        <v>0</v>
      </c>
      <c r="R16" s="40">
        <f>+'24-02-003 Ind. Cuidados SENAMA'!AC43</f>
        <v>0</v>
      </c>
      <c r="S16" s="40">
        <f>+'24-02-003 Ind. Cuidados SENAMA'!AD43</f>
        <v>0</v>
      </c>
      <c r="T16" s="40">
        <f>+'24-02-003 Ind. Cuidados SENAMA'!AE43</f>
        <v>0</v>
      </c>
      <c r="U16" s="40">
        <f>+'24-02-003 Ind. Cuidados SENAMA'!AF43</f>
        <v>0</v>
      </c>
      <c r="V16" s="40">
        <f>+'24-02-003 Ind. Cuidados SENAMA'!AG43</f>
        <v>0</v>
      </c>
      <c r="W16" s="40">
        <f>+'24-02-003 Ind. Cuidados SENAMA'!AH43</f>
        <v>0</v>
      </c>
      <c r="X16" s="61">
        <f>+'24-02-003 Ind. Cuidados SENAMA'!AI43</f>
        <v>0</v>
      </c>
      <c r="Y16" s="61">
        <f>+'24-02-003 Ind. Cuidados SENAMA'!AJ43</f>
        <v>0</v>
      </c>
    </row>
    <row r="17" spans="1:25" ht="24.75" customHeight="1" x14ac:dyDescent="0.25">
      <c r="A17" s="60" t="s">
        <v>64</v>
      </c>
      <c r="B17" s="40">
        <f>+'24-02-003 Ind. Cuidados SENAMA'!J47</f>
        <v>0</v>
      </c>
      <c r="C17" s="40">
        <f>+'24-02-003 Ind. Cuidados SENAMA'!K47</f>
        <v>0</v>
      </c>
      <c r="D17" s="40">
        <f>+'24-02-003 Ind. Cuidados SENAMA'!M47</f>
        <v>0</v>
      </c>
      <c r="E17" s="40">
        <f>+'24-02-003 Ind. Cuidados SENAMA'!N47</f>
        <v>0</v>
      </c>
      <c r="F17" s="40">
        <f>+'24-02-003 Ind. Cuidados SENAMA'!O47</f>
        <v>0</v>
      </c>
      <c r="G17" s="40">
        <f>+'24-02-003 Ind. Cuidados SENAMA'!R47</f>
        <v>0</v>
      </c>
      <c r="H17" s="40">
        <f>+'24-02-003 Ind. Cuidados SENAMA'!S47</f>
        <v>0</v>
      </c>
      <c r="I17" s="40">
        <f>+'24-02-003 Ind. Cuidados SENAMA'!T47</f>
        <v>0</v>
      </c>
      <c r="J17" s="40">
        <f>+'24-02-003 Ind. Cuidados SENAMA'!U47</f>
        <v>0</v>
      </c>
      <c r="K17" s="40">
        <f>+'24-02-003 Ind. Cuidados SENAMA'!V47</f>
        <v>0</v>
      </c>
      <c r="L17" s="40">
        <f>+'24-02-003 Ind. Cuidados SENAMA'!W47</f>
        <v>0</v>
      </c>
      <c r="M17" s="40">
        <f>+'24-02-003 Ind. Cuidados SENAMA'!X47</f>
        <v>0</v>
      </c>
      <c r="N17" s="40">
        <f>+'24-02-003 Ind. Cuidados SENAMA'!Y47</f>
        <v>0</v>
      </c>
      <c r="O17" s="40">
        <f>+'24-02-003 Ind. Cuidados SENAMA'!Z47</f>
        <v>0</v>
      </c>
      <c r="P17" s="40">
        <f>+'24-02-003 Ind. Cuidados SENAMA'!AA47</f>
        <v>0</v>
      </c>
      <c r="Q17" s="40">
        <f>+'24-02-003 Ind. Cuidados SENAMA'!AB47</f>
        <v>0</v>
      </c>
      <c r="R17" s="40">
        <f>+'24-02-003 Ind. Cuidados SENAMA'!AC47</f>
        <v>0</v>
      </c>
      <c r="S17" s="40">
        <f>+'24-02-003 Ind. Cuidados SENAMA'!AD47</f>
        <v>0</v>
      </c>
      <c r="T17" s="40">
        <f>+'24-02-003 Ind. Cuidados SENAMA'!AE47</f>
        <v>0</v>
      </c>
      <c r="U17" s="40">
        <f>+'24-02-003 Ind. Cuidados SENAMA'!AF47</f>
        <v>0</v>
      </c>
      <c r="V17" s="40">
        <f>+'24-02-003 Ind. Cuidados SENAMA'!AG47</f>
        <v>0</v>
      </c>
      <c r="W17" s="40">
        <f>+'24-02-003 Ind. Cuidados SENAMA'!AH47</f>
        <v>0</v>
      </c>
      <c r="X17" s="61">
        <f>+'24-02-003 Ind. Cuidados SENAMA'!AI47</f>
        <v>0</v>
      </c>
      <c r="Y17" s="61">
        <f>+'24-02-003 Ind. Cuidados SENAMA'!AJ44</f>
        <v>0</v>
      </c>
    </row>
    <row r="18" spans="1:25" ht="24.75" customHeight="1" x14ac:dyDescent="0.25">
      <c r="A18" s="60" t="s">
        <v>66</v>
      </c>
      <c r="B18" s="40">
        <f>+'24-02-003 Ind. Cuidados SENAMA'!J51</f>
        <v>0</v>
      </c>
      <c r="C18" s="40">
        <f>+'24-02-003 Ind. Cuidados SENAMA'!K51</f>
        <v>0</v>
      </c>
      <c r="D18" s="40">
        <f>+'24-02-003 Ind. Cuidados SENAMA'!M51</f>
        <v>0</v>
      </c>
      <c r="E18" s="40">
        <f>+'24-02-003 Ind. Cuidados SENAMA'!N51</f>
        <v>0</v>
      </c>
      <c r="F18" s="40">
        <f>+'24-02-003 Ind. Cuidados SENAMA'!O51</f>
        <v>0</v>
      </c>
      <c r="G18" s="40">
        <f>+'24-02-003 Ind. Cuidados SENAMA'!R51</f>
        <v>0</v>
      </c>
      <c r="H18" s="40">
        <f>+'24-02-003 Ind. Cuidados SENAMA'!S51</f>
        <v>0</v>
      </c>
      <c r="I18" s="40">
        <f>+'24-02-003 Ind. Cuidados SENAMA'!T51</f>
        <v>0</v>
      </c>
      <c r="J18" s="40">
        <f>+'24-02-003 Ind. Cuidados SENAMA'!U51</f>
        <v>0</v>
      </c>
      <c r="K18" s="40">
        <f>+'24-02-003 Ind. Cuidados SENAMA'!V51</f>
        <v>0</v>
      </c>
      <c r="L18" s="40">
        <f>+'24-02-003 Ind. Cuidados SENAMA'!W51</f>
        <v>0</v>
      </c>
      <c r="M18" s="40">
        <f>+'24-02-003 Ind. Cuidados SENAMA'!X51</f>
        <v>0</v>
      </c>
      <c r="N18" s="40">
        <f>+'24-02-003 Ind. Cuidados SENAMA'!Y51</f>
        <v>0</v>
      </c>
      <c r="O18" s="40">
        <f>+'24-02-003 Ind. Cuidados SENAMA'!Z51</f>
        <v>0</v>
      </c>
      <c r="P18" s="40">
        <f>+'24-02-003 Ind. Cuidados SENAMA'!AA51</f>
        <v>0</v>
      </c>
      <c r="Q18" s="40">
        <f>+'24-02-003 Ind. Cuidados SENAMA'!AB51</f>
        <v>0</v>
      </c>
      <c r="R18" s="40">
        <f>+'24-02-003 Ind. Cuidados SENAMA'!AC51</f>
        <v>0</v>
      </c>
      <c r="S18" s="40">
        <f>+'24-02-003 Ind. Cuidados SENAMA'!AD51</f>
        <v>0</v>
      </c>
      <c r="T18" s="40">
        <f>+'24-02-003 Ind. Cuidados SENAMA'!AE51</f>
        <v>0</v>
      </c>
      <c r="U18" s="40">
        <f>+'24-02-003 Ind. Cuidados SENAMA'!AF51</f>
        <v>0</v>
      </c>
      <c r="V18" s="40">
        <f>+'24-02-003 Ind. Cuidados SENAMA'!AG51</f>
        <v>0</v>
      </c>
      <c r="W18" s="40">
        <f>+'24-02-003 Ind. Cuidados SENAMA'!AH51</f>
        <v>0</v>
      </c>
      <c r="X18" s="61">
        <f>+'24-02-003 Ind. Cuidados SENAMA'!AI51</f>
        <v>0</v>
      </c>
      <c r="Y18" s="61">
        <f>+'24-02-003 Ind. Cuidados SENAMA'!AJ51</f>
        <v>0</v>
      </c>
    </row>
    <row r="19" spans="1:25" ht="24.75" customHeight="1" x14ac:dyDescent="0.25">
      <c r="A19" s="60" t="s">
        <v>68</v>
      </c>
      <c r="B19" s="40">
        <f>+'24-02-003 Ind. Cuidados SENAMA'!J55</f>
        <v>0</v>
      </c>
      <c r="C19" s="40">
        <f>+'24-02-003 Ind. Cuidados SENAMA'!K55</f>
        <v>0</v>
      </c>
      <c r="D19" s="40">
        <f>+'24-02-003 Ind. Cuidados SENAMA'!M55</f>
        <v>0</v>
      </c>
      <c r="E19" s="40">
        <f>+'24-02-003 Ind. Cuidados SENAMA'!N55</f>
        <v>0</v>
      </c>
      <c r="F19" s="40">
        <f>+'24-02-003 Ind. Cuidados SENAMA'!O55</f>
        <v>0</v>
      </c>
      <c r="G19" s="40">
        <f>+'24-02-003 Ind. Cuidados SENAMA'!R55</f>
        <v>0</v>
      </c>
      <c r="H19" s="40">
        <f>+'24-02-003 Ind. Cuidados SENAMA'!S55</f>
        <v>0</v>
      </c>
      <c r="I19" s="40">
        <f>+'24-02-003 Ind. Cuidados SENAMA'!T55</f>
        <v>0</v>
      </c>
      <c r="J19" s="40">
        <f>+'24-02-003 Ind. Cuidados SENAMA'!U55</f>
        <v>0</v>
      </c>
      <c r="K19" s="40">
        <f>+'24-02-003 Ind. Cuidados SENAMA'!V55</f>
        <v>0</v>
      </c>
      <c r="L19" s="40">
        <f>+'24-02-003 Ind. Cuidados SENAMA'!W55</f>
        <v>0</v>
      </c>
      <c r="M19" s="40">
        <f>+'24-02-003 Ind. Cuidados SENAMA'!X55</f>
        <v>0</v>
      </c>
      <c r="N19" s="40">
        <f>+'24-02-003 Ind. Cuidados SENAMA'!Y55</f>
        <v>0</v>
      </c>
      <c r="O19" s="40">
        <f>+'24-02-003 Ind. Cuidados SENAMA'!Z55</f>
        <v>0</v>
      </c>
      <c r="P19" s="40">
        <f>+'24-02-003 Ind. Cuidados SENAMA'!AA55</f>
        <v>0</v>
      </c>
      <c r="Q19" s="40">
        <f>+'24-02-003 Ind. Cuidados SENAMA'!AB55</f>
        <v>0</v>
      </c>
      <c r="R19" s="40">
        <f>+'24-02-003 Ind. Cuidados SENAMA'!AC55</f>
        <v>0</v>
      </c>
      <c r="S19" s="40">
        <f>+'24-02-003 Ind. Cuidados SENAMA'!AD55</f>
        <v>0</v>
      </c>
      <c r="T19" s="40">
        <f>+'24-02-003 Ind. Cuidados SENAMA'!AE55</f>
        <v>0</v>
      </c>
      <c r="U19" s="40">
        <f>+'24-02-003 Ind. Cuidados SENAMA'!AF55</f>
        <v>0</v>
      </c>
      <c r="V19" s="40">
        <f>+'24-02-003 Ind. Cuidados SENAMA'!AG55</f>
        <v>0</v>
      </c>
      <c r="W19" s="40">
        <f>+'24-02-003 Ind. Cuidados SENAMA'!AH55</f>
        <v>0</v>
      </c>
      <c r="X19" s="61">
        <f>+'24-02-003 Ind. Cuidados SENAMA'!AI55</f>
        <v>0</v>
      </c>
      <c r="Y19" s="61">
        <f>+'24-02-003 Ind. Cuidados SENAMA'!AJ55</f>
        <v>0</v>
      </c>
    </row>
    <row r="20" spans="1:25" ht="24.75" customHeight="1" x14ac:dyDescent="0.25">
      <c r="A20" s="62" t="s">
        <v>70</v>
      </c>
      <c r="B20" s="40">
        <f>+'24-02-003 Ind. Cuidados SENAMA'!J59</f>
        <v>0</v>
      </c>
      <c r="C20" s="40">
        <f>+'24-02-003 Ind. Cuidados SENAMA'!K59</f>
        <v>0</v>
      </c>
      <c r="D20" s="40">
        <f>+'24-02-003 Ind. Cuidados SENAMA'!M59</f>
        <v>0</v>
      </c>
      <c r="E20" s="40">
        <f>+'24-02-003 Ind. Cuidados SENAMA'!N59</f>
        <v>0</v>
      </c>
      <c r="F20" s="40">
        <f>+'24-02-003 Ind. Cuidados SENAMA'!O59</f>
        <v>0</v>
      </c>
      <c r="G20" s="40">
        <f>+'24-02-003 Ind. Cuidados SENAMA'!R59</f>
        <v>0</v>
      </c>
      <c r="H20" s="40">
        <f>+'24-02-003 Ind. Cuidados SENAMA'!S59</f>
        <v>0</v>
      </c>
      <c r="I20" s="40">
        <f>+'24-02-003 Ind. Cuidados SENAMA'!T59</f>
        <v>0</v>
      </c>
      <c r="J20" s="40">
        <f>+'24-02-003 Ind. Cuidados SENAMA'!U59</f>
        <v>0</v>
      </c>
      <c r="K20" s="40">
        <f>+'24-02-003 Ind. Cuidados SENAMA'!V59</f>
        <v>0</v>
      </c>
      <c r="L20" s="40">
        <f>+'24-02-003 Ind. Cuidados SENAMA'!W59</f>
        <v>0</v>
      </c>
      <c r="M20" s="40">
        <f>+'24-02-003 Ind. Cuidados SENAMA'!X59</f>
        <v>0</v>
      </c>
      <c r="N20" s="40">
        <f>+'24-02-003 Ind. Cuidados SENAMA'!Y59</f>
        <v>0</v>
      </c>
      <c r="O20" s="40">
        <f>+'24-02-003 Ind. Cuidados SENAMA'!Z59</f>
        <v>0</v>
      </c>
      <c r="P20" s="40">
        <f>+'24-02-003 Ind. Cuidados SENAMA'!AA59</f>
        <v>0</v>
      </c>
      <c r="Q20" s="40">
        <f>+'24-02-003 Ind. Cuidados SENAMA'!AB59</f>
        <v>0</v>
      </c>
      <c r="R20" s="40">
        <f>+'24-02-003 Ind. Cuidados SENAMA'!AC59</f>
        <v>0</v>
      </c>
      <c r="S20" s="40">
        <f>+'24-02-003 Ind. Cuidados SENAMA'!AD59</f>
        <v>0</v>
      </c>
      <c r="T20" s="40">
        <f>+'24-02-003 Ind. Cuidados SENAMA'!AE59</f>
        <v>0</v>
      </c>
      <c r="U20" s="40">
        <f>+'24-02-003 Ind. Cuidados SENAMA'!AF59</f>
        <v>0</v>
      </c>
      <c r="V20" s="40">
        <f>+'24-02-003 Ind. Cuidados SENAMA'!AG59</f>
        <v>0</v>
      </c>
      <c r="W20" s="40">
        <f>+'24-02-003 Ind. Cuidados SENAMA'!AH59</f>
        <v>0</v>
      </c>
      <c r="X20" s="61">
        <f>+'24-02-003 Ind. Cuidados SENAMA'!AI59</f>
        <v>0</v>
      </c>
      <c r="Y20" s="61">
        <f>+'24-02-003 Ind. Cuidados SENAMA'!AJ59</f>
        <v>0</v>
      </c>
    </row>
    <row r="21" spans="1:25" ht="24.75" customHeight="1" x14ac:dyDescent="0.25">
      <c r="A21" s="62" t="s">
        <v>72</v>
      </c>
      <c r="B21" s="40">
        <f>+'24-02-003 Ind. Cuidados SENAMA'!J63</f>
        <v>0</v>
      </c>
      <c r="C21" s="40">
        <f>+'24-02-003 Ind. Cuidados SENAMA'!K63</f>
        <v>0</v>
      </c>
      <c r="D21" s="40">
        <f>+'24-02-003 Ind. Cuidados SENAMA'!M63</f>
        <v>0</v>
      </c>
      <c r="E21" s="40">
        <f>+'24-02-003 Ind. Cuidados SENAMA'!N63</f>
        <v>0</v>
      </c>
      <c r="F21" s="40">
        <f>+'24-02-003 Ind. Cuidados SENAMA'!O63</f>
        <v>0</v>
      </c>
      <c r="G21" s="40">
        <f>+'24-02-003 Ind. Cuidados SENAMA'!R63</f>
        <v>0</v>
      </c>
      <c r="H21" s="40">
        <f>+'24-02-003 Ind. Cuidados SENAMA'!S63</f>
        <v>0</v>
      </c>
      <c r="I21" s="40">
        <f>+'24-02-003 Ind. Cuidados SENAMA'!T63</f>
        <v>0</v>
      </c>
      <c r="J21" s="40">
        <f>+'24-02-003 Ind. Cuidados SENAMA'!U63</f>
        <v>0</v>
      </c>
      <c r="K21" s="40">
        <f>+'24-02-003 Ind. Cuidados SENAMA'!V63</f>
        <v>0</v>
      </c>
      <c r="L21" s="40">
        <f>+'24-02-003 Ind. Cuidados SENAMA'!W63</f>
        <v>0</v>
      </c>
      <c r="M21" s="40">
        <f>+'24-02-003 Ind. Cuidados SENAMA'!X63</f>
        <v>0</v>
      </c>
      <c r="N21" s="40">
        <f>+'24-02-003 Ind. Cuidados SENAMA'!Y63</f>
        <v>0</v>
      </c>
      <c r="O21" s="40">
        <f>+'24-02-003 Ind. Cuidados SENAMA'!Z63</f>
        <v>0</v>
      </c>
      <c r="P21" s="40">
        <f>+'24-02-003 Ind. Cuidados SENAMA'!AA63</f>
        <v>0</v>
      </c>
      <c r="Q21" s="40">
        <f>+'24-02-003 Ind. Cuidados SENAMA'!AB63</f>
        <v>0</v>
      </c>
      <c r="R21" s="40">
        <f>+'24-02-003 Ind. Cuidados SENAMA'!AC63</f>
        <v>0</v>
      </c>
      <c r="S21" s="40">
        <f>+'24-02-003 Ind. Cuidados SENAMA'!AD63</f>
        <v>0</v>
      </c>
      <c r="T21" s="40">
        <f>+'24-02-003 Ind. Cuidados SENAMA'!AE63</f>
        <v>0</v>
      </c>
      <c r="U21" s="40">
        <f>+'24-02-003 Ind. Cuidados SENAMA'!AF63</f>
        <v>0</v>
      </c>
      <c r="V21" s="40">
        <f>+'24-02-003 Ind. Cuidados SENAMA'!AG63</f>
        <v>0</v>
      </c>
      <c r="W21" s="40">
        <f>+'24-02-003 Ind. Cuidados SENAMA'!AH63</f>
        <v>0</v>
      </c>
      <c r="X21" s="61">
        <f>+'24-02-003 Ind. Cuidados SENAMA'!AI63</f>
        <v>0</v>
      </c>
      <c r="Y21" s="61">
        <f>+'24-02-003 Ind. Cuidados SENAMA'!AJ63</f>
        <v>0</v>
      </c>
    </row>
    <row r="22" spans="1:25" ht="24.75" customHeight="1" x14ac:dyDescent="0.25">
      <c r="A22" s="62" t="s">
        <v>74</v>
      </c>
      <c r="B22" s="40">
        <f>+'24-02-003 Ind. Cuidados SENAMA'!J67</f>
        <v>0</v>
      </c>
      <c r="C22" s="40">
        <f>+'24-02-003 Ind. Cuidados SENAMA'!K67</f>
        <v>0</v>
      </c>
      <c r="D22" s="40">
        <f>+'24-02-003 Ind. Cuidados SENAMA'!M64</f>
        <v>0</v>
      </c>
      <c r="E22" s="40">
        <f>+'24-02-003 Ind. Cuidados SENAMA'!N64</f>
        <v>0</v>
      </c>
      <c r="F22" s="40">
        <f>+'24-02-003 Ind. Cuidados SENAMA'!O64</f>
        <v>0</v>
      </c>
      <c r="G22" s="40">
        <f>+'24-02-003 Ind. Cuidados SENAMA'!R64</f>
        <v>0</v>
      </c>
      <c r="H22" s="40">
        <f>+'24-02-003 Ind. Cuidados SENAMA'!S64</f>
        <v>0</v>
      </c>
      <c r="I22" s="40">
        <f>+'24-02-003 Ind. Cuidados SENAMA'!T64</f>
        <v>0</v>
      </c>
      <c r="J22" s="40">
        <f>+'24-02-003 Ind. Cuidados SENAMA'!U67</f>
        <v>0</v>
      </c>
      <c r="K22" s="40">
        <f>+'24-02-003 Ind. Cuidados SENAMA'!V64</f>
        <v>0</v>
      </c>
      <c r="L22" s="40">
        <f>+'24-02-003 Ind. Cuidados SENAMA'!W64</f>
        <v>0</v>
      </c>
      <c r="M22" s="40">
        <f>+'24-02-003 Ind. Cuidados SENAMA'!X64</f>
        <v>0</v>
      </c>
      <c r="N22" s="40">
        <f>+'24-02-003 Ind. Cuidados SENAMA'!Y67</f>
        <v>0</v>
      </c>
      <c r="O22" s="40">
        <f>+'24-02-003 Ind. Cuidados SENAMA'!Z64</f>
        <v>0</v>
      </c>
      <c r="P22" s="40">
        <f>+'24-02-003 Ind. Cuidados SENAMA'!AA64</f>
        <v>0</v>
      </c>
      <c r="Q22" s="40">
        <f>+'24-02-003 Ind. Cuidados SENAMA'!AB64</f>
        <v>0</v>
      </c>
      <c r="R22" s="40">
        <f>+'24-02-003 Ind. Cuidados SENAMA'!AC67</f>
        <v>0</v>
      </c>
      <c r="S22" s="40">
        <f>+'24-02-003 Ind. Cuidados SENAMA'!AD64</f>
        <v>0</v>
      </c>
      <c r="T22" s="40">
        <f>+'24-02-003 Ind. Cuidados SENAMA'!AE64</f>
        <v>0</v>
      </c>
      <c r="U22" s="40">
        <f>+'24-02-003 Ind. Cuidados SENAMA'!AF64</f>
        <v>0</v>
      </c>
      <c r="V22" s="40">
        <f>+'24-02-003 Ind. Cuidados SENAMA'!AG67</f>
        <v>0</v>
      </c>
      <c r="W22" s="40">
        <f>+'24-02-003 Ind. Cuidados SENAMA'!AH67</f>
        <v>0</v>
      </c>
      <c r="X22" s="61">
        <f>+'24-02-003 Ind. Cuidados SENAMA'!AI67</f>
        <v>0</v>
      </c>
      <c r="Y22" s="61">
        <f>+'24-02-003 Ind. Cuidados SENAMA'!AJ67</f>
        <v>0</v>
      </c>
    </row>
    <row r="23" spans="1:25" ht="24.75" customHeight="1" x14ac:dyDescent="0.25">
      <c r="A23" s="62" t="s">
        <v>76</v>
      </c>
      <c r="B23" s="40">
        <f>+'24-02-003 Ind. Cuidados SENAMA'!J71</f>
        <v>0</v>
      </c>
      <c r="C23" s="40">
        <f>+'24-02-003 Ind. Cuidados SENAMA'!K71</f>
        <v>0</v>
      </c>
      <c r="D23" s="40">
        <f>+'24-02-003 Ind. Cuidados SENAMA'!M71</f>
        <v>0</v>
      </c>
      <c r="E23" s="40">
        <f>+'24-02-003 Ind. Cuidados SENAMA'!N71</f>
        <v>0</v>
      </c>
      <c r="F23" s="40">
        <f>+'24-02-003 Ind. Cuidados SENAMA'!O71</f>
        <v>0</v>
      </c>
      <c r="G23" s="40">
        <f>+'24-02-003 Ind. Cuidados SENAMA'!R71</f>
        <v>0</v>
      </c>
      <c r="H23" s="40">
        <f>+'24-02-003 Ind. Cuidados SENAMA'!S71</f>
        <v>0</v>
      </c>
      <c r="I23" s="40">
        <f>+'24-02-003 Ind. Cuidados SENAMA'!T71</f>
        <v>0</v>
      </c>
      <c r="J23" s="40">
        <f>+'24-02-003 Ind. Cuidados SENAMA'!U71</f>
        <v>0</v>
      </c>
      <c r="K23" s="40">
        <f>+'24-02-003 Ind. Cuidados SENAMA'!V71</f>
        <v>0</v>
      </c>
      <c r="L23" s="40">
        <f>+'24-02-003 Ind. Cuidados SENAMA'!W71</f>
        <v>0</v>
      </c>
      <c r="M23" s="40">
        <f>+'24-02-003 Ind. Cuidados SENAMA'!X71</f>
        <v>0</v>
      </c>
      <c r="N23" s="40">
        <f>+'24-02-003 Ind. Cuidados SENAMA'!Y71</f>
        <v>0</v>
      </c>
      <c r="O23" s="40">
        <f>+'24-02-003 Ind. Cuidados SENAMA'!Z71</f>
        <v>0</v>
      </c>
      <c r="P23" s="40">
        <f>+'24-02-003 Ind. Cuidados SENAMA'!AA71</f>
        <v>0</v>
      </c>
      <c r="Q23" s="40">
        <f>+'24-02-003 Ind. Cuidados SENAMA'!AB71</f>
        <v>0</v>
      </c>
      <c r="R23" s="40">
        <f>+'24-02-003 Ind. Cuidados SENAMA'!AC71</f>
        <v>0</v>
      </c>
      <c r="S23" s="40">
        <f>+'24-02-003 Ind. Cuidados SENAMA'!AD71</f>
        <v>0</v>
      </c>
      <c r="T23" s="40">
        <f>+'24-02-003 Ind. Cuidados SENAMA'!AE71</f>
        <v>0</v>
      </c>
      <c r="U23" s="40">
        <f>+'24-02-003 Ind. Cuidados SENAMA'!AF71</f>
        <v>0</v>
      </c>
      <c r="V23" s="40">
        <f>+'24-02-003 Ind. Cuidados SENAMA'!AG71</f>
        <v>0</v>
      </c>
      <c r="W23" s="40">
        <f>+'24-02-003 Ind. Cuidados SENAMA'!AH71</f>
        <v>0</v>
      </c>
      <c r="X23" s="61">
        <f>+'24-02-003 Ind. Cuidados SENAMA'!AI71</f>
        <v>0</v>
      </c>
      <c r="Y23" s="61">
        <f>+'24-02-003 Ind. Cuidados SENAMA'!AJ71</f>
        <v>0</v>
      </c>
    </row>
    <row r="24" spans="1:25" ht="24.75" customHeight="1" x14ac:dyDescent="0.25">
      <c r="A24" s="63" t="s">
        <v>78</v>
      </c>
      <c r="B24" s="40">
        <f>+'24-02-003 Ind. Cuidados SENAMA'!J75</f>
        <v>46591045000</v>
      </c>
      <c r="C24" s="40">
        <f>+'24-02-003 Ind. Cuidados SENAMA'!K75</f>
        <v>46591045000</v>
      </c>
      <c r="D24" s="40">
        <f>+'24-02-003 Ind. Cuidados SENAMA'!M75</f>
        <v>0</v>
      </c>
      <c r="E24" s="40">
        <f>+'24-02-003 Ind. Cuidados SENAMA'!N75</f>
        <v>0</v>
      </c>
      <c r="F24" s="40">
        <f>+'24-02-003 Ind. Cuidados SENAMA'!O75</f>
        <v>0</v>
      </c>
      <c r="G24" s="40">
        <f>+'24-02-003 Ind. Cuidados SENAMA'!R75</f>
        <v>0</v>
      </c>
      <c r="H24" s="40">
        <f>+'24-02-003 Ind. Cuidados SENAMA'!S75</f>
        <v>18748766800</v>
      </c>
      <c r="I24" s="40">
        <f>+'24-02-003 Ind. Cuidados SENAMA'!T75</f>
        <v>0</v>
      </c>
      <c r="J24" s="40">
        <f>+'24-02-003 Ind. Cuidados SENAMA'!U75</f>
        <v>18748766800</v>
      </c>
      <c r="K24" s="40">
        <f>+'24-02-003 Ind. Cuidados SENAMA'!V75</f>
        <v>0</v>
      </c>
      <c r="L24" s="40">
        <f>+'24-02-003 Ind. Cuidados SENAMA'!W75</f>
        <v>7030787550</v>
      </c>
      <c r="M24" s="40">
        <f>+'24-02-003 Ind. Cuidados SENAMA'!X75</f>
        <v>0</v>
      </c>
      <c r="N24" s="40">
        <f>+'24-02-003 Ind. Cuidados SENAMA'!Y75</f>
        <v>7030787550</v>
      </c>
      <c r="O24" s="40">
        <f>+'24-02-003 Ind. Cuidados SENAMA'!Z75</f>
        <v>0</v>
      </c>
      <c r="P24" s="40">
        <f>+'24-02-003 Ind. Cuidados SENAMA'!AA75</f>
        <v>0</v>
      </c>
      <c r="Q24" s="40">
        <f>+'24-02-003 Ind. Cuidados SENAMA'!AB75</f>
        <v>6910289591</v>
      </c>
      <c r="R24" s="40">
        <f>+'24-02-003 Ind. Cuidados SENAMA'!AC75</f>
        <v>6910289591</v>
      </c>
      <c r="S24" s="40">
        <f>+'24-02-003 Ind. Cuidados SENAMA'!AD75</f>
        <v>0</v>
      </c>
      <c r="T24" s="40">
        <f>+'24-02-003 Ind. Cuidados SENAMA'!AE75</f>
        <v>0</v>
      </c>
      <c r="U24" s="40">
        <f>+'24-02-003 Ind. Cuidados SENAMA'!AF75</f>
        <v>0</v>
      </c>
      <c r="V24" s="40">
        <f>+'24-02-003 Ind. Cuidados SENAMA'!AG75</f>
        <v>0</v>
      </c>
      <c r="W24" s="40">
        <f>+'24-02-003 Ind. Cuidados SENAMA'!AH75</f>
        <v>32689843941</v>
      </c>
      <c r="X24" s="61">
        <f>+'24-02-003 Ind. Cuidados SENAMA'!AI75</f>
        <v>0.70163362811458729</v>
      </c>
      <c r="Y24" s="61">
        <f>+'24-02-003 Ind. Cuidados SENAMA'!AJ75</f>
        <v>1</v>
      </c>
    </row>
    <row r="25" spans="1:25" ht="34.5" customHeight="1" x14ac:dyDescent="0.25">
      <c r="A25" s="65" t="str">
        <f>"TOTAL ASIG."&amp;" "&amp;$A$5</f>
        <v>TOTAL ASIG. 24-02-003 "Programa de Cuidados SENAMA"</v>
      </c>
      <c r="B25" s="66">
        <f>SUM(B8:B24)</f>
        <v>46591045000</v>
      </c>
      <c r="C25" s="66">
        <f t="shared" ref="C25:V25" si="0">SUM(C8:C24)</f>
        <v>46591045000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18748766800</v>
      </c>
      <c r="I25" s="66">
        <f t="shared" si="0"/>
        <v>0</v>
      </c>
      <c r="J25" s="66">
        <f t="shared" si="0"/>
        <v>18748766800</v>
      </c>
      <c r="K25" s="66">
        <f t="shared" si="0"/>
        <v>0</v>
      </c>
      <c r="L25" s="66">
        <f t="shared" si="0"/>
        <v>7030787550</v>
      </c>
      <c r="M25" s="66">
        <f t="shared" si="0"/>
        <v>0</v>
      </c>
      <c r="N25" s="66">
        <f t="shared" si="0"/>
        <v>7030787550</v>
      </c>
      <c r="O25" s="66">
        <f t="shared" si="0"/>
        <v>0</v>
      </c>
      <c r="P25" s="66">
        <f t="shared" si="0"/>
        <v>0</v>
      </c>
      <c r="Q25" s="66">
        <f t="shared" si="0"/>
        <v>6910289591</v>
      </c>
      <c r="R25" s="66">
        <f t="shared" si="0"/>
        <v>6910289591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32689843941</v>
      </c>
      <c r="X25" s="67">
        <f>+'24-02-003 Ind. Cuidados SENAMA'!AI76</f>
        <v>0.70163362811458729</v>
      </c>
      <c r="Y25" s="67">
        <f>'24-02-003 Ind. Cuidados SENAMA'!AJ76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FCFDE-969C-4A82-B6A1-625EF338327D}">
  <sheetPr>
    <tabColor rgb="FF007DB5"/>
    <pageSetUpPr fitToPage="1"/>
  </sheetPr>
  <dimension ref="A1:DB193"/>
  <sheetViews>
    <sheetView zoomScale="80" zoomScaleNormal="80" workbookViewId="0">
      <pane ySplit="7" topLeftCell="A176" activePane="bottomLeft" state="frozen"/>
      <selection activeCell="A4" sqref="A4:AJ4"/>
      <selection pane="bottomLeft" activeCell="Z130" sqref="Z130:AB13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42.140625" style="46" bestFit="1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7" width="10.5703125" style="46" hidden="1" customWidth="1"/>
    <col min="18" max="18" width="12.85546875" style="73" hidden="1" customWidth="1" outlineLevel="1"/>
    <col min="19" max="20" width="12" style="73" hidden="1" customWidth="1" outlineLevel="1"/>
    <col min="21" max="21" width="20.7109375" style="73" customWidth="1" collapsed="1"/>
    <col min="22" max="24" width="20.7109375" style="73" hidden="1" customWidth="1" outlineLevel="1"/>
    <col min="25" max="25" width="20.7109375" style="73" customWidth="1" collapsed="1"/>
    <col min="26" max="28" width="20.7109375" style="73" hidden="1" customWidth="1" outlineLevel="1"/>
    <col min="29" max="29" width="20.7109375" style="73" customWidth="1" collapsed="1"/>
    <col min="30" max="32" width="20.7109375" style="73" hidden="1" customWidth="1" outlineLevel="1"/>
    <col min="33" max="33" width="20.7109375" style="73" customWidth="1" collapsed="1"/>
    <col min="34" max="34" width="20.7109375" style="73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</row>
    <row r="2" spans="1:106" s="1" customFormat="1" ht="16.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</row>
    <row r="3" spans="1:106" s="1" customFormat="1" ht="16.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</row>
    <row r="4" spans="1:106" s="1" customFormat="1" ht="16.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</row>
    <row r="5" spans="1:106" ht="54.75" customHeight="1" x14ac:dyDescent="0.25">
      <c r="A5" s="120" t="s">
        <v>100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</row>
    <row r="6" spans="1:106" s="3" customFormat="1" ht="22.5" customHeight="1" x14ac:dyDescent="0.25">
      <c r="A6" s="96" t="s">
        <v>5</v>
      </c>
      <c r="B6" s="96" t="s">
        <v>6</v>
      </c>
      <c r="C6" s="52" t="s">
        <v>7</v>
      </c>
      <c r="D6" s="96" t="s">
        <v>8</v>
      </c>
      <c r="E6" s="96" t="s">
        <v>9</v>
      </c>
      <c r="F6" s="96" t="s">
        <v>10</v>
      </c>
      <c r="G6" s="96" t="s">
        <v>11</v>
      </c>
      <c r="H6" s="96" t="s">
        <v>12</v>
      </c>
      <c r="I6" s="96"/>
      <c r="J6" s="95" t="s">
        <v>13</v>
      </c>
      <c r="K6" s="95" t="s">
        <v>14</v>
      </c>
      <c r="L6" s="96" t="s">
        <v>15</v>
      </c>
      <c r="M6" s="95" t="s">
        <v>16</v>
      </c>
      <c r="N6" s="95"/>
      <c r="O6" s="95"/>
      <c r="P6" s="96" t="s">
        <v>17</v>
      </c>
      <c r="Q6" s="96" t="s">
        <v>18</v>
      </c>
      <c r="R6" s="95" t="s">
        <v>19</v>
      </c>
      <c r="S6" s="95"/>
      <c r="T6" s="95"/>
      <c r="U6" s="95" t="s">
        <v>20</v>
      </c>
      <c r="V6" s="95" t="s">
        <v>19</v>
      </c>
      <c r="W6" s="95"/>
      <c r="X6" s="95"/>
      <c r="Y6" s="95" t="s">
        <v>21</v>
      </c>
      <c r="Z6" s="95" t="s">
        <v>19</v>
      </c>
      <c r="AA6" s="95"/>
      <c r="AB6" s="95"/>
      <c r="AC6" s="95" t="s">
        <v>22</v>
      </c>
      <c r="AD6" s="95" t="s">
        <v>19</v>
      </c>
      <c r="AE6" s="95"/>
      <c r="AF6" s="95"/>
      <c r="AG6" s="95" t="s">
        <v>23</v>
      </c>
      <c r="AH6" s="95" t="s">
        <v>24</v>
      </c>
      <c r="AI6" s="102" t="s">
        <v>25</v>
      </c>
      <c r="AJ6" s="10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6"/>
      <c r="B7" s="96"/>
      <c r="C7" s="52" t="s">
        <v>26</v>
      </c>
      <c r="D7" s="96"/>
      <c r="E7" s="96"/>
      <c r="F7" s="96"/>
      <c r="G7" s="96"/>
      <c r="H7" s="52" t="s">
        <v>27</v>
      </c>
      <c r="I7" s="52" t="s">
        <v>28</v>
      </c>
      <c r="J7" s="95"/>
      <c r="K7" s="95"/>
      <c r="L7" s="96"/>
      <c r="M7" s="53" t="s">
        <v>29</v>
      </c>
      <c r="N7" s="53" t="s">
        <v>30</v>
      </c>
      <c r="O7" s="53" t="s">
        <v>31</v>
      </c>
      <c r="P7" s="96"/>
      <c r="Q7" s="96"/>
      <c r="R7" s="53" t="s">
        <v>32</v>
      </c>
      <c r="S7" s="53" t="s">
        <v>33</v>
      </c>
      <c r="T7" s="53" t="s">
        <v>34</v>
      </c>
      <c r="U7" s="95"/>
      <c r="V7" s="53" t="s">
        <v>35</v>
      </c>
      <c r="W7" s="53" t="s">
        <v>36</v>
      </c>
      <c r="X7" s="53" t="s">
        <v>37</v>
      </c>
      <c r="Y7" s="95"/>
      <c r="Z7" s="53" t="s">
        <v>38</v>
      </c>
      <c r="AA7" s="53" t="s">
        <v>39</v>
      </c>
      <c r="AB7" s="53" t="s">
        <v>40</v>
      </c>
      <c r="AC7" s="95"/>
      <c r="AD7" s="53" t="s">
        <v>41</v>
      </c>
      <c r="AE7" s="53" t="s">
        <v>42</v>
      </c>
      <c r="AF7" s="53" t="s">
        <v>43</v>
      </c>
      <c r="AG7" s="95"/>
      <c r="AH7" s="9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91" t="s">
        <v>46</v>
      </c>
      <c r="B8" s="91"/>
      <c r="C8" s="91"/>
      <c r="D8" s="91"/>
      <c r="E8" s="91"/>
      <c r="F8" s="4"/>
      <c r="G8" s="5"/>
      <c r="H8" s="6"/>
      <c r="I8" s="6"/>
      <c r="J8" s="7"/>
      <c r="K8" s="8"/>
      <c r="L8" s="5"/>
      <c r="M8" s="10"/>
      <c r="N8" s="10"/>
      <c r="O8" s="10"/>
      <c r="P8" s="5"/>
      <c r="Q8" s="14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2"/>
      <c r="AJ8" s="13"/>
    </row>
    <row r="9" spans="1:106" ht="24.95" customHeight="1" outlineLevel="1" x14ac:dyDescent="0.25">
      <c r="A9" s="14">
        <v>1</v>
      </c>
      <c r="B9" s="14"/>
      <c r="C9" s="35" t="s">
        <v>101</v>
      </c>
      <c r="D9" s="79">
        <v>45869</v>
      </c>
      <c r="E9" s="35" t="s">
        <v>102</v>
      </c>
      <c r="F9" s="35" t="s">
        <v>408</v>
      </c>
      <c r="G9" s="35" t="s">
        <v>409</v>
      </c>
      <c r="H9" s="79"/>
      <c r="I9" s="79"/>
      <c r="J9" s="117">
        <v>440190000</v>
      </c>
      <c r="K9" s="29">
        <v>261915000</v>
      </c>
      <c r="L9" s="27" t="s">
        <v>410</v>
      </c>
      <c r="M9" s="31"/>
      <c r="N9" s="31"/>
      <c r="O9" s="31"/>
      <c r="P9" s="27"/>
      <c r="Q9" s="27"/>
      <c r="R9" s="31"/>
      <c r="S9" s="31"/>
      <c r="T9" s="31"/>
      <c r="U9" s="10">
        <f>SUM(R9:T9)</f>
        <v>0</v>
      </c>
      <c r="V9" s="31"/>
      <c r="W9" s="31"/>
      <c r="X9" s="31"/>
      <c r="Y9" s="10">
        <f>SUM(V9:X9)</f>
        <v>0</v>
      </c>
      <c r="Z9" s="31"/>
      <c r="AA9" s="31"/>
      <c r="AB9" s="31">
        <v>261915000</v>
      </c>
      <c r="AC9" s="10">
        <f>SUM(Z9:AB9)</f>
        <v>261915000</v>
      </c>
      <c r="AD9" s="31"/>
      <c r="AE9" s="31"/>
      <c r="AF9" s="31"/>
      <c r="AG9" s="10">
        <f>SUM(AD9:AF9)</f>
        <v>0</v>
      </c>
      <c r="AH9" s="10">
        <f>SUM(U9,Y9,AC9,AG9)</f>
        <v>261915000</v>
      </c>
      <c r="AI9" s="20">
        <f>IF(ISERROR(AH9/$J$9),0,AH9/$J$9)</f>
        <v>0.59500442990526814</v>
      </c>
      <c r="AJ9" s="21">
        <f>IF(ISERROR(AH9/$AH$193),"-",AH9/$AH$193)</f>
        <v>1.2048277728865929E-2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25">
      <c r="A10" s="14">
        <v>2</v>
      </c>
      <c r="B10" s="14"/>
      <c r="C10" s="35"/>
      <c r="D10" s="79"/>
      <c r="E10" s="35" t="s">
        <v>103</v>
      </c>
      <c r="F10" s="35" t="s">
        <v>408</v>
      </c>
      <c r="G10" s="35" t="s">
        <v>409</v>
      </c>
      <c r="H10" s="79"/>
      <c r="I10" s="79"/>
      <c r="J10" s="118"/>
      <c r="K10" s="29"/>
      <c r="L10" s="27"/>
      <c r="M10" s="31"/>
      <c r="N10" s="31"/>
      <c r="O10" s="31"/>
      <c r="P10" s="27"/>
      <c r="Q10" s="27"/>
      <c r="R10" s="31"/>
      <c r="S10" s="31"/>
      <c r="T10" s="31"/>
      <c r="U10" s="10">
        <f t="shared" ref="U10:U12" si="0">SUM(R10:T10)</f>
        <v>0</v>
      </c>
      <c r="V10" s="31"/>
      <c r="W10" s="31"/>
      <c r="X10" s="31"/>
      <c r="Y10" s="10">
        <f t="shared" ref="Y10:Y12" si="1">SUM(V10:X10)</f>
        <v>0</v>
      </c>
      <c r="Z10" s="31"/>
      <c r="AA10" s="31"/>
      <c r="AB10" s="31"/>
      <c r="AC10" s="10">
        <f t="shared" ref="AC10:AC12" si="2">SUM(Z10:AB10)</f>
        <v>0</v>
      </c>
      <c r="AD10" s="31"/>
      <c r="AE10" s="31"/>
      <c r="AF10" s="31"/>
      <c r="AG10" s="10">
        <f t="shared" ref="AG10:AG12" si="3">SUM(AD10:AF10)</f>
        <v>0</v>
      </c>
      <c r="AH10" s="10">
        <f t="shared" ref="AH10:AH12" si="4">SUM(U10,Y10,AC10,AG10)</f>
        <v>0</v>
      </c>
      <c r="AI10" s="20">
        <f t="shared" ref="AI10:AI13" si="5">IF(ISERROR(AH10/$J$9),0,AH10/$J$9)</f>
        <v>0</v>
      </c>
      <c r="AJ10" s="21">
        <f>IF(ISERROR(AH10/$AH$193),"-",AH10/$AH$193)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24.95" customHeight="1" outlineLevel="1" x14ac:dyDescent="0.25">
      <c r="A11" s="14">
        <v>3</v>
      </c>
      <c r="B11" s="14"/>
      <c r="C11" s="35"/>
      <c r="D11" s="79"/>
      <c r="E11" s="35" t="s">
        <v>104</v>
      </c>
      <c r="F11" s="35" t="s">
        <v>408</v>
      </c>
      <c r="G11" s="35" t="s">
        <v>409</v>
      </c>
      <c r="H11" s="79"/>
      <c r="I11" s="79"/>
      <c r="J11" s="118"/>
      <c r="K11" s="29"/>
      <c r="L11" s="27"/>
      <c r="M11" s="31"/>
      <c r="N11" s="31"/>
      <c r="O11" s="31"/>
      <c r="P11" s="27"/>
      <c r="Q11" s="27"/>
      <c r="R11" s="31"/>
      <c r="S11" s="31"/>
      <c r="T11" s="31"/>
      <c r="U11" s="10">
        <f t="shared" si="0"/>
        <v>0</v>
      </c>
      <c r="V11" s="31"/>
      <c r="W11" s="31"/>
      <c r="X11" s="31"/>
      <c r="Y11" s="10">
        <f t="shared" si="1"/>
        <v>0</v>
      </c>
      <c r="Z11" s="31"/>
      <c r="AA11" s="31"/>
      <c r="AB11" s="31"/>
      <c r="AC11" s="10">
        <f t="shared" si="2"/>
        <v>0</v>
      </c>
      <c r="AD11" s="31"/>
      <c r="AE11" s="31"/>
      <c r="AF11" s="31"/>
      <c r="AG11" s="10">
        <f t="shared" si="3"/>
        <v>0</v>
      </c>
      <c r="AH11" s="10">
        <f t="shared" si="4"/>
        <v>0</v>
      </c>
      <c r="AI11" s="20">
        <f t="shared" si="5"/>
        <v>0</v>
      </c>
      <c r="AJ11" s="21">
        <f>IF(ISERROR(AH11/$AH$193),"-",AH11/$AH$193)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outlineLevel="1" x14ac:dyDescent="0.25">
      <c r="A12" s="14">
        <v>4</v>
      </c>
      <c r="B12" s="14"/>
      <c r="C12" s="35" t="s">
        <v>105</v>
      </c>
      <c r="D12" s="79">
        <v>45869</v>
      </c>
      <c r="E12" s="35" t="s">
        <v>106</v>
      </c>
      <c r="F12" s="35" t="s">
        <v>408</v>
      </c>
      <c r="G12" s="35" t="s">
        <v>409</v>
      </c>
      <c r="H12" s="79"/>
      <c r="I12" s="79"/>
      <c r="J12" s="119"/>
      <c r="K12" s="29">
        <v>88525000</v>
      </c>
      <c r="L12" s="27" t="s">
        <v>410</v>
      </c>
      <c r="M12" s="31"/>
      <c r="N12" s="31"/>
      <c r="O12" s="31"/>
      <c r="P12" s="27"/>
      <c r="Q12" s="27"/>
      <c r="R12" s="31"/>
      <c r="S12" s="31"/>
      <c r="T12" s="31"/>
      <c r="U12" s="10">
        <f t="shared" si="0"/>
        <v>0</v>
      </c>
      <c r="V12" s="31"/>
      <c r="W12" s="31"/>
      <c r="X12" s="31"/>
      <c r="Y12" s="10">
        <f t="shared" si="1"/>
        <v>0</v>
      </c>
      <c r="Z12" s="31"/>
      <c r="AA12" s="31">
        <v>88525000</v>
      </c>
      <c r="AB12" s="31"/>
      <c r="AC12" s="10">
        <f t="shared" si="2"/>
        <v>88525000</v>
      </c>
      <c r="AD12" s="31"/>
      <c r="AE12" s="31"/>
      <c r="AF12" s="31"/>
      <c r="AG12" s="10">
        <f t="shared" si="3"/>
        <v>0</v>
      </c>
      <c r="AH12" s="10">
        <f t="shared" si="4"/>
        <v>88525000</v>
      </c>
      <c r="AI12" s="20">
        <f t="shared" si="5"/>
        <v>0.20110634044389922</v>
      </c>
      <c r="AJ12" s="21">
        <f>IF(ISERROR(AH12/$AH$193),"-",AH12/$AH$193)</f>
        <v>4.0722134507296505E-3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24.95" customHeight="1" outlineLevel="1" x14ac:dyDescent="0.25">
      <c r="A13" s="14">
        <v>5</v>
      </c>
      <c r="B13" s="14"/>
      <c r="C13" s="35"/>
      <c r="D13" s="79"/>
      <c r="E13" s="35"/>
      <c r="F13" s="35"/>
      <c r="G13" s="35"/>
      <c r="H13" s="79"/>
      <c r="I13" s="79"/>
      <c r="J13" s="75"/>
      <c r="K13" s="29"/>
      <c r="L13" s="27"/>
      <c r="M13" s="31"/>
      <c r="N13" s="31"/>
      <c r="O13" s="31"/>
      <c r="P13" s="27"/>
      <c r="Q13" s="27"/>
      <c r="R13" s="31"/>
      <c r="S13" s="31"/>
      <c r="T13" s="31"/>
      <c r="U13" s="10">
        <f>SUM(R13:T13)</f>
        <v>0</v>
      </c>
      <c r="V13" s="31"/>
      <c r="W13" s="31"/>
      <c r="X13" s="31"/>
      <c r="Y13" s="10">
        <f>SUM(V13:X13)</f>
        <v>0</v>
      </c>
      <c r="Z13" s="31"/>
      <c r="AA13" s="31"/>
      <c r="AB13" s="31"/>
      <c r="AC13" s="10">
        <f>SUM(Z13:AB13)</f>
        <v>0</v>
      </c>
      <c r="AD13" s="31"/>
      <c r="AE13" s="31"/>
      <c r="AF13" s="31"/>
      <c r="AG13" s="10">
        <f>SUM(AD13:AF13)</f>
        <v>0</v>
      </c>
      <c r="AH13" s="10">
        <f>SUM(U13,Y13,AC13,AG13)</f>
        <v>0</v>
      </c>
      <c r="AI13" s="20">
        <f t="shared" si="5"/>
        <v>0</v>
      </c>
      <c r="AJ13" s="21">
        <f>IF(ISERROR(AH13/$AH$193),"-",AH13/$AH$193)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s="22" customFormat="1" ht="24.95" customHeight="1" x14ac:dyDescent="0.25">
      <c r="A14" s="93" t="s">
        <v>47</v>
      </c>
      <c r="B14" s="93"/>
      <c r="C14" s="93"/>
      <c r="D14" s="93"/>
      <c r="E14" s="93"/>
      <c r="F14" s="93"/>
      <c r="G14" s="93"/>
      <c r="H14" s="93"/>
      <c r="I14" s="93"/>
      <c r="J14" s="56">
        <f>SUM(J9:J13)</f>
        <v>440190000</v>
      </c>
      <c r="K14" s="56">
        <f>SUM(K9:K13)</f>
        <v>350440000</v>
      </c>
      <c r="L14" s="57"/>
      <c r="M14" s="53">
        <f>SUM(M9:M13)</f>
        <v>0</v>
      </c>
      <c r="N14" s="53">
        <f>SUM(N9:N13)</f>
        <v>0</v>
      </c>
      <c r="O14" s="53">
        <f>SUM(O9:O13)</f>
        <v>0</v>
      </c>
      <c r="P14" s="57"/>
      <c r="Q14" s="57"/>
      <c r="R14" s="53">
        <f>SUM(R9:R13)</f>
        <v>0</v>
      </c>
      <c r="S14" s="53">
        <f t="shared" ref="S14:AH14" si="6">SUM(S9:S13)</f>
        <v>0</v>
      </c>
      <c r="T14" s="53">
        <f t="shared" si="6"/>
        <v>0</v>
      </c>
      <c r="U14" s="53">
        <f t="shared" si="6"/>
        <v>0</v>
      </c>
      <c r="V14" s="53">
        <f t="shared" si="6"/>
        <v>0</v>
      </c>
      <c r="W14" s="53">
        <f t="shared" si="6"/>
        <v>0</v>
      </c>
      <c r="X14" s="53">
        <f t="shared" si="6"/>
        <v>0</v>
      </c>
      <c r="Y14" s="53">
        <f t="shared" si="6"/>
        <v>0</v>
      </c>
      <c r="Z14" s="53">
        <f t="shared" si="6"/>
        <v>0</v>
      </c>
      <c r="AA14" s="53">
        <f t="shared" si="6"/>
        <v>88525000</v>
      </c>
      <c r="AB14" s="53">
        <f t="shared" si="6"/>
        <v>261915000</v>
      </c>
      <c r="AC14" s="53">
        <f t="shared" si="6"/>
        <v>350440000</v>
      </c>
      <c r="AD14" s="53">
        <f t="shared" si="6"/>
        <v>0</v>
      </c>
      <c r="AE14" s="53">
        <f t="shared" si="6"/>
        <v>0</v>
      </c>
      <c r="AF14" s="53">
        <f t="shared" si="6"/>
        <v>0</v>
      </c>
      <c r="AG14" s="53">
        <f t="shared" si="6"/>
        <v>0</v>
      </c>
      <c r="AH14" s="53">
        <f t="shared" si="6"/>
        <v>350440000</v>
      </c>
      <c r="AI14" s="59">
        <f>IF(ISERROR(AH14/J14),0,AH14/J14)</f>
        <v>0.79611077034916744</v>
      </c>
      <c r="AJ14" s="59">
        <f>IF(ISERROR(AH14/$AH$193),0,AH14/$AH$193)</f>
        <v>1.6120491179595579E-2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24.95" customHeight="1" x14ac:dyDescent="0.25">
      <c r="A15" s="91" t="s">
        <v>48</v>
      </c>
      <c r="B15" s="91"/>
      <c r="C15" s="91"/>
      <c r="D15" s="91"/>
      <c r="E15" s="91"/>
      <c r="F15" s="4"/>
      <c r="G15" s="5"/>
      <c r="H15" s="6"/>
      <c r="I15" s="6"/>
      <c r="J15" s="117">
        <v>794255000</v>
      </c>
      <c r="K15" s="8"/>
      <c r="L15" s="5"/>
      <c r="M15" s="10"/>
      <c r="N15" s="10"/>
      <c r="O15" s="10"/>
      <c r="P15" s="5"/>
      <c r="Q15" s="14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2"/>
      <c r="AJ15" s="13"/>
    </row>
    <row r="16" spans="1:106" ht="24.95" customHeight="1" outlineLevel="1" x14ac:dyDescent="0.25">
      <c r="A16" s="14">
        <v>1</v>
      </c>
      <c r="B16" s="14"/>
      <c r="C16" s="35" t="s">
        <v>107</v>
      </c>
      <c r="D16" s="79">
        <v>45861</v>
      </c>
      <c r="E16" s="35" t="s">
        <v>108</v>
      </c>
      <c r="F16" s="35" t="s">
        <v>408</v>
      </c>
      <c r="G16" s="35" t="s">
        <v>409</v>
      </c>
      <c r="H16" s="79"/>
      <c r="I16" s="79"/>
      <c r="J16" s="118"/>
      <c r="K16" s="29">
        <v>169490000</v>
      </c>
      <c r="L16" s="27" t="s">
        <v>410</v>
      </c>
      <c r="M16" s="31"/>
      <c r="N16" s="31"/>
      <c r="O16" s="31"/>
      <c r="P16" s="27"/>
      <c r="Q16" s="27"/>
      <c r="R16" s="31"/>
      <c r="S16" s="31"/>
      <c r="T16" s="31"/>
      <c r="U16" s="10">
        <f>SUM(R16:T16)</f>
        <v>0</v>
      </c>
      <c r="V16" s="31"/>
      <c r="W16" s="31"/>
      <c r="X16" s="31"/>
      <c r="Y16" s="10">
        <f>SUM(V16:X16)</f>
        <v>0</v>
      </c>
      <c r="Z16" s="31"/>
      <c r="AA16" s="81">
        <v>169490000</v>
      </c>
      <c r="AB16" s="31"/>
      <c r="AC16" s="10">
        <f>SUM(Z16:AB16)</f>
        <v>169490000</v>
      </c>
      <c r="AD16" s="31"/>
      <c r="AE16" s="31"/>
      <c r="AF16" s="31"/>
      <c r="AG16" s="10">
        <f>SUM(AD16:AF16)</f>
        <v>0</v>
      </c>
      <c r="AH16" s="10">
        <f>SUM(U16,Y16,AC16,AG16)</f>
        <v>169490000</v>
      </c>
      <c r="AI16" s="20">
        <f>IF(ISERROR(AH16/$J$15),0,AH16/$J$15)</f>
        <v>0.21339494243032781</v>
      </c>
      <c r="AJ16" s="20">
        <f>IF(ISERROR(AH16/$AH$193),"-",AH16/$AH$193)</f>
        <v>7.7966614827920744E-3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24.95" customHeight="1" outlineLevel="1" x14ac:dyDescent="0.25">
      <c r="A17" s="14">
        <v>1</v>
      </c>
      <c r="B17" s="14"/>
      <c r="C17" s="35" t="s">
        <v>109</v>
      </c>
      <c r="D17" s="79">
        <v>45861</v>
      </c>
      <c r="E17" s="35" t="s">
        <v>110</v>
      </c>
      <c r="F17" s="35" t="s">
        <v>408</v>
      </c>
      <c r="G17" s="35" t="s">
        <v>409</v>
      </c>
      <c r="H17" s="79"/>
      <c r="I17" s="79"/>
      <c r="J17" s="118"/>
      <c r="K17" s="29">
        <v>153195000</v>
      </c>
      <c r="L17" s="27" t="s">
        <v>410</v>
      </c>
      <c r="M17" s="31"/>
      <c r="N17" s="31"/>
      <c r="O17" s="31"/>
      <c r="P17" s="27"/>
      <c r="Q17" s="27"/>
      <c r="R17" s="31"/>
      <c r="S17" s="31"/>
      <c r="T17" s="31"/>
      <c r="U17" s="10">
        <f>SUM(R17:T17)</f>
        <v>0</v>
      </c>
      <c r="V17" s="31"/>
      <c r="W17" s="31"/>
      <c r="X17" s="31"/>
      <c r="Y17" s="10">
        <f>SUM(V17:X17)</f>
        <v>0</v>
      </c>
      <c r="Z17" s="31"/>
      <c r="AA17" s="31"/>
      <c r="AB17" s="81">
        <v>153195000</v>
      </c>
      <c r="AC17" s="10">
        <f>SUM(Z17:AB17)</f>
        <v>153195000</v>
      </c>
      <c r="AD17" s="31"/>
      <c r="AE17" s="31"/>
      <c r="AF17" s="31"/>
      <c r="AG17" s="10">
        <f>SUM(AD17:AF17)</f>
        <v>0</v>
      </c>
      <c r="AH17" s="10">
        <f>SUM(U17,Y17,AC17,AG17)</f>
        <v>153195000</v>
      </c>
      <c r="AI17" s="20">
        <f t="shared" ref="AI17:AI18" si="7">IF(ISERROR(AH17/$J$15),0,AH17/$J$15)</f>
        <v>0.19287886132287491</v>
      </c>
      <c r="AJ17" s="20">
        <f>IF(ISERROR(AH17/$AH$193),"-",AH17/$AH$193)</f>
        <v>7.0470798032705876E-3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25">
      <c r="A18" s="14">
        <v>2</v>
      </c>
      <c r="B18" s="14"/>
      <c r="C18" s="35"/>
      <c r="D18" s="79"/>
      <c r="E18" s="35"/>
      <c r="F18" s="35"/>
      <c r="G18" s="35"/>
      <c r="H18" s="79"/>
      <c r="I18" s="79"/>
      <c r="J18" s="119"/>
      <c r="K18" s="29"/>
      <c r="L18" s="27"/>
      <c r="M18" s="31"/>
      <c r="N18" s="31"/>
      <c r="O18" s="31"/>
      <c r="P18" s="27"/>
      <c r="Q18" s="27"/>
      <c r="R18" s="31"/>
      <c r="S18" s="31"/>
      <c r="T18" s="31"/>
      <c r="U18" s="10">
        <f>SUM(R18:T18)</f>
        <v>0</v>
      </c>
      <c r="V18" s="31"/>
      <c r="W18" s="31"/>
      <c r="X18" s="31"/>
      <c r="Y18" s="10">
        <f>SUM(V18:X18)</f>
        <v>0</v>
      </c>
      <c r="Z18" s="31"/>
      <c r="AA18" s="31"/>
      <c r="AB18" s="31"/>
      <c r="AC18" s="10">
        <f>SUM(Z18:AB18)</f>
        <v>0</v>
      </c>
      <c r="AD18" s="31"/>
      <c r="AE18" s="31"/>
      <c r="AF18" s="31"/>
      <c r="AG18" s="10">
        <f>SUM(AD18:AF18)</f>
        <v>0</v>
      </c>
      <c r="AH18" s="10">
        <f>SUM(U18,Y18,AC18,AG18)</f>
        <v>0</v>
      </c>
      <c r="AI18" s="20">
        <f t="shared" si="7"/>
        <v>0</v>
      </c>
      <c r="AJ18" s="20">
        <f>IF(ISERROR(AH18/$AH$193),"-",AH18/$AH$193)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3" t="s">
        <v>49</v>
      </c>
      <c r="B19" s="93"/>
      <c r="C19" s="93"/>
      <c r="D19" s="93"/>
      <c r="E19" s="93"/>
      <c r="F19" s="93"/>
      <c r="G19" s="93"/>
      <c r="H19" s="93"/>
      <c r="I19" s="93"/>
      <c r="J19" s="56">
        <f>SUM(J15:J18)</f>
        <v>794255000</v>
      </c>
      <c r="K19" s="56">
        <f>SUM(K16:K18)</f>
        <v>322685000</v>
      </c>
      <c r="L19" s="57"/>
      <c r="M19" s="53">
        <f>SUM(M16:M18)</f>
        <v>0</v>
      </c>
      <c r="N19" s="53">
        <f>SUM(N16:N18)</f>
        <v>0</v>
      </c>
      <c r="O19" s="53">
        <f>SUM(O16:O18)</f>
        <v>0</v>
      </c>
      <c r="P19" s="57"/>
      <c r="Q19" s="57"/>
      <c r="R19" s="53">
        <f t="shared" ref="R19:AH19" si="8">SUM(R16:R18)</f>
        <v>0</v>
      </c>
      <c r="S19" s="53">
        <f t="shared" si="8"/>
        <v>0</v>
      </c>
      <c r="T19" s="53">
        <f t="shared" si="8"/>
        <v>0</v>
      </c>
      <c r="U19" s="53">
        <f t="shared" si="8"/>
        <v>0</v>
      </c>
      <c r="V19" s="53">
        <f t="shared" si="8"/>
        <v>0</v>
      </c>
      <c r="W19" s="53">
        <f t="shared" si="8"/>
        <v>0</v>
      </c>
      <c r="X19" s="53">
        <f t="shared" si="8"/>
        <v>0</v>
      </c>
      <c r="Y19" s="53">
        <f t="shared" si="8"/>
        <v>0</v>
      </c>
      <c r="Z19" s="53">
        <f t="shared" si="8"/>
        <v>0</v>
      </c>
      <c r="AA19" s="53">
        <f t="shared" si="8"/>
        <v>169490000</v>
      </c>
      <c r="AB19" s="53">
        <f t="shared" si="8"/>
        <v>153195000</v>
      </c>
      <c r="AC19" s="53">
        <f t="shared" si="8"/>
        <v>322685000</v>
      </c>
      <c r="AD19" s="53">
        <f t="shared" si="8"/>
        <v>0</v>
      </c>
      <c r="AE19" s="53">
        <f t="shared" si="8"/>
        <v>0</v>
      </c>
      <c r="AF19" s="53">
        <f t="shared" si="8"/>
        <v>0</v>
      </c>
      <c r="AG19" s="53">
        <f t="shared" si="8"/>
        <v>0</v>
      </c>
      <c r="AH19" s="53">
        <f t="shared" si="8"/>
        <v>322685000</v>
      </c>
      <c r="AI19" s="59">
        <f>IF(ISERROR(AH19/J19),0,AH19/J19)</f>
        <v>0.40627380375320271</v>
      </c>
      <c r="AJ19" s="59">
        <f>IF(ISERROR(AH19/$AH$193),0,AH19/$AH$193)</f>
        <v>1.4843741286062662E-2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91" t="s">
        <v>50</v>
      </c>
      <c r="B20" s="91"/>
      <c r="C20" s="91"/>
      <c r="D20" s="91"/>
      <c r="E20" s="91"/>
      <c r="F20" s="4"/>
      <c r="G20" s="5"/>
      <c r="H20" s="6"/>
      <c r="I20" s="6"/>
      <c r="J20" s="76"/>
      <c r="K20" s="8"/>
      <c r="L20" s="5"/>
      <c r="M20" s="10"/>
      <c r="N20" s="10"/>
      <c r="O20" s="10"/>
      <c r="P20" s="5"/>
      <c r="Q20" s="14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2"/>
      <c r="AJ20" s="13"/>
    </row>
    <row r="21" spans="1:106" s="48" customFormat="1" ht="24.95" customHeight="1" outlineLevel="1" x14ac:dyDescent="0.25">
      <c r="A21" s="14">
        <v>1</v>
      </c>
      <c r="B21" s="11"/>
      <c r="C21" s="26" t="s">
        <v>111</v>
      </c>
      <c r="D21" s="82">
        <v>45832</v>
      </c>
      <c r="E21" s="26" t="s">
        <v>112</v>
      </c>
      <c r="F21" s="35" t="s">
        <v>408</v>
      </c>
      <c r="G21" s="35" t="s">
        <v>409</v>
      </c>
      <c r="H21" s="82"/>
      <c r="I21" s="82"/>
      <c r="J21" s="115">
        <v>718295000</v>
      </c>
      <c r="K21" s="83">
        <v>184020000</v>
      </c>
      <c r="L21" s="27" t="s">
        <v>410</v>
      </c>
      <c r="M21" s="31"/>
      <c r="N21" s="31"/>
      <c r="O21" s="31"/>
      <c r="P21" s="27"/>
      <c r="Q21" s="27"/>
      <c r="R21" s="31"/>
      <c r="S21" s="31"/>
      <c r="T21" s="31"/>
      <c r="U21" s="10">
        <f>SUM(R21:T21)</f>
        <v>0</v>
      </c>
      <c r="V21" s="31"/>
      <c r="W21" s="31"/>
      <c r="X21" s="31"/>
      <c r="Y21" s="10">
        <f>SUM(V21:X21)</f>
        <v>0</v>
      </c>
      <c r="Z21" s="81">
        <v>184020000</v>
      </c>
      <c r="AA21" s="31"/>
      <c r="AB21" s="31"/>
      <c r="AC21" s="10">
        <f>SUM(Z21:AB21)</f>
        <v>184020000</v>
      </c>
      <c r="AD21" s="31"/>
      <c r="AE21" s="31"/>
      <c r="AF21" s="31"/>
      <c r="AG21" s="10">
        <f>SUM(AD21:AF21)</f>
        <v>0</v>
      </c>
      <c r="AH21" s="10">
        <f>SUM(U21,Y21,AC21,AG21)</f>
        <v>184020000</v>
      </c>
      <c r="AI21" s="84">
        <f>IF(ISERROR(AH21/$J$21),0,AH21/$J$21)</f>
        <v>0.25619000549913334</v>
      </c>
      <c r="AJ21" s="84">
        <f>IF(ISERROR(AH21/$AH$193),"-",AH21/$AH$193)</f>
        <v>8.4650518972411212E-3</v>
      </c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</row>
    <row r="22" spans="1:106" s="48" customFormat="1" ht="24.95" customHeight="1" outlineLevel="1" x14ac:dyDescent="0.25">
      <c r="A22" s="14">
        <v>2</v>
      </c>
      <c r="B22" s="11"/>
      <c r="C22" s="26" t="s">
        <v>113</v>
      </c>
      <c r="D22" s="82">
        <v>45832</v>
      </c>
      <c r="E22" s="26" t="s">
        <v>114</v>
      </c>
      <c r="F22" s="35" t="s">
        <v>408</v>
      </c>
      <c r="G22" s="35" t="s">
        <v>409</v>
      </c>
      <c r="H22" s="82"/>
      <c r="I22" s="82"/>
      <c r="J22" s="115"/>
      <c r="K22" s="83">
        <v>199745000</v>
      </c>
      <c r="L22" s="27" t="s">
        <v>410</v>
      </c>
      <c r="M22" s="31"/>
      <c r="N22" s="31"/>
      <c r="O22" s="31"/>
      <c r="P22" s="27"/>
      <c r="Q22" s="27"/>
      <c r="R22" s="31"/>
      <c r="S22" s="31"/>
      <c r="T22" s="31"/>
      <c r="U22" s="10">
        <f>SUM(R22:T22)</f>
        <v>0</v>
      </c>
      <c r="V22" s="31"/>
      <c r="W22" s="31"/>
      <c r="X22" s="31"/>
      <c r="Y22" s="10">
        <f>SUM(V22:X22)</f>
        <v>0</v>
      </c>
      <c r="Z22" s="81">
        <v>199745000</v>
      </c>
      <c r="AA22" s="31"/>
      <c r="AB22" s="31"/>
      <c r="AC22" s="10">
        <f>SUM(Z22:AB22)</f>
        <v>199745000</v>
      </c>
      <c r="AD22" s="31"/>
      <c r="AE22" s="31"/>
      <c r="AF22" s="31"/>
      <c r="AG22" s="10">
        <f>SUM(AD22:AF22)</f>
        <v>0</v>
      </c>
      <c r="AH22" s="10">
        <f>SUM(U22,Y22,AC22,AG22)</f>
        <v>199745000</v>
      </c>
      <c r="AI22" s="84">
        <f t="shared" ref="AI22:AI25" si="9">IF(ISERROR(AH22/$J$21),0,AH22/$J$21)</f>
        <v>0.27808212503219432</v>
      </c>
      <c r="AJ22" s="84">
        <f>IF(ISERROR(AH22/$AH$193),"-",AH22/$AH$193)</f>
        <v>9.1884131682123012E-3</v>
      </c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</row>
    <row r="23" spans="1:106" s="48" customFormat="1" ht="24.95" customHeight="1" x14ac:dyDescent="0.25">
      <c r="A23" s="14">
        <v>3</v>
      </c>
      <c r="B23" s="74"/>
      <c r="C23" s="26" t="s">
        <v>115</v>
      </c>
      <c r="D23" s="82">
        <v>45832</v>
      </c>
      <c r="E23" s="26" t="s">
        <v>116</v>
      </c>
      <c r="F23" s="35" t="s">
        <v>408</v>
      </c>
      <c r="G23" s="35" t="s">
        <v>409</v>
      </c>
      <c r="H23" s="86"/>
      <c r="I23" s="86"/>
      <c r="J23" s="115"/>
      <c r="K23" s="83">
        <v>68725000</v>
      </c>
      <c r="L23" s="27" t="s">
        <v>410</v>
      </c>
      <c r="M23" s="10"/>
      <c r="N23" s="10"/>
      <c r="O23" s="10"/>
      <c r="P23" s="5"/>
      <c r="Q23" s="14"/>
      <c r="R23" s="10"/>
      <c r="S23" s="10"/>
      <c r="T23" s="10"/>
      <c r="U23" s="10">
        <f>SUM(R23:T23)</f>
        <v>0</v>
      </c>
      <c r="V23" s="10"/>
      <c r="W23" s="10"/>
      <c r="X23" s="10"/>
      <c r="Y23" s="10">
        <f>SUM(V23:X23)</f>
        <v>0</v>
      </c>
      <c r="Z23" s="81">
        <v>68725000</v>
      </c>
      <c r="AA23" s="10"/>
      <c r="AB23" s="10"/>
      <c r="AC23" s="10">
        <f>SUM(Z23:AB23)</f>
        <v>68725000</v>
      </c>
      <c r="AD23" s="10"/>
      <c r="AE23" s="10"/>
      <c r="AF23" s="10"/>
      <c r="AG23" s="10">
        <f>SUM(AD23:AF23)</f>
        <v>0</v>
      </c>
      <c r="AH23" s="10">
        <f>SUM(U23,Y23,AC23,AG23)</f>
        <v>68725000</v>
      </c>
      <c r="AI23" s="84">
        <f t="shared" si="9"/>
        <v>9.5677959612693944E-2</v>
      </c>
      <c r="AJ23" s="84">
        <f>IF(ISERROR(AH23/$AH$193),"-",AH23/$AH$193)</f>
        <v>3.1613992589821544E-3</v>
      </c>
    </row>
    <row r="24" spans="1:106" s="48" customFormat="1" ht="24.95" customHeight="1" outlineLevel="1" x14ac:dyDescent="0.25">
      <c r="A24" s="14">
        <v>4</v>
      </c>
      <c r="B24" s="11"/>
      <c r="C24" s="26" t="s">
        <v>117</v>
      </c>
      <c r="D24" s="82">
        <v>45861</v>
      </c>
      <c r="E24" s="26" t="s">
        <v>118</v>
      </c>
      <c r="F24" s="35" t="s">
        <v>408</v>
      </c>
      <c r="G24" s="35" t="s">
        <v>409</v>
      </c>
      <c r="H24" s="82"/>
      <c r="I24" s="82"/>
      <c r="J24" s="115"/>
      <c r="K24" s="83">
        <v>68725000</v>
      </c>
      <c r="L24" s="27" t="s">
        <v>410</v>
      </c>
      <c r="M24" s="31"/>
      <c r="N24" s="31"/>
      <c r="O24" s="31"/>
      <c r="P24" s="27"/>
      <c r="Q24" s="27"/>
      <c r="R24" s="31"/>
      <c r="S24" s="31"/>
      <c r="T24" s="31"/>
      <c r="U24" s="10">
        <f>SUM(R24:T24)</f>
        <v>0</v>
      </c>
      <c r="V24" s="31"/>
      <c r="W24" s="31"/>
      <c r="X24" s="31"/>
      <c r="Y24" s="10">
        <f>SUM(V24:X24)</f>
        <v>0</v>
      </c>
      <c r="Z24" s="31"/>
      <c r="AA24" s="81">
        <v>68725000</v>
      </c>
      <c r="AB24" s="31"/>
      <c r="AC24" s="10">
        <f>SUM(Z24:AB24)</f>
        <v>68725000</v>
      </c>
      <c r="AD24" s="31"/>
      <c r="AE24" s="31"/>
      <c r="AF24" s="31"/>
      <c r="AG24" s="10">
        <f>SUM(AD24:AF24)</f>
        <v>0</v>
      </c>
      <c r="AH24" s="10">
        <f>SUM(U24,Y24,AC24,AG24)</f>
        <v>68725000</v>
      </c>
      <c r="AI24" s="84">
        <f t="shared" si="9"/>
        <v>9.5677959612693944E-2</v>
      </c>
      <c r="AJ24" s="84">
        <f>IF(ISERROR(AH24/$AH$193),"-",AH24/$AH$193)</f>
        <v>3.1613992589821544E-3</v>
      </c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</row>
    <row r="25" spans="1:106" s="48" customFormat="1" ht="24.95" customHeight="1" outlineLevel="1" x14ac:dyDescent="0.25">
      <c r="A25" s="14">
        <v>5</v>
      </c>
      <c r="B25" s="11"/>
      <c r="C25" s="26"/>
      <c r="D25" s="82"/>
      <c r="E25" s="26"/>
      <c r="F25" s="26"/>
      <c r="G25" s="26"/>
      <c r="H25" s="82"/>
      <c r="I25" s="82"/>
      <c r="J25" s="116"/>
      <c r="K25" s="83"/>
      <c r="L25" s="27"/>
      <c r="M25" s="31"/>
      <c r="N25" s="31"/>
      <c r="O25" s="31"/>
      <c r="P25" s="27"/>
      <c r="Q25" s="27"/>
      <c r="R25" s="31"/>
      <c r="S25" s="31"/>
      <c r="T25" s="31"/>
      <c r="U25" s="10">
        <f>SUM(R25:T25)</f>
        <v>0</v>
      </c>
      <c r="V25" s="31"/>
      <c r="W25" s="31"/>
      <c r="X25" s="31"/>
      <c r="Y25" s="10">
        <f>SUM(V25:X25)</f>
        <v>0</v>
      </c>
      <c r="Z25" s="31"/>
      <c r="AA25" s="31"/>
      <c r="AB25" s="31"/>
      <c r="AC25" s="10">
        <f>SUM(Z25:AB25)</f>
        <v>0</v>
      </c>
      <c r="AD25" s="31"/>
      <c r="AE25" s="31"/>
      <c r="AF25" s="31"/>
      <c r="AG25" s="10">
        <f>SUM(AD25:AF25)</f>
        <v>0</v>
      </c>
      <c r="AH25" s="10">
        <f>SUM(U25,Y25,AC25,AG25)</f>
        <v>0</v>
      </c>
      <c r="AI25" s="84">
        <f t="shared" si="9"/>
        <v>0</v>
      </c>
      <c r="AJ25" s="84">
        <f>IF(ISERROR(AH25/$AH$193),"-",AH25/$AH$193)</f>
        <v>0</v>
      </c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</row>
    <row r="26" spans="1:106" s="22" customFormat="1" ht="24.95" customHeight="1" x14ac:dyDescent="0.25">
      <c r="A26" s="93" t="s">
        <v>51</v>
      </c>
      <c r="B26" s="93"/>
      <c r="C26" s="93"/>
      <c r="D26" s="93"/>
      <c r="E26" s="93"/>
      <c r="F26" s="93"/>
      <c r="G26" s="93"/>
      <c r="H26" s="93"/>
      <c r="I26" s="93"/>
      <c r="J26" s="56">
        <f>SUM(J20:J25)</f>
        <v>718295000</v>
      </c>
      <c r="K26" s="56">
        <f>SUM(K21:K25)</f>
        <v>521215000</v>
      </c>
      <c r="L26" s="57"/>
      <c r="M26" s="53">
        <f>SUM(M24:M25)</f>
        <v>0</v>
      </c>
      <c r="N26" s="53">
        <f>SUM(N24:N25)</f>
        <v>0</v>
      </c>
      <c r="O26" s="53">
        <f>SUM(O24:O25)</f>
        <v>0</v>
      </c>
      <c r="P26" s="57"/>
      <c r="Q26" s="57"/>
      <c r="R26" s="53">
        <f t="shared" ref="R26:AG26" si="10">SUM(R24:R25)</f>
        <v>0</v>
      </c>
      <c r="S26" s="53">
        <f t="shared" si="10"/>
        <v>0</v>
      </c>
      <c r="T26" s="53">
        <f t="shared" si="10"/>
        <v>0</v>
      </c>
      <c r="U26" s="53">
        <f t="shared" si="10"/>
        <v>0</v>
      </c>
      <c r="V26" s="53">
        <f t="shared" si="10"/>
        <v>0</v>
      </c>
      <c r="W26" s="53">
        <f t="shared" si="10"/>
        <v>0</v>
      </c>
      <c r="X26" s="53">
        <f t="shared" si="10"/>
        <v>0</v>
      </c>
      <c r="Y26" s="53">
        <f t="shared" si="10"/>
        <v>0</v>
      </c>
      <c r="Z26" s="53">
        <f>SUM(Z21:Z25)</f>
        <v>452490000</v>
      </c>
      <c r="AA26" s="53">
        <f>SUM(AA21:AA25)</f>
        <v>68725000</v>
      </c>
      <c r="AB26" s="53">
        <f t="shared" si="10"/>
        <v>0</v>
      </c>
      <c r="AC26" s="53">
        <f>SUM(AC21:AC25)</f>
        <v>521215000</v>
      </c>
      <c r="AD26" s="53">
        <f t="shared" si="10"/>
        <v>0</v>
      </c>
      <c r="AE26" s="53">
        <f t="shared" si="10"/>
        <v>0</v>
      </c>
      <c r="AF26" s="53">
        <f t="shared" si="10"/>
        <v>0</v>
      </c>
      <c r="AG26" s="53">
        <f t="shared" si="10"/>
        <v>0</v>
      </c>
      <c r="AH26" s="53">
        <f>SUM(AH21:AH25)</f>
        <v>521215000</v>
      </c>
      <c r="AI26" s="59">
        <f>IF(ISERROR(AH26/J26),0,AH26/J26)</f>
        <v>0.72562804975671558</v>
      </c>
      <c r="AJ26" s="59">
        <f>IF(ISERROR(AH26/$AH$193),0,AH26/$AH$193)</f>
        <v>2.3976263583417732E-2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x14ac:dyDescent="0.25">
      <c r="A27" s="91" t="s">
        <v>52</v>
      </c>
      <c r="B27" s="91"/>
      <c r="C27" s="91"/>
      <c r="D27" s="91"/>
      <c r="E27" s="91"/>
      <c r="F27" s="4"/>
      <c r="G27" s="5"/>
      <c r="H27" s="6"/>
      <c r="I27" s="6"/>
      <c r="J27" s="7"/>
      <c r="K27" s="8"/>
      <c r="L27" s="5"/>
      <c r="M27" s="10"/>
      <c r="N27" s="10"/>
      <c r="O27" s="10"/>
      <c r="P27" s="5"/>
      <c r="Q27" s="14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2"/>
      <c r="AJ27" s="13"/>
    </row>
    <row r="28" spans="1:106" ht="24.95" customHeight="1" outlineLevel="1" x14ac:dyDescent="0.15">
      <c r="A28" s="14">
        <v>1</v>
      </c>
      <c r="B28" s="14"/>
      <c r="C28" s="15" t="s">
        <v>119</v>
      </c>
      <c r="D28" s="16">
        <v>45848</v>
      </c>
      <c r="E28" s="15" t="s">
        <v>120</v>
      </c>
      <c r="F28" s="35" t="s">
        <v>408</v>
      </c>
      <c r="G28" s="35" t="s">
        <v>409</v>
      </c>
      <c r="H28" s="16"/>
      <c r="I28" s="16"/>
      <c r="J28" s="92">
        <v>1528055988</v>
      </c>
      <c r="K28" s="18">
        <v>128355000</v>
      </c>
      <c r="L28" s="27" t="s">
        <v>410</v>
      </c>
      <c r="M28" s="31"/>
      <c r="N28" s="31"/>
      <c r="O28" s="31"/>
      <c r="P28" s="27"/>
      <c r="Q28" s="27"/>
      <c r="R28" s="31"/>
      <c r="S28" s="31"/>
      <c r="T28" s="31"/>
      <c r="U28" s="10">
        <f>SUM(R28:T28)</f>
        <v>0</v>
      </c>
      <c r="V28" s="31"/>
      <c r="W28" s="31"/>
      <c r="X28" s="31"/>
      <c r="Y28" s="10">
        <f>SUM(V28:X28)</f>
        <v>0</v>
      </c>
      <c r="Z28" s="80">
        <v>128355000</v>
      </c>
      <c r="AA28" s="31"/>
      <c r="AB28" s="31"/>
      <c r="AC28" s="10">
        <f>SUM(Z28:AB28)</f>
        <v>128355000</v>
      </c>
      <c r="AD28" s="31"/>
      <c r="AE28" s="31"/>
      <c r="AF28" s="31"/>
      <c r="AG28" s="10">
        <f>SUM(AD28:AF28)</f>
        <v>0</v>
      </c>
      <c r="AH28" s="10">
        <f>SUM(U28,Y28,AC28,AG28)</f>
        <v>128355000</v>
      </c>
      <c r="AI28" s="20">
        <f>IF(ISERROR(AH28/$J$28),0,AH28/$J$28)</f>
        <v>8.3998885517275954E-2</v>
      </c>
      <c r="AJ28" s="20">
        <f t="shared" ref="AJ28:AJ33" si="11">IF(ISERROR(AH28/$AH$193),"-",AH28/$AH$193)</f>
        <v>5.9044219990782749E-3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 x14ac:dyDescent="0.15">
      <c r="A29" s="14">
        <v>2</v>
      </c>
      <c r="B29" s="14"/>
      <c r="C29" s="15" t="s">
        <v>121</v>
      </c>
      <c r="D29" s="16">
        <v>45846</v>
      </c>
      <c r="E29" s="15" t="s">
        <v>122</v>
      </c>
      <c r="F29" s="35" t="s">
        <v>408</v>
      </c>
      <c r="G29" s="35" t="s">
        <v>409</v>
      </c>
      <c r="H29" s="16"/>
      <c r="I29" s="16"/>
      <c r="J29" s="92"/>
      <c r="K29" s="18">
        <v>128355000</v>
      </c>
      <c r="L29" s="27" t="s">
        <v>410</v>
      </c>
      <c r="M29" s="31"/>
      <c r="N29" s="31"/>
      <c r="O29" s="31"/>
      <c r="P29" s="27"/>
      <c r="Q29" s="27"/>
      <c r="R29" s="31"/>
      <c r="S29" s="31"/>
      <c r="T29" s="31"/>
      <c r="U29" s="10">
        <f>SUM(R29:T29)</f>
        <v>0</v>
      </c>
      <c r="V29" s="31"/>
      <c r="W29" s="31"/>
      <c r="X29" s="31"/>
      <c r="Y29" s="10">
        <f>SUM(V29:X29)</f>
        <v>0</v>
      </c>
      <c r="Z29" s="80">
        <v>128355000</v>
      </c>
      <c r="AA29" s="31"/>
      <c r="AB29" s="31"/>
      <c r="AC29" s="10">
        <f>SUM(Z29:AB29)</f>
        <v>128355000</v>
      </c>
      <c r="AD29" s="31"/>
      <c r="AE29" s="31"/>
      <c r="AF29" s="31"/>
      <c r="AG29" s="10">
        <f t="shared" ref="AG29:AG33" si="12">SUM(AD29:AF29)</f>
        <v>0</v>
      </c>
      <c r="AH29" s="10">
        <f>SUM(U29,Y29,AC29,AG29)</f>
        <v>128355000</v>
      </c>
      <c r="AI29" s="20">
        <f t="shared" ref="AI29:AI33" si="13">IF(ISERROR(AH29/$J$28),0,AH29/$J$28)</f>
        <v>8.3998885517275954E-2</v>
      </c>
      <c r="AJ29" s="20">
        <f t="shared" si="11"/>
        <v>5.9044219990782749E-3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/>
      <c r="B30" s="14"/>
      <c r="C30" s="15" t="s">
        <v>123</v>
      </c>
      <c r="D30" s="16">
        <v>45848</v>
      </c>
      <c r="E30" s="15" t="s">
        <v>124</v>
      </c>
      <c r="F30" s="35" t="s">
        <v>408</v>
      </c>
      <c r="G30" s="35" t="s">
        <v>409</v>
      </c>
      <c r="H30" s="16"/>
      <c r="I30" s="16"/>
      <c r="J30" s="92"/>
      <c r="K30" s="18">
        <v>212940000</v>
      </c>
      <c r="L30" s="27" t="s">
        <v>410</v>
      </c>
      <c r="M30" s="31"/>
      <c r="N30" s="31"/>
      <c r="O30" s="31"/>
      <c r="P30" s="27"/>
      <c r="Q30" s="27"/>
      <c r="R30" s="31"/>
      <c r="S30" s="31"/>
      <c r="T30" s="31"/>
      <c r="U30" s="10">
        <f t="shared" ref="U30:U32" si="14">SUM(R30:T30)</f>
        <v>0</v>
      </c>
      <c r="V30" s="31"/>
      <c r="W30" s="31"/>
      <c r="X30" s="31"/>
      <c r="Y30" s="10">
        <f t="shared" ref="Y30:Y32" si="15">SUM(V30:X30)</f>
        <v>0</v>
      </c>
      <c r="Z30" s="80">
        <v>212940000</v>
      </c>
      <c r="AA30" s="31"/>
      <c r="AB30" s="31"/>
      <c r="AC30" s="10">
        <f t="shared" ref="AC30:AC33" si="16">SUM(Z30:AB30)</f>
        <v>212940000</v>
      </c>
      <c r="AD30" s="31"/>
      <c r="AE30" s="31"/>
      <c r="AF30" s="31"/>
      <c r="AG30" s="10">
        <f t="shared" si="12"/>
        <v>0</v>
      </c>
      <c r="AH30" s="10">
        <f t="shared" ref="AH30:AH33" si="17">SUM(U30,Y30,AC30,AG30)</f>
        <v>212940000</v>
      </c>
      <c r="AI30" s="20">
        <f t="shared" si="13"/>
        <v>0.13935353264032366</v>
      </c>
      <c r="AJ30" s="20">
        <f t="shared" si="11"/>
        <v>9.7953926257935246E-3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outlineLevel="1" x14ac:dyDescent="0.15">
      <c r="A31" s="14"/>
      <c r="B31" s="14"/>
      <c r="C31" s="15" t="s">
        <v>125</v>
      </c>
      <c r="D31" s="16">
        <v>45846</v>
      </c>
      <c r="E31" s="15" t="s">
        <v>126</v>
      </c>
      <c r="F31" s="35" t="s">
        <v>408</v>
      </c>
      <c r="G31" s="35" t="s">
        <v>409</v>
      </c>
      <c r="H31" s="16"/>
      <c r="I31" s="16"/>
      <c r="J31" s="92"/>
      <c r="K31" s="18">
        <v>153195000</v>
      </c>
      <c r="L31" s="27" t="s">
        <v>410</v>
      </c>
      <c r="M31" s="31"/>
      <c r="N31" s="31"/>
      <c r="O31" s="31"/>
      <c r="P31" s="27"/>
      <c r="Q31" s="27"/>
      <c r="R31" s="31"/>
      <c r="S31" s="31"/>
      <c r="T31" s="31"/>
      <c r="U31" s="10">
        <f t="shared" si="14"/>
        <v>0</v>
      </c>
      <c r="V31" s="31"/>
      <c r="W31" s="31"/>
      <c r="X31" s="31"/>
      <c r="Y31" s="10">
        <f t="shared" si="15"/>
        <v>0</v>
      </c>
      <c r="Z31" s="80">
        <v>153195000</v>
      </c>
      <c r="AA31" s="31"/>
      <c r="AB31" s="31"/>
      <c r="AC31" s="10">
        <f t="shared" si="16"/>
        <v>153195000</v>
      </c>
      <c r="AD31" s="31"/>
      <c r="AE31" s="31"/>
      <c r="AF31" s="31"/>
      <c r="AG31" s="10">
        <f t="shared" si="12"/>
        <v>0</v>
      </c>
      <c r="AH31" s="10">
        <f t="shared" si="17"/>
        <v>153195000</v>
      </c>
      <c r="AI31" s="20">
        <f t="shared" si="13"/>
        <v>0.10025483437979892</v>
      </c>
      <c r="AJ31" s="20">
        <f t="shared" si="11"/>
        <v>7.0470798032705876E-3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 x14ac:dyDescent="0.15">
      <c r="A32" s="14"/>
      <c r="B32" s="14"/>
      <c r="C32" s="15" t="s">
        <v>127</v>
      </c>
      <c r="D32" s="16">
        <v>45876</v>
      </c>
      <c r="E32" s="15" t="s">
        <v>128</v>
      </c>
      <c r="F32" s="35" t="s">
        <v>408</v>
      </c>
      <c r="G32" s="35" t="s">
        <v>409</v>
      </c>
      <c r="H32" s="16"/>
      <c r="I32" s="16"/>
      <c r="J32" s="92"/>
      <c r="K32" s="18">
        <v>212940000</v>
      </c>
      <c r="L32" s="27" t="s">
        <v>410</v>
      </c>
      <c r="M32" s="31"/>
      <c r="N32" s="31"/>
      <c r="O32" s="31"/>
      <c r="P32" s="27"/>
      <c r="Q32" s="27"/>
      <c r="R32" s="31"/>
      <c r="S32" s="31"/>
      <c r="T32" s="31"/>
      <c r="U32" s="10">
        <f t="shared" si="14"/>
        <v>0</v>
      </c>
      <c r="V32" s="31"/>
      <c r="W32" s="31"/>
      <c r="X32" s="31"/>
      <c r="Y32" s="10">
        <f t="shared" si="15"/>
        <v>0</v>
      </c>
      <c r="Z32" s="31"/>
      <c r="AA32" s="80">
        <v>212940000</v>
      </c>
      <c r="AB32" s="31"/>
      <c r="AC32" s="10">
        <f t="shared" si="16"/>
        <v>212940000</v>
      </c>
      <c r="AD32" s="31"/>
      <c r="AE32" s="31"/>
      <c r="AF32" s="31"/>
      <c r="AG32" s="10">
        <f t="shared" si="12"/>
        <v>0</v>
      </c>
      <c r="AH32" s="10">
        <f t="shared" si="17"/>
        <v>212940000</v>
      </c>
      <c r="AI32" s="20">
        <f t="shared" si="13"/>
        <v>0.13935353264032366</v>
      </c>
      <c r="AJ32" s="20">
        <f t="shared" si="11"/>
        <v>9.7953926257935246E-3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 x14ac:dyDescent="0.15">
      <c r="A33" s="14">
        <v>3</v>
      </c>
      <c r="B33" s="14"/>
      <c r="C33" s="15"/>
      <c r="D33" s="16"/>
      <c r="E33" s="15"/>
      <c r="F33" s="15"/>
      <c r="G33" s="15"/>
      <c r="H33" s="16"/>
      <c r="I33" s="16"/>
      <c r="J33" s="92"/>
      <c r="K33" s="18">
        <v>184020000</v>
      </c>
      <c r="L33" s="27"/>
      <c r="M33" s="31"/>
      <c r="N33" s="31"/>
      <c r="O33" s="31"/>
      <c r="P33" s="27"/>
      <c r="Q33" s="27"/>
      <c r="R33" s="31"/>
      <c r="S33" s="31"/>
      <c r="T33" s="31"/>
      <c r="U33" s="10">
        <f>SUM(R33:T33)</f>
        <v>0</v>
      </c>
      <c r="V33" s="31"/>
      <c r="W33" s="31"/>
      <c r="X33" s="31"/>
      <c r="Y33" s="10">
        <f>SUM(V33:X33)</f>
        <v>0</v>
      </c>
      <c r="Z33" s="31"/>
      <c r="AA33" s="31"/>
      <c r="AB33" s="31"/>
      <c r="AC33" s="10">
        <f t="shared" si="16"/>
        <v>0</v>
      </c>
      <c r="AD33" s="31"/>
      <c r="AE33" s="31"/>
      <c r="AF33" s="31"/>
      <c r="AG33" s="10">
        <f t="shared" si="12"/>
        <v>0</v>
      </c>
      <c r="AH33" s="10">
        <f t="shared" si="17"/>
        <v>0</v>
      </c>
      <c r="AI33" s="20">
        <f t="shared" si="13"/>
        <v>0</v>
      </c>
      <c r="AJ33" s="20">
        <f t="shared" si="11"/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s="22" customFormat="1" ht="24.95" customHeight="1" x14ac:dyDescent="0.25">
      <c r="A34" s="93" t="s">
        <v>53</v>
      </c>
      <c r="B34" s="93"/>
      <c r="C34" s="93"/>
      <c r="D34" s="93"/>
      <c r="E34" s="93"/>
      <c r="F34" s="93"/>
      <c r="G34" s="93"/>
      <c r="H34" s="93"/>
      <c r="I34" s="93"/>
      <c r="J34" s="56">
        <f>SUM(J28:J33)</f>
        <v>1528055988</v>
      </c>
      <c r="K34" s="56">
        <f>SUM(K28:K33)</f>
        <v>1019805000</v>
      </c>
      <c r="L34" s="57"/>
      <c r="M34" s="53">
        <f>SUM(M28:M33)</f>
        <v>0</v>
      </c>
      <c r="N34" s="53">
        <f>SUM(N28:N33)</f>
        <v>0</v>
      </c>
      <c r="O34" s="53">
        <f>SUM(O28:O33)</f>
        <v>0</v>
      </c>
      <c r="P34" s="57"/>
      <c r="Q34" s="57"/>
      <c r="R34" s="53">
        <f t="shared" ref="R34:AH34" si="18">SUM(R28:R33)</f>
        <v>0</v>
      </c>
      <c r="S34" s="53">
        <f t="shared" si="18"/>
        <v>0</v>
      </c>
      <c r="T34" s="53">
        <f>SUM(T28:T33)</f>
        <v>0</v>
      </c>
      <c r="U34" s="53">
        <f>SUM(U28:U33)</f>
        <v>0</v>
      </c>
      <c r="V34" s="53">
        <f t="shared" si="18"/>
        <v>0</v>
      </c>
      <c r="W34" s="53">
        <f t="shared" si="18"/>
        <v>0</v>
      </c>
      <c r="X34" s="53">
        <f t="shared" si="18"/>
        <v>0</v>
      </c>
      <c r="Y34" s="53">
        <f t="shared" si="18"/>
        <v>0</v>
      </c>
      <c r="Z34" s="53">
        <f t="shared" si="18"/>
        <v>622845000</v>
      </c>
      <c r="AA34" s="53">
        <f t="shared" si="18"/>
        <v>212940000</v>
      </c>
      <c r="AB34" s="53">
        <f t="shared" si="18"/>
        <v>0</v>
      </c>
      <c r="AC34" s="53">
        <f t="shared" si="18"/>
        <v>835785000</v>
      </c>
      <c r="AD34" s="53">
        <f t="shared" si="18"/>
        <v>0</v>
      </c>
      <c r="AE34" s="53">
        <f t="shared" si="18"/>
        <v>0</v>
      </c>
      <c r="AF34" s="53">
        <f t="shared" si="18"/>
        <v>0</v>
      </c>
      <c r="AG34" s="53">
        <f t="shared" si="18"/>
        <v>0</v>
      </c>
      <c r="AH34" s="53">
        <f t="shared" si="18"/>
        <v>835785000</v>
      </c>
      <c r="AI34" s="59">
        <f>IF(ISERROR(AH34/J34),0,AH34/J34)</f>
        <v>0.54695967069499807</v>
      </c>
      <c r="AJ34" s="59">
        <f>IF(ISERROR(AH34/$AH$193),0,AH34/$AH$193)</f>
        <v>3.8446709053014186E-2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x14ac:dyDescent="0.25">
      <c r="A35" s="91" t="s">
        <v>54</v>
      </c>
      <c r="B35" s="91"/>
      <c r="C35" s="91"/>
      <c r="D35" s="91"/>
      <c r="E35" s="91"/>
      <c r="F35" s="4"/>
      <c r="G35" s="5"/>
      <c r="H35" s="6"/>
      <c r="I35" s="6"/>
      <c r="J35" s="7"/>
      <c r="K35" s="8"/>
      <c r="L35" s="5"/>
      <c r="M35" s="10"/>
      <c r="N35" s="10"/>
      <c r="O35" s="10"/>
      <c r="P35" s="5"/>
      <c r="Q35" s="14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2"/>
      <c r="AJ35" s="13"/>
    </row>
    <row r="36" spans="1:106" ht="24.95" customHeight="1" outlineLevel="1" x14ac:dyDescent="0.25">
      <c r="A36" s="14">
        <v>1</v>
      </c>
      <c r="B36" s="14"/>
      <c r="C36" s="24" t="s">
        <v>129</v>
      </c>
      <c r="D36" s="25">
        <v>45845</v>
      </c>
      <c r="E36" s="26" t="s">
        <v>130</v>
      </c>
      <c r="F36" s="35" t="s">
        <v>408</v>
      </c>
      <c r="G36" s="35" t="s">
        <v>409</v>
      </c>
      <c r="H36" s="28"/>
      <c r="I36" s="28"/>
      <c r="J36" s="92">
        <v>3066469099</v>
      </c>
      <c r="K36" s="29">
        <v>153070000</v>
      </c>
      <c r="L36" s="27" t="s">
        <v>410</v>
      </c>
      <c r="M36" s="31"/>
      <c r="N36" s="32"/>
      <c r="O36" s="31"/>
      <c r="P36" s="27"/>
      <c r="Q36" s="27"/>
      <c r="R36" s="31"/>
      <c r="S36" s="31"/>
      <c r="T36" s="31"/>
      <c r="U36" s="10">
        <f>SUM(R36:T36)</f>
        <v>0</v>
      </c>
      <c r="V36" s="31"/>
      <c r="W36" s="31"/>
      <c r="X36" s="31"/>
      <c r="Y36" s="10">
        <f>SUM(V36:X36)</f>
        <v>0</v>
      </c>
      <c r="Z36" s="81">
        <v>153070000</v>
      </c>
      <c r="AA36" s="31"/>
      <c r="AB36" s="31"/>
      <c r="AC36" s="10">
        <f>SUM(Z36:AB36)</f>
        <v>153070000</v>
      </c>
      <c r="AD36" s="31"/>
      <c r="AE36" s="31">
        <v>0</v>
      </c>
      <c r="AF36" s="31">
        <v>0</v>
      </c>
      <c r="AG36" s="10">
        <f>SUM(AD36:AF36)</f>
        <v>0</v>
      </c>
      <c r="AH36" s="10">
        <f>SUM(U36,Y36,AC36,AG36)</f>
        <v>153070000</v>
      </c>
      <c r="AI36" s="20">
        <f>IF(ISERROR(AH36/$J$36),0,AH36/$J$36)</f>
        <v>4.9917346321838807E-2</v>
      </c>
      <c r="AJ36" s="20">
        <f t="shared" ref="AJ36:AJ52" si="19">IF(ISERROR(AH36/$AH$193),"-",AH36/$AH$193)</f>
        <v>7.0413297136762221E-3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x14ac:dyDescent="0.25">
      <c r="A37" s="14">
        <v>2</v>
      </c>
      <c r="B37" s="14"/>
      <c r="C37" s="24" t="s">
        <v>131</v>
      </c>
      <c r="D37" s="25">
        <v>45845</v>
      </c>
      <c r="E37" s="26" t="s">
        <v>132</v>
      </c>
      <c r="F37" s="35" t="s">
        <v>408</v>
      </c>
      <c r="G37" s="35" t="s">
        <v>409</v>
      </c>
      <c r="H37" s="28"/>
      <c r="I37" s="28"/>
      <c r="J37" s="92"/>
      <c r="K37" s="29">
        <v>181820000</v>
      </c>
      <c r="L37" s="27" t="s">
        <v>410</v>
      </c>
      <c r="M37" s="31"/>
      <c r="N37" s="32"/>
      <c r="O37" s="31"/>
      <c r="P37" s="27"/>
      <c r="Q37" s="27"/>
      <c r="R37" s="31"/>
      <c r="S37" s="31"/>
      <c r="T37" s="31"/>
      <c r="U37" s="10">
        <f t="shared" ref="U37:U51" si="20">SUM(R37:T37)</f>
        <v>0</v>
      </c>
      <c r="V37" s="31"/>
      <c r="W37" s="31"/>
      <c r="X37" s="31"/>
      <c r="Y37" s="10">
        <f t="shared" ref="Y37:Y51" si="21">SUM(V37:X37)</f>
        <v>0</v>
      </c>
      <c r="Z37" s="81">
        <v>181820000</v>
      </c>
      <c r="AA37" s="31"/>
      <c r="AB37" s="31"/>
      <c r="AC37" s="10">
        <f t="shared" ref="AC37:AC51" si="22">SUM(Z37:AB37)</f>
        <v>181820000</v>
      </c>
      <c r="AD37" s="31"/>
      <c r="AE37" s="31"/>
      <c r="AF37" s="31"/>
      <c r="AG37" s="10">
        <f t="shared" ref="AG37:AG51" si="23">SUM(AD37:AF37)</f>
        <v>0</v>
      </c>
      <c r="AH37" s="10">
        <f t="shared" ref="AH37:AH51" si="24">SUM(U37,Y37,AC37,AG37)</f>
        <v>181820000</v>
      </c>
      <c r="AI37" s="20">
        <f t="shared" ref="AI37:AI52" si="25">IF(ISERROR(AH37/$J$36),0,AH37/$J$36)</f>
        <v>5.9292950337993935E-2</v>
      </c>
      <c r="AJ37" s="20">
        <f t="shared" si="19"/>
        <v>8.3638503203802873E-3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25">
      <c r="A38" s="14">
        <v>3</v>
      </c>
      <c r="B38" s="14"/>
      <c r="C38" s="24" t="s">
        <v>133</v>
      </c>
      <c r="D38" s="25">
        <v>45845</v>
      </c>
      <c r="E38" s="26" t="s">
        <v>134</v>
      </c>
      <c r="F38" s="35" t="s">
        <v>408</v>
      </c>
      <c r="G38" s="35" t="s">
        <v>409</v>
      </c>
      <c r="H38" s="28"/>
      <c r="I38" s="28"/>
      <c r="J38" s="92"/>
      <c r="K38" s="29">
        <v>184020000</v>
      </c>
      <c r="L38" s="27" t="s">
        <v>410</v>
      </c>
      <c r="M38" s="31"/>
      <c r="N38" s="32"/>
      <c r="O38" s="31"/>
      <c r="P38" s="27"/>
      <c r="Q38" s="27"/>
      <c r="R38" s="31"/>
      <c r="S38" s="31"/>
      <c r="T38" s="31"/>
      <c r="U38" s="10">
        <f t="shared" si="20"/>
        <v>0</v>
      </c>
      <c r="V38" s="31"/>
      <c r="W38" s="31"/>
      <c r="X38" s="31"/>
      <c r="Y38" s="10">
        <f t="shared" si="21"/>
        <v>0</v>
      </c>
      <c r="Z38" s="81">
        <v>184020000</v>
      </c>
      <c r="AA38" s="31"/>
      <c r="AB38" s="31"/>
      <c r="AC38" s="10">
        <f t="shared" si="22"/>
        <v>184020000</v>
      </c>
      <c r="AD38" s="31"/>
      <c r="AE38" s="31"/>
      <c r="AF38" s="31"/>
      <c r="AG38" s="10">
        <f t="shared" si="23"/>
        <v>0</v>
      </c>
      <c r="AH38" s="10">
        <f t="shared" si="24"/>
        <v>184020000</v>
      </c>
      <c r="AI38" s="20">
        <f t="shared" si="25"/>
        <v>6.001038786270841E-2</v>
      </c>
      <c r="AJ38" s="20">
        <f t="shared" si="19"/>
        <v>8.4650518972411212E-3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 x14ac:dyDescent="0.25">
      <c r="A39" s="14">
        <v>4</v>
      </c>
      <c r="B39" s="14"/>
      <c r="C39" s="24" t="s">
        <v>135</v>
      </c>
      <c r="D39" s="25">
        <v>45856</v>
      </c>
      <c r="E39" s="26" t="s">
        <v>136</v>
      </c>
      <c r="F39" s="35" t="s">
        <v>408</v>
      </c>
      <c r="G39" s="35" t="s">
        <v>409</v>
      </c>
      <c r="H39" s="28"/>
      <c r="I39" s="28"/>
      <c r="J39" s="92"/>
      <c r="K39" s="29">
        <v>128355000</v>
      </c>
      <c r="L39" s="27" t="s">
        <v>410</v>
      </c>
      <c r="M39" s="31"/>
      <c r="N39" s="32"/>
      <c r="O39" s="31"/>
      <c r="P39" s="27"/>
      <c r="Q39" s="27"/>
      <c r="R39" s="31"/>
      <c r="S39" s="31"/>
      <c r="T39" s="31"/>
      <c r="U39" s="10">
        <f t="shared" si="20"/>
        <v>0</v>
      </c>
      <c r="V39" s="31"/>
      <c r="W39" s="31"/>
      <c r="X39" s="31"/>
      <c r="Y39" s="10">
        <f t="shared" si="21"/>
        <v>0</v>
      </c>
      <c r="Z39" s="81">
        <v>128355000</v>
      </c>
      <c r="AA39" s="31"/>
      <c r="AB39" s="31"/>
      <c r="AC39" s="10">
        <f t="shared" si="22"/>
        <v>128355000</v>
      </c>
      <c r="AD39" s="31"/>
      <c r="AE39" s="31"/>
      <c r="AF39" s="31"/>
      <c r="AG39" s="10">
        <f t="shared" si="23"/>
        <v>0</v>
      </c>
      <c r="AH39" s="10">
        <f t="shared" si="24"/>
        <v>128355000</v>
      </c>
      <c r="AI39" s="20">
        <f t="shared" si="25"/>
        <v>4.1857587947603185E-2</v>
      </c>
      <c r="AJ39" s="20">
        <f t="shared" si="19"/>
        <v>5.9044219990782749E-3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 x14ac:dyDescent="0.25">
      <c r="A40" s="14">
        <v>5</v>
      </c>
      <c r="B40" s="14"/>
      <c r="C40" s="24" t="s">
        <v>137</v>
      </c>
      <c r="D40" s="25">
        <v>45853</v>
      </c>
      <c r="E40" s="26" t="s">
        <v>138</v>
      </c>
      <c r="F40" s="35" t="s">
        <v>408</v>
      </c>
      <c r="G40" s="35" t="s">
        <v>409</v>
      </c>
      <c r="H40" s="28"/>
      <c r="I40" s="28"/>
      <c r="J40" s="92"/>
      <c r="K40" s="29">
        <v>185827267</v>
      </c>
      <c r="L40" s="27" t="s">
        <v>410</v>
      </c>
      <c r="M40" s="31"/>
      <c r="N40" s="32"/>
      <c r="O40" s="31"/>
      <c r="P40" s="27"/>
      <c r="Q40" s="27"/>
      <c r="R40" s="31"/>
      <c r="S40" s="31"/>
      <c r="T40" s="31"/>
      <c r="U40" s="10">
        <f t="shared" si="20"/>
        <v>0</v>
      </c>
      <c r="V40" s="31"/>
      <c r="W40" s="31"/>
      <c r="X40" s="31"/>
      <c r="Y40" s="10">
        <f t="shared" si="21"/>
        <v>0</v>
      </c>
      <c r="Z40" s="31"/>
      <c r="AA40" s="81">
        <v>185827267</v>
      </c>
      <c r="AB40" s="31"/>
      <c r="AC40" s="10">
        <f t="shared" si="22"/>
        <v>185827267</v>
      </c>
      <c r="AD40" s="31"/>
      <c r="AE40" s="31"/>
      <c r="AF40" s="31"/>
      <c r="AG40" s="10">
        <f t="shared" si="23"/>
        <v>0</v>
      </c>
      <c r="AH40" s="10">
        <f t="shared" si="24"/>
        <v>185827267</v>
      </c>
      <c r="AI40" s="20">
        <f t="shared" si="25"/>
        <v>6.0599752027698489E-2</v>
      </c>
      <c r="AJ40" s="20">
        <f t="shared" si="19"/>
        <v>8.5481874746086428E-3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 x14ac:dyDescent="0.25">
      <c r="A41" s="14">
        <v>6</v>
      </c>
      <c r="B41" s="14"/>
      <c r="C41" s="24" t="s">
        <v>139</v>
      </c>
      <c r="D41" s="25">
        <v>45874</v>
      </c>
      <c r="E41" s="26" t="s">
        <v>140</v>
      </c>
      <c r="F41" s="35" t="s">
        <v>408</v>
      </c>
      <c r="G41" s="35" t="s">
        <v>409</v>
      </c>
      <c r="H41" s="28"/>
      <c r="I41" s="28"/>
      <c r="J41" s="92"/>
      <c r="K41" s="29">
        <v>179713944</v>
      </c>
      <c r="L41" s="27" t="s">
        <v>410</v>
      </c>
      <c r="M41" s="31"/>
      <c r="N41" s="32"/>
      <c r="O41" s="31"/>
      <c r="P41" s="27"/>
      <c r="Q41" s="27"/>
      <c r="R41" s="31"/>
      <c r="S41" s="31"/>
      <c r="T41" s="31"/>
      <c r="U41" s="10">
        <f t="shared" si="20"/>
        <v>0</v>
      </c>
      <c r="V41" s="31"/>
      <c r="W41" s="31"/>
      <c r="X41" s="31"/>
      <c r="Y41" s="10">
        <f t="shared" si="21"/>
        <v>0</v>
      </c>
      <c r="Z41" s="31"/>
      <c r="AA41" s="81">
        <v>179713944</v>
      </c>
      <c r="AB41" s="31"/>
      <c r="AC41" s="10">
        <f t="shared" si="22"/>
        <v>179713944</v>
      </c>
      <c r="AD41" s="31"/>
      <c r="AE41" s="31"/>
      <c r="AF41" s="31"/>
      <c r="AG41" s="10">
        <f t="shared" si="23"/>
        <v>0</v>
      </c>
      <c r="AH41" s="10">
        <f t="shared" si="24"/>
        <v>179713944</v>
      </c>
      <c r="AI41" s="20">
        <f t="shared" si="25"/>
        <v>5.8606148700016625E-2</v>
      </c>
      <c r="AJ41" s="20">
        <f t="shared" si="19"/>
        <v>8.2669702348542803E-3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25">
      <c r="A42" s="14">
        <v>7</v>
      </c>
      <c r="B42" s="14"/>
      <c r="C42" s="24" t="s">
        <v>141</v>
      </c>
      <c r="D42" s="25">
        <v>45847</v>
      </c>
      <c r="E42" s="26" t="s">
        <v>142</v>
      </c>
      <c r="F42" s="35" t="s">
        <v>408</v>
      </c>
      <c r="G42" s="35" t="s">
        <v>409</v>
      </c>
      <c r="H42" s="28"/>
      <c r="I42" s="28"/>
      <c r="J42" s="92"/>
      <c r="K42" s="29">
        <v>179713944</v>
      </c>
      <c r="L42" s="27" t="s">
        <v>410</v>
      </c>
      <c r="M42" s="31"/>
      <c r="N42" s="32"/>
      <c r="O42" s="31"/>
      <c r="P42" s="27"/>
      <c r="Q42" s="27"/>
      <c r="R42" s="31"/>
      <c r="S42" s="31"/>
      <c r="T42" s="31"/>
      <c r="U42" s="10">
        <f t="shared" si="20"/>
        <v>0</v>
      </c>
      <c r="V42" s="31"/>
      <c r="W42" s="31"/>
      <c r="X42" s="31"/>
      <c r="Y42" s="10">
        <f t="shared" si="21"/>
        <v>0</v>
      </c>
      <c r="Z42" s="31"/>
      <c r="AA42" s="81">
        <v>179713944</v>
      </c>
      <c r="AB42" s="31"/>
      <c r="AC42" s="10">
        <f t="shared" si="22"/>
        <v>179713944</v>
      </c>
      <c r="AD42" s="31"/>
      <c r="AE42" s="31"/>
      <c r="AF42" s="31"/>
      <c r="AG42" s="10">
        <f t="shared" si="23"/>
        <v>0</v>
      </c>
      <c r="AH42" s="10">
        <f t="shared" si="24"/>
        <v>179713944</v>
      </c>
      <c r="AI42" s="20">
        <f t="shared" si="25"/>
        <v>5.8606148700016625E-2</v>
      </c>
      <c r="AJ42" s="20">
        <f t="shared" si="19"/>
        <v>8.2669702348542803E-3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 x14ac:dyDescent="0.25">
      <c r="A43" s="14">
        <v>8</v>
      </c>
      <c r="B43" s="14"/>
      <c r="C43" s="24" t="s">
        <v>143</v>
      </c>
      <c r="D43" s="25">
        <v>45853</v>
      </c>
      <c r="E43" s="26" t="s">
        <v>144</v>
      </c>
      <c r="F43" s="35" t="s">
        <v>408</v>
      </c>
      <c r="G43" s="35" t="s">
        <v>409</v>
      </c>
      <c r="H43" s="28"/>
      <c r="I43" s="28"/>
      <c r="J43" s="92"/>
      <c r="K43" s="29">
        <v>142970000</v>
      </c>
      <c r="L43" s="27" t="s">
        <v>410</v>
      </c>
      <c r="M43" s="31"/>
      <c r="N43" s="32"/>
      <c r="O43" s="31"/>
      <c r="P43" s="27"/>
      <c r="Q43" s="27"/>
      <c r="R43" s="31"/>
      <c r="S43" s="31"/>
      <c r="T43" s="31"/>
      <c r="U43" s="10">
        <f t="shared" si="20"/>
        <v>0</v>
      </c>
      <c r="V43" s="31"/>
      <c r="W43" s="31"/>
      <c r="X43" s="31"/>
      <c r="Y43" s="10">
        <f t="shared" si="21"/>
        <v>0</v>
      </c>
      <c r="Z43" s="31"/>
      <c r="AA43" s="81">
        <v>142970000</v>
      </c>
      <c r="AB43" s="31"/>
      <c r="AC43" s="10">
        <f t="shared" si="22"/>
        <v>142970000</v>
      </c>
      <c r="AD43" s="31"/>
      <c r="AE43" s="31"/>
      <c r="AF43" s="31"/>
      <c r="AG43" s="10">
        <f t="shared" si="23"/>
        <v>0</v>
      </c>
      <c r="AH43" s="10">
        <f t="shared" si="24"/>
        <v>142970000</v>
      </c>
      <c r="AI43" s="20">
        <f t="shared" si="25"/>
        <v>4.6623655867467785E-2</v>
      </c>
      <c r="AJ43" s="20">
        <f t="shared" si="19"/>
        <v>6.5767224744514895E-3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25">
      <c r="A44" s="14">
        <v>9</v>
      </c>
      <c r="B44" s="14"/>
      <c r="C44" s="24" t="s">
        <v>145</v>
      </c>
      <c r="D44" s="25">
        <v>45853</v>
      </c>
      <c r="E44" s="26" t="s">
        <v>146</v>
      </c>
      <c r="F44" s="35" t="s">
        <v>408</v>
      </c>
      <c r="G44" s="35" t="s">
        <v>409</v>
      </c>
      <c r="H44" s="28"/>
      <c r="I44" s="28"/>
      <c r="J44" s="92"/>
      <c r="K44" s="29">
        <v>68725000</v>
      </c>
      <c r="L44" s="27" t="s">
        <v>410</v>
      </c>
      <c r="M44" s="31"/>
      <c r="N44" s="32"/>
      <c r="O44" s="31"/>
      <c r="P44" s="27"/>
      <c r="Q44" s="27"/>
      <c r="R44" s="31"/>
      <c r="S44" s="31"/>
      <c r="T44" s="31"/>
      <c r="U44" s="10">
        <f t="shared" si="20"/>
        <v>0</v>
      </c>
      <c r="V44" s="31"/>
      <c r="W44" s="31"/>
      <c r="X44" s="31"/>
      <c r="Y44" s="10">
        <f t="shared" si="21"/>
        <v>0</v>
      </c>
      <c r="Z44" s="31"/>
      <c r="AA44" s="81">
        <v>68725000</v>
      </c>
      <c r="AB44" s="31"/>
      <c r="AC44" s="10">
        <f t="shared" si="22"/>
        <v>68725000</v>
      </c>
      <c r="AD44" s="31"/>
      <c r="AE44" s="31"/>
      <c r="AF44" s="31"/>
      <c r="AG44" s="10">
        <f t="shared" si="23"/>
        <v>0</v>
      </c>
      <c r="AH44" s="10">
        <f t="shared" si="24"/>
        <v>68725000</v>
      </c>
      <c r="AI44" s="20">
        <f t="shared" si="25"/>
        <v>2.2411769948182999E-2</v>
      </c>
      <c r="AJ44" s="20">
        <f t="shared" si="19"/>
        <v>3.1613992589821544E-3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25">
      <c r="A45" s="14">
        <v>10</v>
      </c>
      <c r="B45" s="14"/>
      <c r="C45" s="24" t="s">
        <v>147</v>
      </c>
      <c r="D45" s="25">
        <v>45845</v>
      </c>
      <c r="E45" s="26" t="s">
        <v>148</v>
      </c>
      <c r="F45" s="35" t="s">
        <v>408</v>
      </c>
      <c r="G45" s="35" t="s">
        <v>409</v>
      </c>
      <c r="H45" s="28"/>
      <c r="I45" s="28"/>
      <c r="J45" s="92"/>
      <c r="K45" s="29">
        <v>184020000</v>
      </c>
      <c r="L45" s="27" t="s">
        <v>410</v>
      </c>
      <c r="M45" s="31"/>
      <c r="N45" s="32"/>
      <c r="O45" s="31"/>
      <c r="P45" s="27"/>
      <c r="Q45" s="27"/>
      <c r="R45" s="31"/>
      <c r="S45" s="31"/>
      <c r="T45" s="31"/>
      <c r="U45" s="10">
        <f t="shared" si="20"/>
        <v>0</v>
      </c>
      <c r="V45" s="31"/>
      <c r="W45" s="31"/>
      <c r="X45" s="31"/>
      <c r="Y45" s="10">
        <f t="shared" si="21"/>
        <v>0</v>
      </c>
      <c r="Z45" s="31"/>
      <c r="AA45" s="81">
        <v>184020000</v>
      </c>
      <c r="AB45" s="31"/>
      <c r="AC45" s="10">
        <f t="shared" si="22"/>
        <v>184020000</v>
      </c>
      <c r="AD45" s="31"/>
      <c r="AE45" s="31"/>
      <c r="AF45" s="31"/>
      <c r="AG45" s="10">
        <f t="shared" si="23"/>
        <v>0</v>
      </c>
      <c r="AH45" s="10">
        <f t="shared" si="24"/>
        <v>184020000</v>
      </c>
      <c r="AI45" s="20">
        <f t="shared" si="25"/>
        <v>6.001038786270841E-2</v>
      </c>
      <c r="AJ45" s="20">
        <f t="shared" si="19"/>
        <v>8.4650518972411212E-3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25">
      <c r="A46" s="14">
        <v>11</v>
      </c>
      <c r="B46" s="14"/>
      <c r="C46" s="24" t="s">
        <v>149</v>
      </c>
      <c r="D46" s="25">
        <v>45866</v>
      </c>
      <c r="E46" s="26" t="s">
        <v>150</v>
      </c>
      <c r="F46" s="35" t="s">
        <v>408</v>
      </c>
      <c r="G46" s="35" t="s">
        <v>409</v>
      </c>
      <c r="H46" s="28"/>
      <c r="I46" s="28"/>
      <c r="J46" s="92"/>
      <c r="K46" s="29">
        <v>153070000</v>
      </c>
      <c r="L46" s="27" t="s">
        <v>410</v>
      </c>
      <c r="M46" s="31"/>
      <c r="N46" s="32"/>
      <c r="O46" s="31"/>
      <c r="P46" s="27"/>
      <c r="Q46" s="27"/>
      <c r="R46" s="31"/>
      <c r="S46" s="31"/>
      <c r="T46" s="31"/>
      <c r="U46" s="10">
        <f t="shared" si="20"/>
        <v>0</v>
      </c>
      <c r="V46" s="31"/>
      <c r="W46" s="31"/>
      <c r="X46" s="31"/>
      <c r="Y46" s="10">
        <f t="shared" si="21"/>
        <v>0</v>
      </c>
      <c r="Z46" s="31"/>
      <c r="AA46" s="81">
        <v>153070000</v>
      </c>
      <c r="AB46" s="31"/>
      <c r="AC46" s="10">
        <f t="shared" si="22"/>
        <v>153070000</v>
      </c>
      <c r="AD46" s="31"/>
      <c r="AE46" s="31"/>
      <c r="AF46" s="31"/>
      <c r="AG46" s="10">
        <f t="shared" si="23"/>
        <v>0</v>
      </c>
      <c r="AH46" s="10">
        <f t="shared" si="24"/>
        <v>153070000</v>
      </c>
      <c r="AI46" s="20">
        <f t="shared" si="25"/>
        <v>4.9917346321838807E-2</v>
      </c>
      <c r="AJ46" s="20">
        <f t="shared" si="19"/>
        <v>7.0413297136762221E-3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 x14ac:dyDescent="0.25">
      <c r="A47" s="14">
        <v>12</v>
      </c>
      <c r="B47" s="14"/>
      <c r="C47" s="24" t="s">
        <v>151</v>
      </c>
      <c r="D47" s="25">
        <v>45853</v>
      </c>
      <c r="E47" s="26" t="s">
        <v>152</v>
      </c>
      <c r="F47" s="35" t="s">
        <v>408</v>
      </c>
      <c r="G47" s="35" t="s">
        <v>409</v>
      </c>
      <c r="H47" s="28"/>
      <c r="I47" s="28"/>
      <c r="J47" s="92"/>
      <c r="K47" s="29">
        <v>179713944</v>
      </c>
      <c r="L47" s="27" t="s">
        <v>410</v>
      </c>
      <c r="M47" s="31"/>
      <c r="N47" s="32"/>
      <c r="O47" s="31"/>
      <c r="P47" s="27"/>
      <c r="Q47" s="27"/>
      <c r="R47" s="31"/>
      <c r="S47" s="31"/>
      <c r="T47" s="31"/>
      <c r="U47" s="10">
        <f t="shared" si="20"/>
        <v>0</v>
      </c>
      <c r="V47" s="31"/>
      <c r="W47" s="31"/>
      <c r="X47" s="31"/>
      <c r="Y47" s="10">
        <f t="shared" si="21"/>
        <v>0</v>
      </c>
      <c r="Z47" s="31"/>
      <c r="AA47" s="81">
        <v>179713944</v>
      </c>
      <c r="AB47" s="31"/>
      <c r="AC47" s="10">
        <f t="shared" si="22"/>
        <v>179713944</v>
      </c>
      <c r="AD47" s="31"/>
      <c r="AE47" s="31"/>
      <c r="AF47" s="31"/>
      <c r="AG47" s="10">
        <f>SUM(AD47:AF47)</f>
        <v>0</v>
      </c>
      <c r="AH47" s="10">
        <f t="shared" si="24"/>
        <v>179713944</v>
      </c>
      <c r="AI47" s="20">
        <f t="shared" si="25"/>
        <v>5.8606148700016625E-2</v>
      </c>
      <c r="AJ47" s="20">
        <f t="shared" si="19"/>
        <v>8.2669702348542803E-3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25">
      <c r="A48" s="14">
        <v>13</v>
      </c>
      <c r="B48" s="14"/>
      <c r="C48" s="24" t="s">
        <v>153</v>
      </c>
      <c r="D48" s="25">
        <v>45860</v>
      </c>
      <c r="E48" s="26" t="s">
        <v>154</v>
      </c>
      <c r="F48" s="35" t="s">
        <v>408</v>
      </c>
      <c r="G48" s="35" t="s">
        <v>409</v>
      </c>
      <c r="H48" s="28"/>
      <c r="I48" s="28"/>
      <c r="J48" s="92"/>
      <c r="K48" s="29">
        <v>184020000</v>
      </c>
      <c r="L48" s="27" t="s">
        <v>410</v>
      </c>
      <c r="M48" s="31"/>
      <c r="N48" s="32"/>
      <c r="O48" s="31"/>
      <c r="P48" s="27"/>
      <c r="Q48" s="27"/>
      <c r="R48" s="31"/>
      <c r="S48" s="31"/>
      <c r="T48" s="31"/>
      <c r="U48" s="10">
        <f t="shared" si="20"/>
        <v>0</v>
      </c>
      <c r="V48" s="31"/>
      <c r="W48" s="31"/>
      <c r="X48" s="31"/>
      <c r="Y48" s="10">
        <f t="shared" si="21"/>
        <v>0</v>
      </c>
      <c r="Z48" s="31"/>
      <c r="AA48" s="81">
        <v>184020000</v>
      </c>
      <c r="AB48" s="31"/>
      <c r="AC48" s="10">
        <f t="shared" si="22"/>
        <v>184020000</v>
      </c>
      <c r="AD48" s="31"/>
      <c r="AE48" s="31"/>
      <c r="AF48" s="31"/>
      <c r="AG48" s="10">
        <f t="shared" si="23"/>
        <v>0</v>
      </c>
      <c r="AH48" s="10">
        <f t="shared" si="24"/>
        <v>184020000</v>
      </c>
      <c r="AI48" s="20">
        <f t="shared" si="25"/>
        <v>6.001038786270841E-2</v>
      </c>
      <c r="AJ48" s="20">
        <f t="shared" si="19"/>
        <v>8.4650518972411212E-3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25">
      <c r="A49" s="14">
        <v>14</v>
      </c>
      <c r="B49" s="14"/>
      <c r="C49" s="24" t="s">
        <v>155</v>
      </c>
      <c r="D49" s="25">
        <v>45856</v>
      </c>
      <c r="E49" s="26" t="s">
        <v>156</v>
      </c>
      <c r="F49" s="35" t="s">
        <v>408</v>
      </c>
      <c r="G49" s="35" t="s">
        <v>409</v>
      </c>
      <c r="H49" s="28"/>
      <c r="I49" s="28"/>
      <c r="J49" s="92"/>
      <c r="K49" s="29">
        <v>228795000</v>
      </c>
      <c r="L49" s="27" t="s">
        <v>410</v>
      </c>
      <c r="M49" s="31"/>
      <c r="N49" s="32"/>
      <c r="O49" s="31"/>
      <c r="P49" s="27"/>
      <c r="Q49" s="27"/>
      <c r="R49" s="31"/>
      <c r="S49" s="31"/>
      <c r="T49" s="31"/>
      <c r="U49" s="10">
        <f t="shared" si="20"/>
        <v>0</v>
      </c>
      <c r="V49" s="31"/>
      <c r="W49" s="31"/>
      <c r="X49" s="31"/>
      <c r="Y49" s="10">
        <f t="shared" si="21"/>
        <v>0</v>
      </c>
      <c r="Z49" s="31"/>
      <c r="AA49" s="81">
        <v>228795000</v>
      </c>
      <c r="AB49" s="31"/>
      <c r="AC49" s="10">
        <f t="shared" si="22"/>
        <v>228795000</v>
      </c>
      <c r="AD49" s="31"/>
      <c r="AE49" s="31"/>
      <c r="AF49" s="31"/>
      <c r="AG49" s="10">
        <f t="shared" si="23"/>
        <v>0</v>
      </c>
      <c r="AH49" s="10">
        <f t="shared" si="24"/>
        <v>228795000</v>
      </c>
      <c r="AI49" s="20">
        <f t="shared" si="25"/>
        <v>7.4611872030476964E-2</v>
      </c>
      <c r="AJ49" s="20">
        <f t="shared" si="19"/>
        <v>1.0524733989942844E-2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25">
      <c r="A50" s="14">
        <v>15</v>
      </c>
      <c r="B50" s="14"/>
      <c r="C50" s="24" t="s">
        <v>157</v>
      </c>
      <c r="D50" s="25">
        <v>45866</v>
      </c>
      <c r="E50" s="26" t="s">
        <v>158</v>
      </c>
      <c r="F50" s="35" t="s">
        <v>408</v>
      </c>
      <c r="G50" s="35" t="s">
        <v>409</v>
      </c>
      <c r="H50" s="28"/>
      <c r="I50" s="28"/>
      <c r="J50" s="92"/>
      <c r="K50" s="29">
        <v>184020000</v>
      </c>
      <c r="L50" s="27" t="s">
        <v>410</v>
      </c>
      <c r="M50" s="31"/>
      <c r="N50" s="32"/>
      <c r="O50" s="31"/>
      <c r="P50" s="27"/>
      <c r="Q50" s="27"/>
      <c r="R50" s="31"/>
      <c r="S50" s="31"/>
      <c r="T50" s="31"/>
      <c r="U50" s="10">
        <f t="shared" si="20"/>
        <v>0</v>
      </c>
      <c r="V50" s="31"/>
      <c r="W50" s="31"/>
      <c r="X50" s="31"/>
      <c r="Y50" s="10">
        <f t="shared" si="21"/>
        <v>0</v>
      </c>
      <c r="Z50" s="31"/>
      <c r="AA50" s="31"/>
      <c r="AB50" s="81">
        <v>184020000</v>
      </c>
      <c r="AC50" s="10">
        <f t="shared" si="22"/>
        <v>184020000</v>
      </c>
      <c r="AD50" s="31"/>
      <c r="AE50" s="31"/>
      <c r="AF50" s="31"/>
      <c r="AG50" s="10">
        <f>SUM(AD50:AF50)</f>
        <v>0</v>
      </c>
      <c r="AH50" s="10">
        <f t="shared" si="24"/>
        <v>184020000</v>
      </c>
      <c r="AI50" s="20">
        <f t="shared" si="25"/>
        <v>6.001038786270841E-2</v>
      </c>
      <c r="AJ50" s="20">
        <f t="shared" si="19"/>
        <v>8.4650518972411212E-3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 x14ac:dyDescent="0.25">
      <c r="A51" s="14">
        <v>16</v>
      </c>
      <c r="B51" s="14"/>
      <c r="C51" s="24" t="s">
        <v>159</v>
      </c>
      <c r="D51" s="25">
        <v>45896</v>
      </c>
      <c r="E51" s="26" t="s">
        <v>160</v>
      </c>
      <c r="F51" s="35" t="s">
        <v>408</v>
      </c>
      <c r="G51" s="35" t="s">
        <v>409</v>
      </c>
      <c r="H51" s="28"/>
      <c r="I51" s="28"/>
      <c r="J51" s="92"/>
      <c r="K51" s="29">
        <v>199745000</v>
      </c>
      <c r="L51" s="27" t="s">
        <v>410</v>
      </c>
      <c r="M51" s="31"/>
      <c r="N51" s="32"/>
      <c r="O51" s="31"/>
      <c r="P51" s="27"/>
      <c r="Q51" s="27"/>
      <c r="R51" s="31"/>
      <c r="S51" s="31"/>
      <c r="T51" s="31"/>
      <c r="U51" s="10">
        <f t="shared" si="20"/>
        <v>0</v>
      </c>
      <c r="V51" s="31"/>
      <c r="W51" s="31"/>
      <c r="X51" s="31"/>
      <c r="Y51" s="10">
        <f t="shared" si="21"/>
        <v>0</v>
      </c>
      <c r="Z51" s="31"/>
      <c r="AA51" s="31"/>
      <c r="AB51" s="81">
        <v>199745000</v>
      </c>
      <c r="AC51" s="10">
        <f t="shared" si="22"/>
        <v>199745000</v>
      </c>
      <c r="AD51" s="31"/>
      <c r="AE51" s="31"/>
      <c r="AF51" s="31"/>
      <c r="AG51" s="10">
        <f t="shared" si="23"/>
        <v>0</v>
      </c>
      <c r="AH51" s="10">
        <f t="shared" si="24"/>
        <v>199745000</v>
      </c>
      <c r="AI51" s="20">
        <f t="shared" si="25"/>
        <v>6.5138435624588042E-2</v>
      </c>
      <c r="AJ51" s="20">
        <f t="shared" si="19"/>
        <v>9.1884131682123012E-3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25">
      <c r="A52" s="14">
        <v>17</v>
      </c>
      <c r="B52" s="14"/>
      <c r="C52" s="33"/>
      <c r="D52" s="34"/>
      <c r="E52" s="35"/>
      <c r="F52" s="27"/>
      <c r="G52" s="27"/>
      <c r="H52" s="36"/>
      <c r="I52" s="28"/>
      <c r="J52" s="92"/>
      <c r="K52" s="29"/>
      <c r="L52" s="30"/>
      <c r="M52" s="31"/>
      <c r="N52" s="32"/>
      <c r="O52" s="31"/>
      <c r="P52" s="27"/>
      <c r="Q52" s="27"/>
      <c r="R52" s="31"/>
      <c r="S52" s="31"/>
      <c r="T52" s="31"/>
      <c r="U52" s="10">
        <f>SUM(R52:T52)</f>
        <v>0</v>
      </c>
      <c r="V52" s="31"/>
      <c r="W52" s="31"/>
      <c r="X52" s="31"/>
      <c r="Y52" s="10">
        <f>SUM(V52:X52)</f>
        <v>0</v>
      </c>
      <c r="Z52" s="31"/>
      <c r="AA52" s="31"/>
      <c r="AB52" s="31"/>
      <c r="AC52" s="10">
        <f>SUM(Z52:AB52)</f>
        <v>0</v>
      </c>
      <c r="AD52" s="31"/>
      <c r="AE52" s="31">
        <v>0</v>
      </c>
      <c r="AF52" s="31">
        <v>0</v>
      </c>
      <c r="AG52" s="10">
        <f>SUM(AD52:AF52)</f>
        <v>0</v>
      </c>
      <c r="AH52" s="10">
        <f>SUM(U52,Y52,AC52,AG52)</f>
        <v>0</v>
      </c>
      <c r="AI52" s="20">
        <f t="shared" si="25"/>
        <v>0</v>
      </c>
      <c r="AJ52" s="20">
        <f t="shared" si="19"/>
        <v>0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s="22" customFormat="1" ht="24.95" customHeight="1" x14ac:dyDescent="0.25">
      <c r="A53" s="93" t="s">
        <v>55</v>
      </c>
      <c r="B53" s="93"/>
      <c r="C53" s="93"/>
      <c r="D53" s="93"/>
      <c r="E53" s="93"/>
      <c r="F53" s="93"/>
      <c r="G53" s="93"/>
      <c r="H53" s="93"/>
      <c r="I53" s="93"/>
      <c r="J53" s="56">
        <f>SUM(J36:J52)</f>
        <v>3066469099</v>
      </c>
      <c r="K53" s="56">
        <f>SUM(K36:K52)</f>
        <v>2717599099</v>
      </c>
      <c r="L53" s="57"/>
      <c r="M53" s="53">
        <f>SUM(M36:M52)</f>
        <v>0</v>
      </c>
      <c r="N53" s="53">
        <f>SUM(N36:N52)</f>
        <v>0</v>
      </c>
      <c r="O53" s="53">
        <f>SUM(O36:O52)</f>
        <v>0</v>
      </c>
      <c r="P53" s="57"/>
      <c r="Q53" s="57"/>
      <c r="R53" s="53">
        <f t="shared" ref="R53:AH53" si="26">SUM(R36:R52)</f>
        <v>0</v>
      </c>
      <c r="S53" s="53">
        <f t="shared" si="26"/>
        <v>0</v>
      </c>
      <c r="T53" s="53">
        <f t="shared" si="26"/>
        <v>0</v>
      </c>
      <c r="U53" s="53">
        <f t="shared" si="26"/>
        <v>0</v>
      </c>
      <c r="V53" s="53">
        <f t="shared" si="26"/>
        <v>0</v>
      </c>
      <c r="W53" s="53">
        <f t="shared" si="26"/>
        <v>0</v>
      </c>
      <c r="X53" s="53">
        <f t="shared" si="26"/>
        <v>0</v>
      </c>
      <c r="Y53" s="53">
        <f t="shared" si="26"/>
        <v>0</v>
      </c>
      <c r="Z53" s="53">
        <f t="shared" si="26"/>
        <v>647265000</v>
      </c>
      <c r="AA53" s="53">
        <f t="shared" si="26"/>
        <v>1686569099</v>
      </c>
      <c r="AB53" s="53">
        <f t="shared" si="26"/>
        <v>383765000</v>
      </c>
      <c r="AC53" s="53">
        <f t="shared" si="26"/>
        <v>2717599099</v>
      </c>
      <c r="AD53" s="53">
        <f t="shared" si="26"/>
        <v>0</v>
      </c>
      <c r="AE53" s="53">
        <f t="shared" si="26"/>
        <v>0</v>
      </c>
      <c r="AF53" s="53">
        <f t="shared" si="26"/>
        <v>0</v>
      </c>
      <c r="AG53" s="53">
        <f t="shared" si="26"/>
        <v>0</v>
      </c>
      <c r="AH53" s="53">
        <f t="shared" si="26"/>
        <v>2717599099</v>
      </c>
      <c r="AI53" s="59">
        <f>IF(ISERROR(AH53/J53),0,AH53/J53)</f>
        <v>0.88623071397857256</v>
      </c>
      <c r="AJ53" s="59">
        <f>IF(ISERROR(AH53/$AH$193),0,AH53/$AH$193)</f>
        <v>0.12501150640653577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x14ac:dyDescent="0.25">
      <c r="A54" s="91" t="s">
        <v>56</v>
      </c>
      <c r="B54" s="91"/>
      <c r="C54" s="91"/>
      <c r="D54" s="91"/>
      <c r="E54" s="91"/>
      <c r="F54" s="4"/>
      <c r="G54" s="5"/>
      <c r="H54" s="6"/>
      <c r="I54" s="6"/>
      <c r="J54" s="7"/>
      <c r="K54" s="8"/>
      <c r="L54" s="5"/>
      <c r="M54" s="10"/>
      <c r="N54" s="10"/>
      <c r="O54" s="10"/>
      <c r="P54" s="5"/>
      <c r="Q54" s="14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2"/>
      <c r="AJ54" s="13"/>
    </row>
    <row r="55" spans="1:106" ht="24.95" customHeight="1" outlineLevel="1" x14ac:dyDescent="0.15">
      <c r="A55" s="14">
        <v>1</v>
      </c>
      <c r="B55" s="14"/>
      <c r="C55" s="15" t="s">
        <v>161</v>
      </c>
      <c r="D55" s="16">
        <v>45855</v>
      </c>
      <c r="E55" s="15" t="s">
        <v>162</v>
      </c>
      <c r="F55" s="35" t="s">
        <v>408</v>
      </c>
      <c r="G55" s="35" t="s">
        <v>409</v>
      </c>
      <c r="H55" s="16"/>
      <c r="I55" s="16"/>
      <c r="J55" s="92">
        <v>2495847888</v>
      </c>
      <c r="K55" s="18">
        <v>228795000</v>
      </c>
      <c r="L55" s="27" t="s">
        <v>410</v>
      </c>
      <c r="M55" s="31"/>
      <c r="N55" s="31"/>
      <c r="O55" s="31"/>
      <c r="P55" s="27"/>
      <c r="Q55" s="27"/>
      <c r="R55" s="31"/>
      <c r="S55" s="31"/>
      <c r="T55" s="31"/>
      <c r="U55" s="10">
        <f>SUM(R55:T55)</f>
        <v>0</v>
      </c>
      <c r="V55" s="31"/>
      <c r="W55" s="31"/>
      <c r="X55" s="31"/>
      <c r="Y55" s="10">
        <f>SUM(V55:X55)</f>
        <v>0</v>
      </c>
      <c r="Z55" s="80">
        <v>228795000</v>
      </c>
      <c r="AA55" s="31"/>
      <c r="AB55" s="31"/>
      <c r="AC55" s="10">
        <f>SUM(Z55:AB55)</f>
        <v>228795000</v>
      </c>
      <c r="AD55" s="31"/>
      <c r="AE55" s="31"/>
      <c r="AF55" s="31"/>
      <c r="AG55" s="10">
        <f>SUM(AD55:AF55)</f>
        <v>0</v>
      </c>
      <c r="AH55" s="10">
        <f>SUM(U55,Y55,AC55,AG55)</f>
        <v>228795000</v>
      </c>
      <c r="AI55" s="20">
        <f>IF(ISERROR(AH55/$J$55),0,AH55/$J$55)</f>
        <v>9.1670250058123737E-2</v>
      </c>
      <c r="AJ55" s="20">
        <f t="shared" ref="AJ55:AJ66" si="27">IF(ISERROR(AH55/$AH$193),"-",AH55/$AH$193)</f>
        <v>1.0524733989942844E-2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x14ac:dyDescent="0.15">
      <c r="A56" s="14">
        <v>2</v>
      </c>
      <c r="B56" s="14"/>
      <c r="C56" s="15" t="s">
        <v>163</v>
      </c>
      <c r="D56" s="77">
        <v>45848</v>
      </c>
      <c r="E56" s="15" t="s">
        <v>164</v>
      </c>
      <c r="F56" s="35" t="s">
        <v>408</v>
      </c>
      <c r="G56" s="35" t="s">
        <v>409</v>
      </c>
      <c r="H56" s="16"/>
      <c r="I56" s="16"/>
      <c r="J56" s="92"/>
      <c r="K56" s="18">
        <v>128355000</v>
      </c>
      <c r="L56" s="27" t="s">
        <v>410</v>
      </c>
      <c r="M56" s="31"/>
      <c r="N56" s="31"/>
      <c r="O56" s="31"/>
      <c r="P56" s="27"/>
      <c r="Q56" s="27"/>
      <c r="R56" s="31"/>
      <c r="S56" s="31"/>
      <c r="T56" s="31"/>
      <c r="U56" s="10">
        <f t="shared" ref="U56:U65" si="28">SUM(R56:T56)</f>
        <v>0</v>
      </c>
      <c r="V56" s="31"/>
      <c r="W56" s="31"/>
      <c r="X56" s="31"/>
      <c r="Y56" s="10">
        <f t="shared" ref="Y56:Y65" si="29">SUM(V56:X56)</f>
        <v>0</v>
      </c>
      <c r="Z56" s="80">
        <v>128355000</v>
      </c>
      <c r="AA56" s="31"/>
      <c r="AB56" s="31"/>
      <c r="AC56" s="10">
        <f t="shared" ref="AC56:AC65" si="30">SUM(Z56:AB56)</f>
        <v>128355000</v>
      </c>
      <c r="AD56" s="31"/>
      <c r="AE56" s="31"/>
      <c r="AF56" s="31"/>
      <c r="AG56" s="10">
        <f t="shared" ref="AG56:AG65" si="31">SUM(AD56:AF56)</f>
        <v>0</v>
      </c>
      <c r="AH56" s="10">
        <f t="shared" ref="AH56:AH65" si="32">SUM(U56,Y56,AC56,AG56)</f>
        <v>128355000</v>
      </c>
      <c r="AI56" s="20">
        <f t="shared" ref="AI56:AI66" si="33">IF(ISERROR(AH56/$J$55),0,AH56/$J$55)</f>
        <v>5.1427412951377746E-2</v>
      </c>
      <c r="AJ56" s="20">
        <f t="shared" si="27"/>
        <v>5.9044219990782749E-3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x14ac:dyDescent="0.15">
      <c r="A57" s="14">
        <v>3</v>
      </c>
      <c r="B57" s="14"/>
      <c r="C57" s="77" t="s">
        <v>165</v>
      </c>
      <c r="D57" s="16">
        <v>45855</v>
      </c>
      <c r="E57" s="15" t="s">
        <v>166</v>
      </c>
      <c r="F57" s="35" t="s">
        <v>408</v>
      </c>
      <c r="G57" s="35" t="s">
        <v>409</v>
      </c>
      <c r="H57" s="16"/>
      <c r="I57" s="16"/>
      <c r="J57" s="92"/>
      <c r="K57" s="18">
        <v>128355000</v>
      </c>
      <c r="L57" s="27" t="s">
        <v>410</v>
      </c>
      <c r="M57" s="31"/>
      <c r="N57" s="31"/>
      <c r="O57" s="31"/>
      <c r="P57" s="27"/>
      <c r="Q57" s="27"/>
      <c r="R57" s="31"/>
      <c r="S57" s="31"/>
      <c r="T57" s="31"/>
      <c r="U57" s="10">
        <f t="shared" si="28"/>
        <v>0</v>
      </c>
      <c r="V57" s="31"/>
      <c r="W57" s="31"/>
      <c r="X57" s="31"/>
      <c r="Y57" s="10">
        <f t="shared" si="29"/>
        <v>0</v>
      </c>
      <c r="Z57" s="80">
        <v>128355000</v>
      </c>
      <c r="AA57" s="31"/>
      <c r="AB57" s="31"/>
      <c r="AC57" s="10">
        <f t="shared" si="30"/>
        <v>128355000</v>
      </c>
      <c r="AD57" s="31"/>
      <c r="AE57" s="31"/>
      <c r="AF57" s="31"/>
      <c r="AG57" s="10">
        <f t="shared" si="31"/>
        <v>0</v>
      </c>
      <c r="AH57" s="10">
        <f t="shared" si="32"/>
        <v>128355000</v>
      </c>
      <c r="AI57" s="20">
        <f t="shared" si="33"/>
        <v>5.1427412951377746E-2</v>
      </c>
      <c r="AJ57" s="20">
        <f t="shared" si="27"/>
        <v>5.9044219990782749E-3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4</v>
      </c>
      <c r="B58" s="14"/>
      <c r="C58" s="15" t="s">
        <v>167</v>
      </c>
      <c r="D58" s="16">
        <v>45876</v>
      </c>
      <c r="E58" s="15" t="s">
        <v>168</v>
      </c>
      <c r="F58" s="35" t="s">
        <v>408</v>
      </c>
      <c r="G58" s="35" t="s">
        <v>409</v>
      </c>
      <c r="H58" s="16"/>
      <c r="I58" s="16"/>
      <c r="J58" s="92"/>
      <c r="K58" s="18">
        <v>184020000</v>
      </c>
      <c r="L58" s="27" t="s">
        <v>410</v>
      </c>
      <c r="M58" s="31"/>
      <c r="N58" s="31"/>
      <c r="O58" s="31"/>
      <c r="P58" s="27"/>
      <c r="Q58" s="27"/>
      <c r="R58" s="31"/>
      <c r="S58" s="31"/>
      <c r="T58" s="31"/>
      <c r="U58" s="10">
        <f t="shared" si="28"/>
        <v>0</v>
      </c>
      <c r="V58" s="31"/>
      <c r="W58" s="31"/>
      <c r="X58" s="31"/>
      <c r="Y58" s="10">
        <f t="shared" si="29"/>
        <v>0</v>
      </c>
      <c r="Z58" s="31"/>
      <c r="AA58" s="80">
        <v>184020000</v>
      </c>
      <c r="AB58" s="31"/>
      <c r="AC58" s="10">
        <f t="shared" si="30"/>
        <v>184020000</v>
      </c>
      <c r="AD58" s="31"/>
      <c r="AE58" s="31"/>
      <c r="AF58" s="31"/>
      <c r="AG58" s="10">
        <f t="shared" si="31"/>
        <v>0</v>
      </c>
      <c r="AH58" s="10">
        <f t="shared" si="32"/>
        <v>184020000</v>
      </c>
      <c r="AI58" s="20">
        <f t="shared" si="33"/>
        <v>7.3730454842526841E-2</v>
      </c>
      <c r="AJ58" s="20">
        <f t="shared" si="27"/>
        <v>8.4650518972411212E-3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 x14ac:dyDescent="0.15">
      <c r="A59" s="14">
        <v>5</v>
      </c>
      <c r="B59" s="14"/>
      <c r="C59" s="15" t="s">
        <v>169</v>
      </c>
      <c r="D59" s="16">
        <v>45874</v>
      </c>
      <c r="E59" s="15" t="s">
        <v>170</v>
      </c>
      <c r="F59" s="35" t="s">
        <v>408</v>
      </c>
      <c r="G59" s="35" t="s">
        <v>409</v>
      </c>
      <c r="H59" s="16"/>
      <c r="I59" s="16"/>
      <c r="J59" s="92"/>
      <c r="K59" s="18">
        <v>153070000</v>
      </c>
      <c r="L59" s="27" t="s">
        <v>410</v>
      </c>
      <c r="M59" s="31"/>
      <c r="N59" s="31"/>
      <c r="O59" s="31"/>
      <c r="P59" s="27"/>
      <c r="Q59" s="27"/>
      <c r="R59" s="31"/>
      <c r="S59" s="31"/>
      <c r="T59" s="31"/>
      <c r="U59" s="10">
        <f t="shared" si="28"/>
        <v>0</v>
      </c>
      <c r="V59" s="31"/>
      <c r="W59" s="31"/>
      <c r="X59" s="31"/>
      <c r="Y59" s="10">
        <f t="shared" si="29"/>
        <v>0</v>
      </c>
      <c r="Z59" s="31"/>
      <c r="AA59" s="80">
        <v>153070000</v>
      </c>
      <c r="AB59" s="31"/>
      <c r="AC59" s="10">
        <f t="shared" si="30"/>
        <v>153070000</v>
      </c>
      <c r="AD59" s="31"/>
      <c r="AE59" s="31"/>
      <c r="AF59" s="31"/>
      <c r="AG59" s="10">
        <f t="shared" si="31"/>
        <v>0</v>
      </c>
      <c r="AH59" s="10">
        <f t="shared" si="32"/>
        <v>153070000</v>
      </c>
      <c r="AI59" s="20">
        <f t="shared" si="33"/>
        <v>6.1329859378032738E-2</v>
      </c>
      <c r="AJ59" s="20">
        <f t="shared" si="27"/>
        <v>7.0413297136762221E-3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15">
      <c r="A60" s="14">
        <v>6</v>
      </c>
      <c r="B60" s="14"/>
      <c r="C60" s="15" t="s">
        <v>171</v>
      </c>
      <c r="D60" s="16">
        <v>45873</v>
      </c>
      <c r="E60" s="15" t="s">
        <v>172</v>
      </c>
      <c r="F60" s="35" t="s">
        <v>408</v>
      </c>
      <c r="G60" s="35" t="s">
        <v>409</v>
      </c>
      <c r="H60" s="16"/>
      <c r="I60" s="16"/>
      <c r="J60" s="92"/>
      <c r="K60" s="18">
        <v>184020000</v>
      </c>
      <c r="L60" s="27" t="s">
        <v>410</v>
      </c>
      <c r="M60" s="31"/>
      <c r="N60" s="31"/>
      <c r="O60" s="31"/>
      <c r="P60" s="27"/>
      <c r="Q60" s="27"/>
      <c r="R60" s="31"/>
      <c r="S60" s="31"/>
      <c r="T60" s="31"/>
      <c r="U60" s="10">
        <f t="shared" si="28"/>
        <v>0</v>
      </c>
      <c r="V60" s="31"/>
      <c r="W60" s="31"/>
      <c r="X60" s="31"/>
      <c r="Y60" s="10">
        <f t="shared" si="29"/>
        <v>0</v>
      </c>
      <c r="Z60" s="31"/>
      <c r="AA60" s="80">
        <v>184020000</v>
      </c>
      <c r="AB60" s="31"/>
      <c r="AC60" s="10">
        <f t="shared" si="30"/>
        <v>184020000</v>
      </c>
      <c r="AD60" s="31"/>
      <c r="AE60" s="31"/>
      <c r="AF60" s="31"/>
      <c r="AG60" s="10">
        <f t="shared" si="31"/>
        <v>0</v>
      </c>
      <c r="AH60" s="10">
        <f t="shared" si="32"/>
        <v>184020000</v>
      </c>
      <c r="AI60" s="20">
        <f t="shared" si="33"/>
        <v>7.3730454842526841E-2</v>
      </c>
      <c r="AJ60" s="20">
        <f t="shared" si="27"/>
        <v>8.4650518972411212E-3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 x14ac:dyDescent="0.15">
      <c r="A61" s="14">
        <v>7</v>
      </c>
      <c r="B61" s="14"/>
      <c r="C61" s="15" t="s">
        <v>173</v>
      </c>
      <c r="D61" s="16">
        <v>45874</v>
      </c>
      <c r="E61" s="15" t="s">
        <v>174</v>
      </c>
      <c r="F61" s="35" t="s">
        <v>408</v>
      </c>
      <c r="G61" s="35" t="s">
        <v>409</v>
      </c>
      <c r="H61" s="16"/>
      <c r="I61" s="16"/>
      <c r="J61" s="92"/>
      <c r="K61" s="18">
        <v>128355000</v>
      </c>
      <c r="L61" s="27" t="s">
        <v>410</v>
      </c>
      <c r="M61" s="31"/>
      <c r="N61" s="31"/>
      <c r="O61" s="31"/>
      <c r="P61" s="27"/>
      <c r="Q61" s="27"/>
      <c r="R61" s="31"/>
      <c r="S61" s="31"/>
      <c r="T61" s="31"/>
      <c r="U61" s="10">
        <f t="shared" si="28"/>
        <v>0</v>
      </c>
      <c r="V61" s="31"/>
      <c r="W61" s="31"/>
      <c r="X61" s="31"/>
      <c r="Y61" s="10">
        <f t="shared" si="29"/>
        <v>0</v>
      </c>
      <c r="Z61" s="31"/>
      <c r="AA61" s="80">
        <v>128355000</v>
      </c>
      <c r="AB61" s="31"/>
      <c r="AC61" s="10">
        <f t="shared" si="30"/>
        <v>128355000</v>
      </c>
      <c r="AD61" s="31"/>
      <c r="AE61" s="31"/>
      <c r="AF61" s="31"/>
      <c r="AG61" s="10">
        <f t="shared" si="31"/>
        <v>0</v>
      </c>
      <c r="AH61" s="10">
        <f t="shared" si="32"/>
        <v>128355000</v>
      </c>
      <c r="AI61" s="20">
        <f t="shared" si="33"/>
        <v>5.1427412951377746E-2</v>
      </c>
      <c r="AJ61" s="20">
        <f t="shared" si="27"/>
        <v>5.9044219990782749E-3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8</v>
      </c>
      <c r="B62" s="14"/>
      <c r="C62" s="15" t="s">
        <v>175</v>
      </c>
      <c r="D62" s="16">
        <v>45866</v>
      </c>
      <c r="E62" s="15" t="s">
        <v>176</v>
      </c>
      <c r="F62" s="35" t="s">
        <v>408</v>
      </c>
      <c r="G62" s="35" t="s">
        <v>409</v>
      </c>
      <c r="H62" s="16"/>
      <c r="I62" s="16"/>
      <c r="J62" s="92"/>
      <c r="K62" s="18">
        <v>128355000</v>
      </c>
      <c r="L62" s="27" t="s">
        <v>410</v>
      </c>
      <c r="M62" s="31"/>
      <c r="N62" s="31"/>
      <c r="O62" s="31"/>
      <c r="P62" s="27"/>
      <c r="Q62" s="27"/>
      <c r="R62" s="31"/>
      <c r="S62" s="31"/>
      <c r="T62" s="31"/>
      <c r="U62" s="10">
        <f t="shared" si="28"/>
        <v>0</v>
      </c>
      <c r="V62" s="31"/>
      <c r="W62" s="31"/>
      <c r="X62" s="31"/>
      <c r="Y62" s="10">
        <f t="shared" si="29"/>
        <v>0</v>
      </c>
      <c r="Z62" s="31"/>
      <c r="AA62" s="80">
        <v>128355000</v>
      </c>
      <c r="AB62" s="31"/>
      <c r="AC62" s="10">
        <f t="shared" si="30"/>
        <v>128355000</v>
      </c>
      <c r="AD62" s="31"/>
      <c r="AE62" s="31"/>
      <c r="AF62" s="31"/>
      <c r="AG62" s="10">
        <f t="shared" si="31"/>
        <v>0</v>
      </c>
      <c r="AH62" s="10">
        <f t="shared" si="32"/>
        <v>128355000</v>
      </c>
      <c r="AI62" s="20">
        <f t="shared" si="33"/>
        <v>5.1427412951377746E-2</v>
      </c>
      <c r="AJ62" s="20">
        <f t="shared" si="27"/>
        <v>5.9044219990782749E-3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outlineLevel="1" x14ac:dyDescent="0.15">
      <c r="A63" s="14">
        <v>9</v>
      </c>
      <c r="B63" s="14"/>
      <c r="C63" s="15" t="s">
        <v>177</v>
      </c>
      <c r="D63" s="16">
        <v>45868</v>
      </c>
      <c r="E63" s="15" t="s">
        <v>178</v>
      </c>
      <c r="F63" s="35" t="s">
        <v>408</v>
      </c>
      <c r="G63" s="35" t="s">
        <v>409</v>
      </c>
      <c r="H63" s="16"/>
      <c r="I63" s="16"/>
      <c r="J63" s="92"/>
      <c r="K63" s="18">
        <v>128355000</v>
      </c>
      <c r="L63" s="27" t="s">
        <v>410</v>
      </c>
      <c r="M63" s="31"/>
      <c r="N63" s="31"/>
      <c r="O63" s="31"/>
      <c r="P63" s="27"/>
      <c r="Q63" s="27"/>
      <c r="R63" s="31"/>
      <c r="S63" s="31"/>
      <c r="T63" s="31"/>
      <c r="U63" s="10">
        <f t="shared" si="28"/>
        <v>0</v>
      </c>
      <c r="V63" s="31"/>
      <c r="W63" s="31"/>
      <c r="X63" s="31"/>
      <c r="Y63" s="10">
        <f t="shared" si="29"/>
        <v>0</v>
      </c>
      <c r="Z63" s="31"/>
      <c r="AA63" s="80">
        <v>128355000</v>
      </c>
      <c r="AB63" s="31"/>
      <c r="AC63" s="10">
        <f t="shared" si="30"/>
        <v>128355000</v>
      </c>
      <c r="AD63" s="31"/>
      <c r="AE63" s="31"/>
      <c r="AF63" s="31"/>
      <c r="AG63" s="10">
        <f t="shared" si="31"/>
        <v>0</v>
      </c>
      <c r="AH63" s="10">
        <f t="shared" si="32"/>
        <v>128355000</v>
      </c>
      <c r="AI63" s="20">
        <f t="shared" si="33"/>
        <v>5.1427412951377746E-2</v>
      </c>
      <c r="AJ63" s="20">
        <f t="shared" si="27"/>
        <v>5.9044219990782749E-3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15">
      <c r="A64" s="14">
        <v>10</v>
      </c>
      <c r="B64" s="14"/>
      <c r="C64" s="15" t="s">
        <v>179</v>
      </c>
      <c r="D64" s="16">
        <v>45866</v>
      </c>
      <c r="E64" s="15" t="s">
        <v>180</v>
      </c>
      <c r="F64" s="35" t="s">
        <v>408</v>
      </c>
      <c r="G64" s="35" t="s">
        <v>409</v>
      </c>
      <c r="H64" s="16"/>
      <c r="I64" s="16"/>
      <c r="J64" s="92"/>
      <c r="K64" s="18">
        <v>128355000</v>
      </c>
      <c r="L64" s="27" t="s">
        <v>410</v>
      </c>
      <c r="M64" s="31"/>
      <c r="N64" s="31"/>
      <c r="O64" s="31"/>
      <c r="P64" s="27"/>
      <c r="Q64" s="27"/>
      <c r="R64" s="31"/>
      <c r="S64" s="31"/>
      <c r="T64" s="31"/>
      <c r="U64" s="10">
        <f t="shared" si="28"/>
        <v>0</v>
      </c>
      <c r="V64" s="31"/>
      <c r="W64" s="31"/>
      <c r="X64" s="31"/>
      <c r="Y64" s="10">
        <f t="shared" si="29"/>
        <v>0</v>
      </c>
      <c r="Z64" s="31"/>
      <c r="AA64" s="80">
        <v>128355000</v>
      </c>
      <c r="AB64" s="31"/>
      <c r="AC64" s="10">
        <f t="shared" si="30"/>
        <v>128355000</v>
      </c>
      <c r="AD64" s="31"/>
      <c r="AE64" s="31"/>
      <c r="AF64" s="31"/>
      <c r="AG64" s="10">
        <f t="shared" si="31"/>
        <v>0</v>
      </c>
      <c r="AH64" s="10">
        <f t="shared" si="32"/>
        <v>128355000</v>
      </c>
      <c r="AI64" s="20">
        <f t="shared" si="33"/>
        <v>5.1427412951377746E-2</v>
      </c>
      <c r="AJ64" s="20">
        <f t="shared" si="27"/>
        <v>5.9044219990782749E-3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 x14ac:dyDescent="0.15">
      <c r="A65" s="14">
        <v>11</v>
      </c>
      <c r="B65" s="14"/>
      <c r="C65" s="15" t="s">
        <v>181</v>
      </c>
      <c r="D65" s="16">
        <v>45888</v>
      </c>
      <c r="E65" s="15" t="s">
        <v>182</v>
      </c>
      <c r="F65" s="35" t="s">
        <v>408</v>
      </c>
      <c r="G65" s="35" t="s">
        <v>409</v>
      </c>
      <c r="H65" s="16"/>
      <c r="I65" s="16"/>
      <c r="J65" s="92"/>
      <c r="K65" s="18">
        <v>184020000</v>
      </c>
      <c r="L65" s="27" t="s">
        <v>410</v>
      </c>
      <c r="M65" s="31"/>
      <c r="N65" s="31"/>
      <c r="O65" s="31"/>
      <c r="P65" s="27"/>
      <c r="Q65" s="27"/>
      <c r="R65" s="31"/>
      <c r="S65" s="31"/>
      <c r="T65" s="31"/>
      <c r="U65" s="10">
        <f t="shared" si="28"/>
        <v>0</v>
      </c>
      <c r="V65" s="31"/>
      <c r="W65" s="31"/>
      <c r="X65" s="31"/>
      <c r="Y65" s="10">
        <f t="shared" si="29"/>
        <v>0</v>
      </c>
      <c r="Z65" s="31"/>
      <c r="AA65" s="31"/>
      <c r="AB65" s="80">
        <v>184020000</v>
      </c>
      <c r="AC65" s="10">
        <f t="shared" si="30"/>
        <v>184020000</v>
      </c>
      <c r="AD65" s="31"/>
      <c r="AE65" s="31"/>
      <c r="AF65" s="31"/>
      <c r="AG65" s="10">
        <f t="shared" si="31"/>
        <v>0</v>
      </c>
      <c r="AH65" s="10">
        <f t="shared" si="32"/>
        <v>184020000</v>
      </c>
      <c r="AI65" s="20">
        <f t="shared" si="33"/>
        <v>7.3730454842526841E-2</v>
      </c>
      <c r="AJ65" s="20">
        <f t="shared" si="27"/>
        <v>8.4650518972411212E-3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12</v>
      </c>
      <c r="B66" s="14"/>
      <c r="C66" s="15"/>
      <c r="D66" s="16"/>
      <c r="E66" s="15"/>
      <c r="F66" s="15"/>
      <c r="G66" s="15"/>
      <c r="H66" s="16"/>
      <c r="I66" s="16"/>
      <c r="J66" s="92"/>
      <c r="K66" s="18">
        <v>248438944</v>
      </c>
      <c r="L66" s="27"/>
      <c r="M66" s="31"/>
      <c r="N66" s="31"/>
      <c r="O66" s="31"/>
      <c r="P66" s="27"/>
      <c r="Q66" s="27"/>
      <c r="R66" s="31"/>
      <c r="S66" s="31"/>
      <c r="T66" s="31"/>
      <c r="U66" s="10">
        <f>SUM(R66:T66)</f>
        <v>0</v>
      </c>
      <c r="V66" s="31"/>
      <c r="W66" s="31"/>
      <c r="X66" s="31"/>
      <c r="Y66" s="10">
        <f>SUM(V66:X66)</f>
        <v>0</v>
      </c>
      <c r="Z66" s="31"/>
      <c r="AA66" s="31"/>
      <c r="AB66" s="31"/>
      <c r="AC66" s="10">
        <f>SUM(Z66:AB66)</f>
        <v>0</v>
      </c>
      <c r="AD66" s="31"/>
      <c r="AE66" s="31"/>
      <c r="AF66" s="31"/>
      <c r="AG66" s="10">
        <f>SUM(AD66:AF66)</f>
        <v>0</v>
      </c>
      <c r="AH66" s="10">
        <f>SUM(U66,Y66,AC66,AG66)</f>
        <v>0</v>
      </c>
      <c r="AI66" s="20">
        <f t="shared" si="33"/>
        <v>0</v>
      </c>
      <c r="AJ66" s="20">
        <f t="shared" si="27"/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3" t="s">
        <v>57</v>
      </c>
      <c r="B67" s="93"/>
      <c r="C67" s="93"/>
      <c r="D67" s="93"/>
      <c r="E67" s="93"/>
      <c r="F67" s="93"/>
      <c r="G67" s="93"/>
      <c r="H67" s="93"/>
      <c r="I67" s="93"/>
      <c r="J67" s="56">
        <f>SUM(J55:J66)</f>
        <v>2495847888</v>
      </c>
      <c r="K67" s="56">
        <f>SUM(K55:K66)</f>
        <v>1952493944</v>
      </c>
      <c r="L67" s="57"/>
      <c r="M67" s="53">
        <f>SUM(M55:M66)</f>
        <v>0</v>
      </c>
      <c r="N67" s="53">
        <f>SUM(N55:N66)</f>
        <v>0</v>
      </c>
      <c r="O67" s="53">
        <f>SUM(O55:O66)</f>
        <v>0</v>
      </c>
      <c r="P67" s="57"/>
      <c r="Q67" s="57"/>
      <c r="R67" s="53">
        <f t="shared" ref="R67:AH67" si="34">SUM(R55:R66)</f>
        <v>0</v>
      </c>
      <c r="S67" s="53">
        <f t="shared" si="34"/>
        <v>0</v>
      </c>
      <c r="T67" s="53">
        <f t="shared" si="34"/>
        <v>0</v>
      </c>
      <c r="U67" s="53">
        <f t="shared" si="34"/>
        <v>0</v>
      </c>
      <c r="V67" s="53">
        <f t="shared" si="34"/>
        <v>0</v>
      </c>
      <c r="W67" s="53">
        <f t="shared" si="34"/>
        <v>0</v>
      </c>
      <c r="X67" s="53">
        <f t="shared" si="34"/>
        <v>0</v>
      </c>
      <c r="Y67" s="53">
        <f t="shared" si="34"/>
        <v>0</v>
      </c>
      <c r="Z67" s="53">
        <f t="shared" si="34"/>
        <v>485505000</v>
      </c>
      <c r="AA67" s="53">
        <f t="shared" si="34"/>
        <v>1034530000</v>
      </c>
      <c r="AB67" s="53">
        <f t="shared" si="34"/>
        <v>184020000</v>
      </c>
      <c r="AC67" s="53">
        <f t="shared" si="34"/>
        <v>1704055000</v>
      </c>
      <c r="AD67" s="53">
        <f t="shared" si="34"/>
        <v>0</v>
      </c>
      <c r="AE67" s="53">
        <f t="shared" si="34"/>
        <v>0</v>
      </c>
      <c r="AF67" s="53">
        <f t="shared" si="34"/>
        <v>0</v>
      </c>
      <c r="AG67" s="53">
        <f t="shared" si="34"/>
        <v>0</v>
      </c>
      <c r="AH67" s="53">
        <f t="shared" si="34"/>
        <v>1704055000</v>
      </c>
      <c r="AI67" s="59">
        <f>IF(ISERROR(AH67/J67),0,AH67/J67)</f>
        <v>0.68275595167200354</v>
      </c>
      <c r="AJ67" s="59">
        <f>IF(ISERROR(AH67/$AH$193),0,AH67/$AH$193)</f>
        <v>7.8387751389812077E-2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91" t="s">
        <v>58</v>
      </c>
      <c r="B68" s="91"/>
      <c r="C68" s="91"/>
      <c r="D68" s="91"/>
      <c r="E68" s="91"/>
      <c r="F68" s="4"/>
      <c r="G68" s="5"/>
      <c r="H68" s="6"/>
      <c r="I68" s="6"/>
      <c r="J68" s="7"/>
      <c r="K68" s="8"/>
      <c r="L68" s="5"/>
      <c r="M68" s="10"/>
      <c r="N68" s="10"/>
      <c r="O68" s="10"/>
      <c r="P68" s="5"/>
      <c r="Q68" s="14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2"/>
      <c r="AJ68" s="13"/>
    </row>
    <row r="69" spans="1:106" ht="24.95" customHeight="1" outlineLevel="1" x14ac:dyDescent="0.15">
      <c r="A69" s="14">
        <v>1</v>
      </c>
      <c r="B69" s="14"/>
      <c r="C69" s="15" t="s">
        <v>183</v>
      </c>
      <c r="D69" s="16">
        <v>45841</v>
      </c>
      <c r="E69" s="15" t="s">
        <v>184</v>
      </c>
      <c r="F69" s="35" t="s">
        <v>408</v>
      </c>
      <c r="G69" s="35" t="s">
        <v>409</v>
      </c>
      <c r="H69" s="16"/>
      <c r="I69" s="16"/>
      <c r="J69" s="92">
        <v>2175132155</v>
      </c>
      <c r="K69" s="78">
        <v>128355000</v>
      </c>
      <c r="L69" s="27" t="s">
        <v>410</v>
      </c>
      <c r="M69" s="31"/>
      <c r="N69" s="31"/>
      <c r="O69" s="31"/>
      <c r="P69" s="27"/>
      <c r="Q69" s="27"/>
      <c r="R69" s="31"/>
      <c r="S69" s="31"/>
      <c r="T69" s="31"/>
      <c r="U69" s="10">
        <f>SUM(R69:T69)</f>
        <v>0</v>
      </c>
      <c r="V69" s="31"/>
      <c r="W69" s="31"/>
      <c r="X69" s="31"/>
      <c r="Y69" s="10">
        <f>SUM(V69:X69)</f>
        <v>0</v>
      </c>
      <c r="Z69" s="88">
        <v>128355000</v>
      </c>
      <c r="AA69" s="31"/>
      <c r="AB69" s="31"/>
      <c r="AC69" s="10">
        <f>SUM(Z69:AB69)</f>
        <v>128355000</v>
      </c>
      <c r="AD69" s="31"/>
      <c r="AE69" s="31"/>
      <c r="AF69" s="31"/>
      <c r="AG69" s="10">
        <f>SUM(AD69:AF69)</f>
        <v>0</v>
      </c>
      <c r="AH69" s="10">
        <f>SUM(U69,Y69,AC69,AG69)</f>
        <v>128355000</v>
      </c>
      <c r="AI69" s="20">
        <f>IF(ISERROR(AH69/$J$69),0,AH69/$J$69)</f>
        <v>5.9010207588972907E-2</v>
      </c>
      <c r="AJ69" s="20">
        <f t="shared" ref="AJ69:AJ81" si="35">IF(ISERROR(AH69/$AH$193),"-",AH69/$AH$193)</f>
        <v>5.9044219990782749E-3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 t="s">
        <v>185</v>
      </c>
      <c r="D70" s="16">
        <v>45841</v>
      </c>
      <c r="E70" s="15" t="s">
        <v>186</v>
      </c>
      <c r="F70" s="35" t="s">
        <v>408</v>
      </c>
      <c r="G70" s="35" t="s">
        <v>409</v>
      </c>
      <c r="H70" s="16"/>
      <c r="I70" s="16"/>
      <c r="J70" s="92"/>
      <c r="K70" s="18">
        <v>153070000</v>
      </c>
      <c r="L70" s="27" t="s">
        <v>410</v>
      </c>
      <c r="M70" s="31"/>
      <c r="N70" s="31"/>
      <c r="O70" s="31"/>
      <c r="P70" s="27"/>
      <c r="Q70" s="27"/>
      <c r="R70" s="31"/>
      <c r="S70" s="31"/>
      <c r="T70" s="31"/>
      <c r="U70" s="10">
        <f t="shared" ref="U70:U80" si="36">SUM(R70:T70)</f>
        <v>0</v>
      </c>
      <c r="V70" s="31"/>
      <c r="W70" s="31"/>
      <c r="X70" s="31"/>
      <c r="Y70" s="10">
        <f t="shared" ref="Y70:Y80" si="37">SUM(V70:X70)</f>
        <v>0</v>
      </c>
      <c r="Z70" s="80">
        <v>153070000</v>
      </c>
      <c r="AA70" s="31"/>
      <c r="AB70" s="31"/>
      <c r="AC70" s="10">
        <f t="shared" ref="AC70:AC81" si="38">SUM(Z70:AB70)</f>
        <v>153070000</v>
      </c>
      <c r="AD70" s="31"/>
      <c r="AE70" s="31"/>
      <c r="AF70" s="31"/>
      <c r="AG70" s="10">
        <f t="shared" ref="AG70:AG81" si="39">SUM(AD70:AF70)</f>
        <v>0</v>
      </c>
      <c r="AH70" s="10">
        <f t="shared" ref="AH70:AH81" si="40">SUM(U70,Y70,AC70,AG70)</f>
        <v>153070000</v>
      </c>
      <c r="AI70" s="20">
        <f t="shared" ref="AI70:AI81" si="41">IF(ISERROR(AH70/$J$69),0,AH70/$J$69)</f>
        <v>7.0372735582128337E-2</v>
      </c>
      <c r="AJ70" s="20">
        <f t="shared" si="35"/>
        <v>7.0413297136762221E-3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15">
      <c r="A71" s="14">
        <v>3</v>
      </c>
      <c r="B71" s="14"/>
      <c r="C71" s="15" t="s">
        <v>187</v>
      </c>
      <c r="D71" s="16">
        <v>45841</v>
      </c>
      <c r="E71" s="15" t="s">
        <v>188</v>
      </c>
      <c r="F71" s="35" t="s">
        <v>408</v>
      </c>
      <c r="G71" s="35" t="s">
        <v>409</v>
      </c>
      <c r="H71" s="16"/>
      <c r="I71" s="16"/>
      <c r="J71" s="92"/>
      <c r="K71" s="18">
        <v>142970000</v>
      </c>
      <c r="L71" s="27" t="s">
        <v>410</v>
      </c>
      <c r="M71" s="31"/>
      <c r="N71" s="31"/>
      <c r="O71" s="31"/>
      <c r="P71" s="27"/>
      <c r="Q71" s="27"/>
      <c r="R71" s="31"/>
      <c r="S71" s="31"/>
      <c r="T71" s="31"/>
      <c r="U71" s="10">
        <f t="shared" si="36"/>
        <v>0</v>
      </c>
      <c r="V71" s="31"/>
      <c r="W71" s="31"/>
      <c r="X71" s="31"/>
      <c r="Y71" s="10">
        <f t="shared" si="37"/>
        <v>0</v>
      </c>
      <c r="Z71" s="31"/>
      <c r="AA71" s="80">
        <v>142970000</v>
      </c>
      <c r="AB71" s="31"/>
      <c r="AC71" s="10">
        <f t="shared" si="38"/>
        <v>142970000</v>
      </c>
      <c r="AD71" s="31"/>
      <c r="AE71" s="31"/>
      <c r="AF71" s="31"/>
      <c r="AG71" s="10">
        <f t="shared" si="39"/>
        <v>0</v>
      </c>
      <c r="AH71" s="10">
        <f t="shared" si="40"/>
        <v>142970000</v>
      </c>
      <c r="AI71" s="20">
        <f t="shared" si="41"/>
        <v>6.5729339558221009E-2</v>
      </c>
      <c r="AJ71" s="20">
        <f t="shared" si="35"/>
        <v>6.5767224744514895E-3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15">
      <c r="A72" s="14">
        <v>4</v>
      </c>
      <c r="B72" s="14"/>
      <c r="C72" s="15" t="s">
        <v>189</v>
      </c>
      <c r="D72" s="16">
        <v>45848</v>
      </c>
      <c r="E72" s="15" t="s">
        <v>190</v>
      </c>
      <c r="F72" s="35" t="s">
        <v>408</v>
      </c>
      <c r="G72" s="35" t="s">
        <v>409</v>
      </c>
      <c r="H72" s="16"/>
      <c r="I72" s="16"/>
      <c r="J72" s="92"/>
      <c r="K72" s="18">
        <v>40775000</v>
      </c>
      <c r="L72" s="27" t="s">
        <v>410</v>
      </c>
      <c r="M72" s="31"/>
      <c r="N72" s="31"/>
      <c r="O72" s="31"/>
      <c r="P72" s="27"/>
      <c r="Q72" s="27"/>
      <c r="R72" s="31"/>
      <c r="S72" s="31"/>
      <c r="T72" s="31"/>
      <c r="U72" s="10">
        <f t="shared" si="36"/>
        <v>0</v>
      </c>
      <c r="V72" s="31"/>
      <c r="W72" s="31"/>
      <c r="X72" s="31"/>
      <c r="Y72" s="10">
        <f t="shared" si="37"/>
        <v>0</v>
      </c>
      <c r="Z72" s="31"/>
      <c r="AA72" s="80">
        <v>40775000</v>
      </c>
      <c r="AB72" s="31"/>
      <c r="AC72" s="10">
        <f t="shared" si="38"/>
        <v>40775000</v>
      </c>
      <c r="AD72" s="31"/>
      <c r="AE72" s="31"/>
      <c r="AF72" s="31"/>
      <c r="AG72" s="10">
        <f t="shared" si="39"/>
        <v>0</v>
      </c>
      <c r="AH72" s="10">
        <f t="shared" si="40"/>
        <v>40775000</v>
      </c>
      <c r="AI72" s="20">
        <f t="shared" si="41"/>
        <v>1.8745987413348684E-2</v>
      </c>
      <c r="AJ72" s="20">
        <f t="shared" si="35"/>
        <v>1.8756792256820274E-3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15">
      <c r="A73" s="14">
        <v>5</v>
      </c>
      <c r="B73" s="14"/>
      <c r="C73" s="15" t="s">
        <v>115</v>
      </c>
      <c r="D73" s="16">
        <v>45848</v>
      </c>
      <c r="E73" s="15" t="s">
        <v>191</v>
      </c>
      <c r="F73" s="35" t="s">
        <v>408</v>
      </c>
      <c r="G73" s="35" t="s">
        <v>409</v>
      </c>
      <c r="H73" s="16"/>
      <c r="I73" s="16"/>
      <c r="J73" s="92"/>
      <c r="K73" s="18">
        <v>142970000</v>
      </c>
      <c r="L73" s="27" t="s">
        <v>410</v>
      </c>
      <c r="M73" s="31"/>
      <c r="N73" s="31"/>
      <c r="O73" s="31"/>
      <c r="P73" s="27"/>
      <c r="Q73" s="27"/>
      <c r="R73" s="31"/>
      <c r="S73" s="31"/>
      <c r="T73" s="31"/>
      <c r="U73" s="10">
        <f t="shared" si="36"/>
        <v>0</v>
      </c>
      <c r="V73" s="31"/>
      <c r="W73" s="31"/>
      <c r="X73" s="31"/>
      <c r="Y73" s="10">
        <f t="shared" si="37"/>
        <v>0</v>
      </c>
      <c r="Z73" s="31"/>
      <c r="AA73" s="80">
        <v>142970000</v>
      </c>
      <c r="AB73" s="31"/>
      <c r="AC73" s="10">
        <f t="shared" si="38"/>
        <v>142970000</v>
      </c>
      <c r="AD73" s="31"/>
      <c r="AE73" s="31"/>
      <c r="AF73" s="31"/>
      <c r="AG73" s="10">
        <f t="shared" si="39"/>
        <v>0</v>
      </c>
      <c r="AH73" s="10">
        <f t="shared" si="40"/>
        <v>142970000</v>
      </c>
      <c r="AI73" s="20">
        <f t="shared" si="41"/>
        <v>6.5729339558221009E-2</v>
      </c>
      <c r="AJ73" s="20">
        <f t="shared" si="35"/>
        <v>6.5767224744514895E-3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15">
      <c r="A74" s="14">
        <v>6</v>
      </c>
      <c r="B74" s="14"/>
      <c r="C74" s="15" t="s">
        <v>192</v>
      </c>
      <c r="D74" s="16">
        <v>45849</v>
      </c>
      <c r="E74" s="15" t="s">
        <v>193</v>
      </c>
      <c r="F74" s="35" t="s">
        <v>408</v>
      </c>
      <c r="G74" s="35" t="s">
        <v>409</v>
      </c>
      <c r="H74" s="16"/>
      <c r="I74" s="16"/>
      <c r="J74" s="92"/>
      <c r="K74" s="18">
        <v>180190000</v>
      </c>
      <c r="L74" s="27" t="s">
        <v>410</v>
      </c>
      <c r="M74" s="31"/>
      <c r="N74" s="31"/>
      <c r="O74" s="31"/>
      <c r="P74" s="27"/>
      <c r="Q74" s="27"/>
      <c r="R74" s="31"/>
      <c r="S74" s="31"/>
      <c r="T74" s="31"/>
      <c r="U74" s="10">
        <f t="shared" si="36"/>
        <v>0</v>
      </c>
      <c r="V74" s="31"/>
      <c r="W74" s="31"/>
      <c r="X74" s="31"/>
      <c r="Y74" s="10">
        <f t="shared" si="37"/>
        <v>0</v>
      </c>
      <c r="Z74" s="31"/>
      <c r="AA74" s="80">
        <v>180190000</v>
      </c>
      <c r="AB74" s="31"/>
      <c r="AC74" s="10">
        <f t="shared" si="38"/>
        <v>180190000</v>
      </c>
      <c r="AD74" s="31"/>
      <c r="AE74" s="31"/>
      <c r="AF74" s="31"/>
      <c r="AG74" s="10">
        <f t="shared" si="39"/>
        <v>0</v>
      </c>
      <c r="AH74" s="10">
        <f t="shared" si="40"/>
        <v>180190000</v>
      </c>
      <c r="AI74" s="20">
        <f t="shared" si="41"/>
        <v>8.2840943519590426E-2</v>
      </c>
      <c r="AJ74" s="20">
        <f t="shared" si="35"/>
        <v>8.2888691520697621E-3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15">
      <c r="A75" s="14">
        <v>7</v>
      </c>
      <c r="B75" s="14"/>
      <c r="C75" s="15" t="s">
        <v>194</v>
      </c>
      <c r="D75" s="16">
        <v>45848</v>
      </c>
      <c r="E75" s="15" t="s">
        <v>195</v>
      </c>
      <c r="F75" s="35" t="s">
        <v>408</v>
      </c>
      <c r="G75" s="35" t="s">
        <v>409</v>
      </c>
      <c r="H75" s="16"/>
      <c r="I75" s="16"/>
      <c r="J75" s="92"/>
      <c r="K75" s="18">
        <v>142970000</v>
      </c>
      <c r="L75" s="27" t="s">
        <v>410</v>
      </c>
      <c r="M75" s="31"/>
      <c r="N75" s="31"/>
      <c r="O75" s="31"/>
      <c r="P75" s="27"/>
      <c r="Q75" s="27"/>
      <c r="R75" s="31"/>
      <c r="S75" s="31"/>
      <c r="T75" s="31"/>
      <c r="U75" s="10">
        <f t="shared" si="36"/>
        <v>0</v>
      </c>
      <c r="V75" s="31"/>
      <c r="W75" s="31"/>
      <c r="X75" s="31"/>
      <c r="Y75" s="10">
        <f t="shared" si="37"/>
        <v>0</v>
      </c>
      <c r="Z75" s="31"/>
      <c r="AA75" s="31"/>
      <c r="AB75" s="80">
        <v>142970000</v>
      </c>
      <c r="AC75" s="10">
        <f t="shared" si="38"/>
        <v>142970000</v>
      </c>
      <c r="AD75" s="31"/>
      <c r="AE75" s="31"/>
      <c r="AF75" s="31"/>
      <c r="AG75" s="10">
        <f t="shared" si="39"/>
        <v>0</v>
      </c>
      <c r="AH75" s="10">
        <f t="shared" si="40"/>
        <v>142970000</v>
      </c>
      <c r="AI75" s="20">
        <f t="shared" si="41"/>
        <v>6.5729339558221009E-2</v>
      </c>
      <c r="AJ75" s="20">
        <f t="shared" si="35"/>
        <v>6.5767224744514895E-3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 x14ac:dyDescent="0.15">
      <c r="A76" s="14">
        <v>8</v>
      </c>
      <c r="B76" s="14"/>
      <c r="C76" s="15" t="s">
        <v>196</v>
      </c>
      <c r="D76" s="16">
        <v>45882</v>
      </c>
      <c r="E76" s="15" t="s">
        <v>197</v>
      </c>
      <c r="F76" s="35" t="s">
        <v>408</v>
      </c>
      <c r="G76" s="35" t="s">
        <v>409</v>
      </c>
      <c r="H76" s="16"/>
      <c r="I76" s="16"/>
      <c r="J76" s="92"/>
      <c r="K76" s="18">
        <v>40775000</v>
      </c>
      <c r="L76" s="27" t="s">
        <v>410</v>
      </c>
      <c r="M76" s="31"/>
      <c r="N76" s="31"/>
      <c r="O76" s="31"/>
      <c r="P76" s="27"/>
      <c r="Q76" s="27"/>
      <c r="R76" s="31"/>
      <c r="S76" s="31"/>
      <c r="T76" s="31"/>
      <c r="U76" s="10">
        <f t="shared" si="36"/>
        <v>0</v>
      </c>
      <c r="V76" s="31"/>
      <c r="W76" s="31"/>
      <c r="X76" s="31"/>
      <c r="Y76" s="10">
        <f t="shared" si="37"/>
        <v>0</v>
      </c>
      <c r="Z76" s="31"/>
      <c r="AA76" s="31"/>
      <c r="AB76" s="80">
        <v>40775000</v>
      </c>
      <c r="AC76" s="10">
        <f t="shared" si="38"/>
        <v>40775000</v>
      </c>
      <c r="AD76" s="31"/>
      <c r="AE76" s="31"/>
      <c r="AF76" s="31"/>
      <c r="AG76" s="10">
        <f t="shared" si="39"/>
        <v>0</v>
      </c>
      <c r="AH76" s="10">
        <f t="shared" si="40"/>
        <v>40775000</v>
      </c>
      <c r="AI76" s="20">
        <f t="shared" si="41"/>
        <v>1.8745987413348684E-2</v>
      </c>
      <c r="AJ76" s="20">
        <f t="shared" si="35"/>
        <v>1.8756792256820274E-3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15">
      <c r="A77" s="14">
        <v>9</v>
      </c>
      <c r="B77" s="14"/>
      <c r="C77" s="15" t="s">
        <v>198</v>
      </c>
      <c r="D77" s="16">
        <v>45882</v>
      </c>
      <c r="E77" s="15" t="s">
        <v>199</v>
      </c>
      <c r="F77" s="35" t="s">
        <v>408</v>
      </c>
      <c r="G77" s="35" t="s">
        <v>409</v>
      </c>
      <c r="H77" s="16"/>
      <c r="I77" s="16"/>
      <c r="J77" s="92"/>
      <c r="K77" s="18">
        <v>179713944</v>
      </c>
      <c r="L77" s="27" t="s">
        <v>410</v>
      </c>
      <c r="M77" s="31"/>
      <c r="N77" s="31"/>
      <c r="O77" s="31"/>
      <c r="P77" s="27"/>
      <c r="Q77" s="27"/>
      <c r="R77" s="31"/>
      <c r="S77" s="31"/>
      <c r="T77" s="31"/>
      <c r="U77" s="10">
        <f t="shared" si="36"/>
        <v>0</v>
      </c>
      <c r="V77" s="31"/>
      <c r="W77" s="31"/>
      <c r="X77" s="31"/>
      <c r="Y77" s="10">
        <f t="shared" si="37"/>
        <v>0</v>
      </c>
      <c r="Z77" s="31"/>
      <c r="AA77" s="31"/>
      <c r="AB77" s="80">
        <v>179713944</v>
      </c>
      <c r="AC77" s="10">
        <f t="shared" si="38"/>
        <v>179713944</v>
      </c>
      <c r="AD77" s="31"/>
      <c r="AE77" s="31"/>
      <c r="AF77" s="31"/>
      <c r="AG77" s="10">
        <f t="shared" si="39"/>
        <v>0</v>
      </c>
      <c r="AH77" s="10">
        <f t="shared" si="40"/>
        <v>179713944</v>
      </c>
      <c r="AI77" s="20">
        <f t="shared" si="41"/>
        <v>8.2622080496069908E-2</v>
      </c>
      <c r="AJ77" s="20">
        <f t="shared" si="35"/>
        <v>8.2669702348542803E-3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15">
      <c r="A78" s="14">
        <v>10</v>
      </c>
      <c r="B78" s="14"/>
      <c r="C78" s="15" t="s">
        <v>200</v>
      </c>
      <c r="D78" s="16">
        <v>45856</v>
      </c>
      <c r="E78" s="15" t="s">
        <v>201</v>
      </c>
      <c r="F78" s="35" t="s">
        <v>408</v>
      </c>
      <c r="G78" s="35" t="s">
        <v>409</v>
      </c>
      <c r="H78" s="16"/>
      <c r="I78" s="16"/>
      <c r="J78" s="92"/>
      <c r="K78" s="18">
        <v>184020000</v>
      </c>
      <c r="L78" s="27" t="s">
        <v>410</v>
      </c>
      <c r="M78" s="31"/>
      <c r="N78" s="31"/>
      <c r="O78" s="31"/>
      <c r="P78" s="27"/>
      <c r="Q78" s="27"/>
      <c r="R78" s="31"/>
      <c r="S78" s="31"/>
      <c r="T78" s="31"/>
      <c r="U78" s="10">
        <f t="shared" si="36"/>
        <v>0</v>
      </c>
      <c r="V78" s="31"/>
      <c r="W78" s="31"/>
      <c r="X78" s="31"/>
      <c r="Y78" s="10">
        <f t="shared" si="37"/>
        <v>0</v>
      </c>
      <c r="Z78" s="31"/>
      <c r="AA78" s="31"/>
      <c r="AB78" s="80">
        <v>184020000</v>
      </c>
      <c r="AC78" s="10">
        <f t="shared" si="38"/>
        <v>184020000</v>
      </c>
      <c r="AD78" s="31"/>
      <c r="AE78" s="31"/>
      <c r="AF78" s="31"/>
      <c r="AG78" s="10">
        <f t="shared" si="39"/>
        <v>0</v>
      </c>
      <c r="AH78" s="10">
        <f t="shared" si="40"/>
        <v>184020000</v>
      </c>
      <c r="AI78" s="20">
        <f t="shared" si="41"/>
        <v>8.4601756071230536E-2</v>
      </c>
      <c r="AJ78" s="20">
        <f t="shared" si="35"/>
        <v>8.4650518972411212E-3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15">
      <c r="A79" s="14">
        <v>11</v>
      </c>
      <c r="B79" s="14"/>
      <c r="C79" s="15" t="s">
        <v>202</v>
      </c>
      <c r="D79" s="16">
        <v>45891</v>
      </c>
      <c r="E79" s="15" t="s">
        <v>203</v>
      </c>
      <c r="F79" s="35" t="s">
        <v>408</v>
      </c>
      <c r="G79" s="35" t="s">
        <v>409</v>
      </c>
      <c r="H79" s="16"/>
      <c r="I79" s="16"/>
      <c r="J79" s="92"/>
      <c r="K79" s="18">
        <v>40775000</v>
      </c>
      <c r="L79" s="27" t="s">
        <v>410</v>
      </c>
      <c r="M79" s="31"/>
      <c r="N79" s="31"/>
      <c r="O79" s="31"/>
      <c r="P79" s="27"/>
      <c r="Q79" s="27"/>
      <c r="R79" s="31"/>
      <c r="S79" s="31"/>
      <c r="T79" s="31"/>
      <c r="U79" s="10">
        <f t="shared" si="36"/>
        <v>0</v>
      </c>
      <c r="V79" s="31"/>
      <c r="W79" s="31"/>
      <c r="X79" s="31"/>
      <c r="Y79" s="10">
        <f t="shared" si="37"/>
        <v>0</v>
      </c>
      <c r="Z79" s="31"/>
      <c r="AA79" s="31"/>
      <c r="AB79" s="80">
        <v>40775000</v>
      </c>
      <c r="AC79" s="10">
        <f t="shared" si="38"/>
        <v>40775000</v>
      </c>
      <c r="AD79" s="31"/>
      <c r="AE79" s="31"/>
      <c r="AF79" s="31"/>
      <c r="AG79" s="10">
        <f t="shared" si="39"/>
        <v>0</v>
      </c>
      <c r="AH79" s="10">
        <f t="shared" si="40"/>
        <v>40775000</v>
      </c>
      <c r="AI79" s="20">
        <f t="shared" si="41"/>
        <v>1.8745987413348684E-2</v>
      </c>
      <c r="AJ79" s="20">
        <f t="shared" si="35"/>
        <v>1.8756792256820274E-3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 x14ac:dyDescent="0.15">
      <c r="A80" s="14"/>
      <c r="B80" s="14"/>
      <c r="C80" s="15" t="s">
        <v>205</v>
      </c>
      <c r="D80" s="16">
        <v>45882</v>
      </c>
      <c r="E80" s="15" t="s">
        <v>206</v>
      </c>
      <c r="F80" s="35" t="s">
        <v>408</v>
      </c>
      <c r="G80" s="35" t="s">
        <v>409</v>
      </c>
      <c r="H80" s="16"/>
      <c r="I80" s="16"/>
      <c r="J80" s="92"/>
      <c r="K80" s="18">
        <v>40775000</v>
      </c>
      <c r="L80" s="27" t="s">
        <v>410</v>
      </c>
      <c r="M80" s="31"/>
      <c r="N80" s="31"/>
      <c r="O80" s="31"/>
      <c r="P80" s="27"/>
      <c r="Q80" s="27"/>
      <c r="R80" s="31"/>
      <c r="S80" s="31"/>
      <c r="T80" s="31"/>
      <c r="U80" s="10">
        <f t="shared" si="36"/>
        <v>0</v>
      </c>
      <c r="V80" s="31"/>
      <c r="W80" s="31"/>
      <c r="X80" s="31"/>
      <c r="Y80" s="10">
        <f t="shared" si="37"/>
        <v>0</v>
      </c>
      <c r="Z80" s="31"/>
      <c r="AA80" s="31"/>
      <c r="AB80" s="80">
        <v>40775000</v>
      </c>
      <c r="AC80" s="10">
        <f t="shared" si="38"/>
        <v>40775000</v>
      </c>
      <c r="AD80" s="31"/>
      <c r="AE80" s="31"/>
      <c r="AF80" s="31"/>
      <c r="AG80" s="10">
        <f t="shared" si="39"/>
        <v>0</v>
      </c>
      <c r="AH80" s="10">
        <f t="shared" si="40"/>
        <v>40775000</v>
      </c>
      <c r="AI80" s="20">
        <f t="shared" si="41"/>
        <v>1.8745987413348684E-2</v>
      </c>
      <c r="AJ80" s="20">
        <f t="shared" si="35"/>
        <v>1.8756792256820274E-3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 x14ac:dyDescent="0.15">
      <c r="A81" s="14">
        <v>12</v>
      </c>
      <c r="B81" s="14"/>
      <c r="C81" s="15"/>
      <c r="D81" s="16"/>
      <c r="E81" s="15"/>
      <c r="F81" s="15" t="s">
        <v>204</v>
      </c>
      <c r="G81" s="15"/>
      <c r="H81" s="16"/>
      <c r="I81" s="16"/>
      <c r="J81" s="92"/>
      <c r="K81" s="18">
        <v>757773211</v>
      </c>
      <c r="L81" s="27"/>
      <c r="M81" s="31"/>
      <c r="N81" s="31"/>
      <c r="O81" s="31"/>
      <c r="P81" s="27"/>
      <c r="Q81" s="27"/>
      <c r="R81" s="31"/>
      <c r="S81" s="31"/>
      <c r="T81" s="31"/>
      <c r="U81" s="10">
        <f>SUM(R81:T81)</f>
        <v>0</v>
      </c>
      <c r="V81" s="31"/>
      <c r="W81" s="31"/>
      <c r="X81" s="31"/>
      <c r="Y81" s="10">
        <f>SUM(V81:X81)</f>
        <v>0</v>
      </c>
      <c r="Z81" s="31"/>
      <c r="AA81" s="31"/>
      <c r="AB81" s="31"/>
      <c r="AC81" s="10">
        <f t="shared" si="38"/>
        <v>0</v>
      </c>
      <c r="AD81" s="31"/>
      <c r="AE81" s="31"/>
      <c r="AF81" s="31"/>
      <c r="AG81" s="10">
        <f t="shared" si="39"/>
        <v>0</v>
      </c>
      <c r="AH81" s="10">
        <f t="shared" si="40"/>
        <v>0</v>
      </c>
      <c r="AI81" s="20">
        <f t="shared" si="41"/>
        <v>0</v>
      </c>
      <c r="AJ81" s="20">
        <f t="shared" si="35"/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s="22" customFormat="1" ht="24.95" customHeight="1" x14ac:dyDescent="0.25">
      <c r="A82" s="93" t="s">
        <v>59</v>
      </c>
      <c r="B82" s="93"/>
      <c r="C82" s="93"/>
      <c r="D82" s="93"/>
      <c r="E82" s="93"/>
      <c r="F82" s="93"/>
      <c r="G82" s="93"/>
      <c r="H82" s="93"/>
      <c r="I82" s="93"/>
      <c r="J82" s="56">
        <f>SUM(J69:J81)</f>
        <v>2175132155</v>
      </c>
      <c r="K82" s="56">
        <f>SUM(K69:K81)</f>
        <v>2175132155</v>
      </c>
      <c r="L82" s="57"/>
      <c r="M82" s="53">
        <f>SUM(M69:M81)</f>
        <v>0</v>
      </c>
      <c r="N82" s="53">
        <f>SUM(N69:N81)</f>
        <v>0</v>
      </c>
      <c r="O82" s="53">
        <f>SUM(O69:O81)</f>
        <v>0</v>
      </c>
      <c r="P82" s="57"/>
      <c r="Q82" s="57"/>
      <c r="R82" s="53">
        <f t="shared" ref="R82:AH82" si="42">SUM(R69:R81)</f>
        <v>0</v>
      </c>
      <c r="S82" s="53">
        <f t="shared" si="42"/>
        <v>0</v>
      </c>
      <c r="T82" s="53">
        <f t="shared" si="42"/>
        <v>0</v>
      </c>
      <c r="U82" s="53">
        <f t="shared" si="42"/>
        <v>0</v>
      </c>
      <c r="V82" s="53">
        <f t="shared" si="42"/>
        <v>0</v>
      </c>
      <c r="W82" s="53">
        <f t="shared" si="42"/>
        <v>0</v>
      </c>
      <c r="X82" s="53">
        <f t="shared" si="42"/>
        <v>0</v>
      </c>
      <c r="Y82" s="53">
        <f t="shared" si="42"/>
        <v>0</v>
      </c>
      <c r="Z82" s="53">
        <f t="shared" si="42"/>
        <v>281425000</v>
      </c>
      <c r="AA82" s="53">
        <f t="shared" si="42"/>
        <v>506905000</v>
      </c>
      <c r="AB82" s="53">
        <f t="shared" si="42"/>
        <v>629028944</v>
      </c>
      <c r="AC82" s="53">
        <f t="shared" si="42"/>
        <v>1417358944</v>
      </c>
      <c r="AD82" s="53">
        <f t="shared" si="42"/>
        <v>0</v>
      </c>
      <c r="AE82" s="53">
        <f t="shared" si="42"/>
        <v>0</v>
      </c>
      <c r="AF82" s="53">
        <f t="shared" si="42"/>
        <v>0</v>
      </c>
      <c r="AG82" s="53">
        <f t="shared" si="42"/>
        <v>0</v>
      </c>
      <c r="AH82" s="53">
        <f t="shared" si="42"/>
        <v>1417358944</v>
      </c>
      <c r="AI82" s="59">
        <f>IF(ISERROR(AH82/J82),0,AH82/J82)</f>
        <v>0.65161969158604982</v>
      </c>
      <c r="AJ82" s="59">
        <f>IF(ISERROR(AH82/$AH$193),0,AH82/$AH$193)</f>
        <v>6.5199527323002243E-2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x14ac:dyDescent="0.25">
      <c r="A83" s="91" t="s">
        <v>60</v>
      </c>
      <c r="B83" s="91"/>
      <c r="C83" s="91"/>
      <c r="D83" s="91"/>
      <c r="E83" s="91"/>
      <c r="F83" s="4"/>
      <c r="G83" s="5"/>
      <c r="H83" s="37"/>
      <c r="I83" s="37"/>
      <c r="J83" s="7"/>
      <c r="K83" s="8"/>
      <c r="L83" s="5"/>
      <c r="M83" s="10"/>
      <c r="N83" s="10"/>
      <c r="O83" s="10"/>
      <c r="P83" s="5"/>
      <c r="Q83" s="14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2"/>
      <c r="AJ83" s="13"/>
    </row>
    <row r="84" spans="1:106" ht="24.95" customHeight="1" outlineLevel="1" x14ac:dyDescent="0.15">
      <c r="A84" s="14">
        <v>1</v>
      </c>
      <c r="B84" s="14"/>
      <c r="C84" s="15" t="s">
        <v>207</v>
      </c>
      <c r="D84" s="16">
        <v>45845</v>
      </c>
      <c r="E84" s="15" t="s">
        <v>208</v>
      </c>
      <c r="F84" s="35" t="s">
        <v>408</v>
      </c>
      <c r="G84" s="35" t="s">
        <v>409</v>
      </c>
      <c r="H84" s="16"/>
      <c r="I84" s="16"/>
      <c r="J84" s="92">
        <v>2626963944</v>
      </c>
      <c r="K84" s="18">
        <v>184020000</v>
      </c>
      <c r="L84" s="27" t="s">
        <v>410</v>
      </c>
      <c r="M84" s="31"/>
      <c r="N84" s="31"/>
      <c r="O84" s="31"/>
      <c r="P84" s="27"/>
      <c r="Q84" s="27"/>
      <c r="R84" s="31"/>
      <c r="S84" s="31"/>
      <c r="T84" s="31"/>
      <c r="U84" s="10">
        <f>SUM(R84:T84)</f>
        <v>0</v>
      </c>
      <c r="V84" s="31"/>
      <c r="W84" s="31"/>
      <c r="X84" s="31"/>
      <c r="Y84" s="10">
        <f>SUM(V84:X84)</f>
        <v>0</v>
      </c>
      <c r="Z84" s="80">
        <v>184020000</v>
      </c>
      <c r="AA84" s="31"/>
      <c r="AB84" s="31"/>
      <c r="AC84" s="10">
        <f>SUM(Z84:AB84)</f>
        <v>184020000</v>
      </c>
      <c r="AD84" s="31"/>
      <c r="AE84" s="31"/>
      <c r="AF84" s="31"/>
      <c r="AG84" s="10">
        <f>SUM(AD84:AF84)</f>
        <v>0</v>
      </c>
      <c r="AH84" s="10">
        <f>SUM(U84,Y84,AC84,AG84)</f>
        <v>184020000</v>
      </c>
      <c r="AI84" s="20">
        <f>IF(ISERROR(AH84/$J$84),0,AH84/$J$84)</f>
        <v>7.0050447559549756E-2</v>
      </c>
      <c r="AJ84" s="20">
        <f t="shared" ref="AJ84:AJ97" si="43">IF(ISERROR(AH84/$AH$193),"-",AH84/$AH$193)</f>
        <v>8.4650518972411212E-3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x14ac:dyDescent="0.15">
      <c r="A85" s="14">
        <v>2</v>
      </c>
      <c r="B85" s="14"/>
      <c r="C85" s="15" t="s">
        <v>209</v>
      </c>
      <c r="D85" s="16">
        <v>45845</v>
      </c>
      <c r="E85" s="15" t="s">
        <v>210</v>
      </c>
      <c r="F85" s="35" t="s">
        <v>408</v>
      </c>
      <c r="G85" s="35" t="s">
        <v>409</v>
      </c>
      <c r="H85" s="16"/>
      <c r="I85" s="16"/>
      <c r="J85" s="92"/>
      <c r="K85" s="18">
        <v>199745000</v>
      </c>
      <c r="L85" s="27" t="s">
        <v>410</v>
      </c>
      <c r="M85" s="31"/>
      <c r="N85" s="31"/>
      <c r="O85" s="31"/>
      <c r="P85" s="27"/>
      <c r="Q85" s="27"/>
      <c r="R85" s="31"/>
      <c r="S85" s="31"/>
      <c r="T85" s="31"/>
      <c r="U85" s="10">
        <f t="shared" ref="U85:U97" si="44">SUM(R85:T85)</f>
        <v>0</v>
      </c>
      <c r="V85" s="31"/>
      <c r="W85" s="31"/>
      <c r="X85" s="31"/>
      <c r="Y85" s="10">
        <f t="shared" ref="Y85:Y97" si="45">SUM(V85:X85)</f>
        <v>0</v>
      </c>
      <c r="Z85" s="80">
        <v>199745000</v>
      </c>
      <c r="AA85" s="31"/>
      <c r="AB85" s="31"/>
      <c r="AC85" s="10">
        <f t="shared" ref="AC85:AC96" si="46">SUM(Z85:AB85)</f>
        <v>199745000</v>
      </c>
      <c r="AD85" s="31"/>
      <c r="AE85" s="31"/>
      <c r="AF85" s="31"/>
      <c r="AG85" s="10">
        <f t="shared" ref="AG85:AG97" si="47">SUM(AD85:AF85)</f>
        <v>0</v>
      </c>
      <c r="AH85" s="10">
        <f t="shared" ref="AH85:AH97" si="48">SUM(U85,Y85,AC85,AG85)</f>
        <v>199745000</v>
      </c>
      <c r="AI85" s="20">
        <f t="shared" ref="AI85:AI97" si="49">IF(ISERROR(AH85/$J$84),0,AH85/$J$84)</f>
        <v>7.6036445211293699E-2</v>
      </c>
      <c r="AJ85" s="20">
        <f t="shared" si="43"/>
        <v>9.1884131682123012E-3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 x14ac:dyDescent="0.15">
      <c r="A86" s="14">
        <v>3</v>
      </c>
      <c r="B86" s="14"/>
      <c r="C86" s="15" t="s">
        <v>211</v>
      </c>
      <c r="D86" s="16">
        <v>45845</v>
      </c>
      <c r="E86" s="15" t="s">
        <v>212</v>
      </c>
      <c r="F86" s="35" t="s">
        <v>408</v>
      </c>
      <c r="G86" s="35" t="s">
        <v>409</v>
      </c>
      <c r="H86" s="16"/>
      <c r="I86" s="16"/>
      <c r="J86" s="92"/>
      <c r="K86" s="18">
        <v>68725000</v>
      </c>
      <c r="L86" s="27" t="s">
        <v>410</v>
      </c>
      <c r="M86" s="31"/>
      <c r="N86" s="31"/>
      <c r="O86" s="31"/>
      <c r="P86" s="27"/>
      <c r="Q86" s="27"/>
      <c r="R86" s="31"/>
      <c r="S86" s="31"/>
      <c r="T86" s="31"/>
      <c r="U86" s="10">
        <f t="shared" si="44"/>
        <v>0</v>
      </c>
      <c r="V86" s="31"/>
      <c r="W86" s="31"/>
      <c r="X86" s="31"/>
      <c r="Y86" s="10">
        <f t="shared" si="45"/>
        <v>0</v>
      </c>
      <c r="Z86" s="80">
        <v>68725000</v>
      </c>
      <c r="AA86" s="31"/>
      <c r="AB86" s="31"/>
      <c r="AC86" s="10">
        <f t="shared" si="46"/>
        <v>68725000</v>
      </c>
      <c r="AD86" s="31"/>
      <c r="AE86" s="31"/>
      <c r="AF86" s="31"/>
      <c r="AG86" s="10">
        <f t="shared" si="47"/>
        <v>0</v>
      </c>
      <c r="AH86" s="10">
        <f t="shared" si="48"/>
        <v>68725000</v>
      </c>
      <c r="AI86" s="20">
        <f t="shared" si="49"/>
        <v>2.6161379244267237E-2</v>
      </c>
      <c r="AJ86" s="20">
        <f t="shared" si="43"/>
        <v>3.1613992589821544E-3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 x14ac:dyDescent="0.15">
      <c r="A87" s="14">
        <v>4</v>
      </c>
      <c r="B87" s="14"/>
      <c r="C87" s="15" t="s">
        <v>213</v>
      </c>
      <c r="D87" s="16">
        <v>45845</v>
      </c>
      <c r="E87" s="15" t="s">
        <v>214</v>
      </c>
      <c r="F87" s="35" t="s">
        <v>408</v>
      </c>
      <c r="G87" s="35" t="s">
        <v>409</v>
      </c>
      <c r="H87" s="16"/>
      <c r="I87" s="16"/>
      <c r="J87" s="92"/>
      <c r="K87" s="18">
        <v>230595000</v>
      </c>
      <c r="L87" s="27" t="s">
        <v>410</v>
      </c>
      <c r="M87" s="31"/>
      <c r="N87" s="31"/>
      <c r="O87" s="31"/>
      <c r="P87" s="27"/>
      <c r="Q87" s="27"/>
      <c r="R87" s="31"/>
      <c r="S87" s="31"/>
      <c r="T87" s="31"/>
      <c r="U87" s="10">
        <f t="shared" si="44"/>
        <v>0</v>
      </c>
      <c r="V87" s="31"/>
      <c r="W87" s="31"/>
      <c r="X87" s="31"/>
      <c r="Y87" s="10">
        <f t="shared" si="45"/>
        <v>0</v>
      </c>
      <c r="Z87" s="80">
        <v>230595000</v>
      </c>
      <c r="AA87" s="31"/>
      <c r="AB87" s="31"/>
      <c r="AC87" s="10">
        <f t="shared" si="46"/>
        <v>230595000</v>
      </c>
      <c r="AD87" s="31"/>
      <c r="AE87" s="31"/>
      <c r="AF87" s="31"/>
      <c r="AG87" s="10">
        <f t="shared" si="47"/>
        <v>0</v>
      </c>
      <c r="AH87" s="10">
        <f t="shared" si="48"/>
        <v>230595000</v>
      </c>
      <c r="AI87" s="20">
        <f t="shared" si="49"/>
        <v>8.7780039968451129E-2</v>
      </c>
      <c r="AJ87" s="20">
        <f t="shared" si="43"/>
        <v>1.0607535280101709E-2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 x14ac:dyDescent="0.15">
      <c r="A88" s="14">
        <v>5</v>
      </c>
      <c r="B88" s="14"/>
      <c r="C88" s="15" t="s">
        <v>215</v>
      </c>
      <c r="D88" s="16">
        <v>45848</v>
      </c>
      <c r="E88" s="15" t="s">
        <v>216</v>
      </c>
      <c r="F88" s="35" t="s">
        <v>408</v>
      </c>
      <c r="G88" s="35" t="s">
        <v>409</v>
      </c>
      <c r="H88" s="16"/>
      <c r="I88" s="16"/>
      <c r="J88" s="92"/>
      <c r="K88" s="18">
        <v>319370000</v>
      </c>
      <c r="L88" s="27" t="s">
        <v>410</v>
      </c>
      <c r="M88" s="31"/>
      <c r="N88" s="31"/>
      <c r="O88" s="31"/>
      <c r="P88" s="27"/>
      <c r="Q88" s="27"/>
      <c r="R88" s="31"/>
      <c r="S88" s="31"/>
      <c r="T88" s="31"/>
      <c r="U88" s="10">
        <f t="shared" si="44"/>
        <v>0</v>
      </c>
      <c r="V88" s="31"/>
      <c r="W88" s="31"/>
      <c r="X88" s="31"/>
      <c r="Y88" s="10">
        <f t="shared" si="45"/>
        <v>0</v>
      </c>
      <c r="Z88" s="80">
        <v>319370000</v>
      </c>
      <c r="AA88" s="31"/>
      <c r="AB88" s="31"/>
      <c r="AC88" s="10">
        <f t="shared" si="46"/>
        <v>319370000</v>
      </c>
      <c r="AD88" s="31"/>
      <c r="AE88" s="31"/>
      <c r="AF88" s="31"/>
      <c r="AG88" s="10">
        <f t="shared" si="47"/>
        <v>0</v>
      </c>
      <c r="AH88" s="10">
        <f t="shared" si="48"/>
        <v>319370000</v>
      </c>
      <c r="AI88" s="20">
        <f t="shared" si="49"/>
        <v>0.12157380413592765</v>
      </c>
      <c r="AJ88" s="20">
        <f t="shared" si="43"/>
        <v>1.4691248910020089E-2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 x14ac:dyDescent="0.15">
      <c r="A89" s="14">
        <v>6</v>
      </c>
      <c r="B89" s="14"/>
      <c r="C89" s="15" t="s">
        <v>217</v>
      </c>
      <c r="D89" s="16">
        <v>45845</v>
      </c>
      <c r="E89" s="15" t="s">
        <v>218</v>
      </c>
      <c r="F89" s="35" t="s">
        <v>408</v>
      </c>
      <c r="G89" s="35" t="s">
        <v>409</v>
      </c>
      <c r="H89" s="16"/>
      <c r="I89" s="16"/>
      <c r="J89" s="92"/>
      <c r="K89" s="18">
        <v>142970000</v>
      </c>
      <c r="L89" s="27" t="s">
        <v>410</v>
      </c>
      <c r="M89" s="31"/>
      <c r="N89" s="31"/>
      <c r="O89" s="31"/>
      <c r="P89" s="27"/>
      <c r="Q89" s="27"/>
      <c r="R89" s="31"/>
      <c r="S89" s="31"/>
      <c r="T89" s="31"/>
      <c r="U89" s="10">
        <f t="shared" si="44"/>
        <v>0</v>
      </c>
      <c r="V89" s="31"/>
      <c r="W89" s="31"/>
      <c r="X89" s="31"/>
      <c r="Y89" s="10">
        <f t="shared" si="45"/>
        <v>0</v>
      </c>
      <c r="Z89" s="80">
        <v>142970000</v>
      </c>
      <c r="AA89" s="31"/>
      <c r="AB89" s="31"/>
      <c r="AC89" s="10">
        <f t="shared" si="46"/>
        <v>142970000</v>
      </c>
      <c r="AD89" s="31"/>
      <c r="AE89" s="31"/>
      <c r="AF89" s="31"/>
      <c r="AG89" s="10">
        <f t="shared" si="47"/>
        <v>0</v>
      </c>
      <c r="AH89" s="10">
        <f t="shared" si="48"/>
        <v>142970000</v>
      </c>
      <c r="AI89" s="20">
        <f t="shared" si="49"/>
        <v>5.4424043514774638E-2</v>
      </c>
      <c r="AJ89" s="20">
        <f t="shared" si="43"/>
        <v>6.5767224744514895E-3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 x14ac:dyDescent="0.15">
      <c r="A90" s="14">
        <v>7</v>
      </c>
      <c r="B90" s="14"/>
      <c r="C90" s="15" t="s">
        <v>219</v>
      </c>
      <c r="D90" s="16">
        <v>45853</v>
      </c>
      <c r="E90" s="15" t="s">
        <v>220</v>
      </c>
      <c r="F90" s="35" t="s">
        <v>408</v>
      </c>
      <c r="G90" s="35" t="s">
        <v>409</v>
      </c>
      <c r="H90" s="16"/>
      <c r="I90" s="16"/>
      <c r="J90" s="92"/>
      <c r="K90" s="18">
        <v>199745000</v>
      </c>
      <c r="L90" s="27" t="s">
        <v>410</v>
      </c>
      <c r="M90" s="31"/>
      <c r="N90" s="31"/>
      <c r="O90" s="31"/>
      <c r="P90" s="27"/>
      <c r="Q90" s="27"/>
      <c r="R90" s="31"/>
      <c r="S90" s="31"/>
      <c r="T90" s="31"/>
      <c r="U90" s="10">
        <f t="shared" si="44"/>
        <v>0</v>
      </c>
      <c r="V90" s="31"/>
      <c r="W90" s="31"/>
      <c r="X90" s="31"/>
      <c r="Y90" s="10">
        <f t="shared" si="45"/>
        <v>0</v>
      </c>
      <c r="Z90" s="80">
        <v>199745000</v>
      </c>
      <c r="AA90" s="31"/>
      <c r="AB90" s="31"/>
      <c r="AC90" s="10">
        <f t="shared" si="46"/>
        <v>199745000</v>
      </c>
      <c r="AD90" s="31"/>
      <c r="AE90" s="31"/>
      <c r="AF90" s="31"/>
      <c r="AG90" s="10">
        <f t="shared" si="47"/>
        <v>0</v>
      </c>
      <c r="AH90" s="10">
        <f t="shared" si="48"/>
        <v>199745000</v>
      </c>
      <c r="AI90" s="20">
        <f t="shared" si="49"/>
        <v>7.6036445211293699E-2</v>
      </c>
      <c r="AJ90" s="20">
        <f t="shared" si="43"/>
        <v>9.1884131682123012E-3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 x14ac:dyDescent="0.15">
      <c r="A91" s="14">
        <v>8</v>
      </c>
      <c r="B91" s="14"/>
      <c r="C91" s="15" t="s">
        <v>221</v>
      </c>
      <c r="D91" s="16">
        <v>45848</v>
      </c>
      <c r="E91" s="15" t="s">
        <v>222</v>
      </c>
      <c r="F91" s="35" t="s">
        <v>408</v>
      </c>
      <c r="G91" s="35" t="s">
        <v>409</v>
      </c>
      <c r="H91" s="16"/>
      <c r="I91" s="16"/>
      <c r="J91" s="92"/>
      <c r="K91" s="18">
        <v>128355000</v>
      </c>
      <c r="L91" s="27" t="s">
        <v>410</v>
      </c>
      <c r="M91" s="31"/>
      <c r="N91" s="31"/>
      <c r="O91" s="31"/>
      <c r="P91" s="27"/>
      <c r="Q91" s="27"/>
      <c r="R91" s="31"/>
      <c r="S91" s="31"/>
      <c r="T91" s="31"/>
      <c r="U91" s="10">
        <f t="shared" si="44"/>
        <v>0</v>
      </c>
      <c r="V91" s="31"/>
      <c r="W91" s="31"/>
      <c r="X91" s="31"/>
      <c r="Y91" s="10">
        <f t="shared" si="45"/>
        <v>0</v>
      </c>
      <c r="Z91" s="80">
        <v>128355000</v>
      </c>
      <c r="AA91" s="31"/>
      <c r="AB91" s="31"/>
      <c r="AC91" s="10">
        <f t="shared" si="46"/>
        <v>128355000</v>
      </c>
      <c r="AD91" s="31"/>
      <c r="AE91" s="31"/>
      <c r="AF91" s="31"/>
      <c r="AG91" s="10">
        <f t="shared" si="47"/>
        <v>0</v>
      </c>
      <c r="AH91" s="10">
        <f t="shared" si="48"/>
        <v>128355000</v>
      </c>
      <c r="AI91" s="20">
        <f t="shared" si="49"/>
        <v>4.8860586873742035E-2</v>
      </c>
      <c r="AJ91" s="20">
        <f t="shared" si="43"/>
        <v>5.9044219990782749E-3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x14ac:dyDescent="0.15">
      <c r="A92" s="14">
        <v>9</v>
      </c>
      <c r="B92" s="14"/>
      <c r="C92" s="15" t="s">
        <v>223</v>
      </c>
      <c r="D92" s="16">
        <v>45848</v>
      </c>
      <c r="E92" s="15" t="s">
        <v>224</v>
      </c>
      <c r="F92" s="35" t="s">
        <v>408</v>
      </c>
      <c r="G92" s="35" t="s">
        <v>409</v>
      </c>
      <c r="H92" s="16"/>
      <c r="I92" s="16"/>
      <c r="J92" s="92"/>
      <c r="K92" s="18">
        <v>199745000</v>
      </c>
      <c r="L92" s="27" t="s">
        <v>410</v>
      </c>
      <c r="M92" s="31"/>
      <c r="N92" s="31"/>
      <c r="O92" s="31"/>
      <c r="P92" s="27"/>
      <c r="Q92" s="27"/>
      <c r="R92" s="31"/>
      <c r="S92" s="31"/>
      <c r="T92" s="31"/>
      <c r="U92" s="10">
        <f t="shared" si="44"/>
        <v>0</v>
      </c>
      <c r="V92" s="31"/>
      <c r="W92" s="31"/>
      <c r="X92" s="31"/>
      <c r="Y92" s="10">
        <f t="shared" si="45"/>
        <v>0</v>
      </c>
      <c r="Z92" s="80">
        <v>199745000</v>
      </c>
      <c r="AA92" s="31"/>
      <c r="AB92" s="31"/>
      <c r="AC92" s="10">
        <f t="shared" si="46"/>
        <v>199745000</v>
      </c>
      <c r="AD92" s="31"/>
      <c r="AE92" s="31"/>
      <c r="AF92" s="31"/>
      <c r="AG92" s="10">
        <f t="shared" si="47"/>
        <v>0</v>
      </c>
      <c r="AH92" s="10">
        <f t="shared" si="48"/>
        <v>199745000</v>
      </c>
      <c r="AI92" s="20">
        <f t="shared" si="49"/>
        <v>7.6036445211293699E-2</v>
      </c>
      <c r="AJ92" s="20">
        <f t="shared" si="43"/>
        <v>9.1884131682123012E-3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x14ac:dyDescent="0.15">
      <c r="A93" s="14">
        <v>10</v>
      </c>
      <c r="B93" s="14"/>
      <c r="C93" s="15" t="s">
        <v>225</v>
      </c>
      <c r="D93" s="16">
        <v>45848</v>
      </c>
      <c r="E93" s="15" t="s">
        <v>226</v>
      </c>
      <c r="F93" s="35" t="s">
        <v>408</v>
      </c>
      <c r="G93" s="35" t="s">
        <v>409</v>
      </c>
      <c r="H93" s="16"/>
      <c r="I93" s="16"/>
      <c r="J93" s="92"/>
      <c r="K93" s="18">
        <v>184020000</v>
      </c>
      <c r="L93" s="27" t="s">
        <v>410</v>
      </c>
      <c r="M93" s="31"/>
      <c r="N93" s="31"/>
      <c r="O93" s="31"/>
      <c r="P93" s="27"/>
      <c r="Q93" s="27"/>
      <c r="R93" s="31"/>
      <c r="S93" s="31"/>
      <c r="T93" s="31"/>
      <c r="U93" s="10">
        <f t="shared" si="44"/>
        <v>0</v>
      </c>
      <c r="V93" s="31"/>
      <c r="W93" s="31"/>
      <c r="X93" s="31"/>
      <c r="Y93" s="10">
        <f t="shared" si="45"/>
        <v>0</v>
      </c>
      <c r="Z93" s="31"/>
      <c r="AA93" s="80">
        <v>184020000</v>
      </c>
      <c r="AB93" s="31"/>
      <c r="AC93" s="10">
        <f t="shared" si="46"/>
        <v>184020000</v>
      </c>
      <c r="AD93" s="31"/>
      <c r="AE93" s="31"/>
      <c r="AF93" s="31"/>
      <c r="AG93" s="10">
        <f t="shared" si="47"/>
        <v>0</v>
      </c>
      <c r="AH93" s="10">
        <f t="shared" si="48"/>
        <v>184020000</v>
      </c>
      <c r="AI93" s="20">
        <f t="shared" si="49"/>
        <v>7.0050447559549756E-2</v>
      </c>
      <c r="AJ93" s="20">
        <f t="shared" si="43"/>
        <v>8.4650518972411212E-3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 x14ac:dyDescent="0.15">
      <c r="A94" s="14">
        <v>11</v>
      </c>
      <c r="B94" s="14"/>
      <c r="C94" s="15" t="s">
        <v>227</v>
      </c>
      <c r="D94" s="16">
        <v>45848</v>
      </c>
      <c r="E94" s="15" t="s">
        <v>228</v>
      </c>
      <c r="F94" s="35" t="s">
        <v>408</v>
      </c>
      <c r="G94" s="35" t="s">
        <v>409</v>
      </c>
      <c r="H94" s="16"/>
      <c r="I94" s="16"/>
      <c r="J94" s="92"/>
      <c r="K94" s="18">
        <v>184020000</v>
      </c>
      <c r="L94" s="27" t="s">
        <v>410</v>
      </c>
      <c r="M94" s="31"/>
      <c r="N94" s="31"/>
      <c r="O94" s="31"/>
      <c r="P94" s="27"/>
      <c r="Q94" s="27"/>
      <c r="R94" s="31"/>
      <c r="S94" s="31"/>
      <c r="T94" s="31"/>
      <c r="U94" s="10">
        <f t="shared" si="44"/>
        <v>0</v>
      </c>
      <c r="V94" s="31"/>
      <c r="W94" s="31"/>
      <c r="X94" s="31"/>
      <c r="Y94" s="10">
        <f t="shared" si="45"/>
        <v>0</v>
      </c>
      <c r="Z94" s="31"/>
      <c r="AA94" s="31"/>
      <c r="AB94" s="80">
        <v>184020000</v>
      </c>
      <c r="AC94" s="10">
        <f t="shared" si="46"/>
        <v>184020000</v>
      </c>
      <c r="AD94" s="31"/>
      <c r="AE94" s="31"/>
      <c r="AF94" s="31"/>
      <c r="AG94" s="10">
        <f t="shared" si="47"/>
        <v>0</v>
      </c>
      <c r="AH94" s="10">
        <f t="shared" si="48"/>
        <v>184020000</v>
      </c>
      <c r="AI94" s="20">
        <f t="shared" si="49"/>
        <v>7.0050447559549756E-2</v>
      </c>
      <c r="AJ94" s="20">
        <f t="shared" si="43"/>
        <v>8.4650518972411212E-3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 x14ac:dyDescent="0.15">
      <c r="A95" s="14">
        <v>12</v>
      </c>
      <c r="B95" s="14"/>
      <c r="C95" s="15" t="s">
        <v>229</v>
      </c>
      <c r="D95" s="16">
        <v>45909</v>
      </c>
      <c r="E95" s="15" t="s">
        <v>230</v>
      </c>
      <c r="F95" s="35" t="s">
        <v>408</v>
      </c>
      <c r="G95" s="35" t="s">
        <v>409</v>
      </c>
      <c r="H95" s="16"/>
      <c r="I95" s="16"/>
      <c r="J95" s="92"/>
      <c r="K95" s="18">
        <v>184020000</v>
      </c>
      <c r="L95" s="27" t="s">
        <v>410</v>
      </c>
      <c r="M95" s="31"/>
      <c r="N95" s="31"/>
      <c r="O95" s="31"/>
      <c r="P95" s="27"/>
      <c r="Q95" s="27"/>
      <c r="R95" s="31"/>
      <c r="S95" s="31"/>
      <c r="T95" s="31"/>
      <c r="U95" s="10">
        <f t="shared" si="44"/>
        <v>0</v>
      </c>
      <c r="V95" s="31"/>
      <c r="W95" s="31"/>
      <c r="X95" s="31"/>
      <c r="Y95" s="10">
        <f t="shared" si="45"/>
        <v>0</v>
      </c>
      <c r="Z95" s="31"/>
      <c r="AA95" s="31"/>
      <c r="AB95" s="80">
        <v>184020000</v>
      </c>
      <c r="AC95" s="10">
        <f t="shared" si="46"/>
        <v>184020000</v>
      </c>
      <c r="AD95" s="31"/>
      <c r="AE95" s="31"/>
      <c r="AF95" s="31"/>
      <c r="AG95" s="10">
        <f t="shared" si="47"/>
        <v>0</v>
      </c>
      <c r="AH95" s="10">
        <f t="shared" si="48"/>
        <v>184020000</v>
      </c>
      <c r="AI95" s="20">
        <f t="shared" si="49"/>
        <v>7.0050447559549756E-2</v>
      </c>
      <c r="AJ95" s="20">
        <f t="shared" si="43"/>
        <v>8.4650518972411212E-3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 x14ac:dyDescent="0.15">
      <c r="A96" s="14">
        <v>13</v>
      </c>
      <c r="B96" s="14"/>
      <c r="C96" s="15" t="s">
        <v>231</v>
      </c>
      <c r="D96" s="16">
        <v>45898</v>
      </c>
      <c r="E96" s="15" t="s">
        <v>232</v>
      </c>
      <c r="F96" s="35" t="s">
        <v>408</v>
      </c>
      <c r="G96" s="35" t="s">
        <v>409</v>
      </c>
      <c r="H96" s="16"/>
      <c r="I96" s="16"/>
      <c r="J96" s="92"/>
      <c r="K96" s="18">
        <v>68725000</v>
      </c>
      <c r="L96" s="27" t="s">
        <v>410</v>
      </c>
      <c r="M96" s="31"/>
      <c r="N96" s="31"/>
      <c r="O96" s="31"/>
      <c r="P96" s="27"/>
      <c r="Q96" s="27"/>
      <c r="R96" s="31"/>
      <c r="S96" s="31"/>
      <c r="T96" s="31"/>
      <c r="U96" s="10">
        <f t="shared" si="44"/>
        <v>0</v>
      </c>
      <c r="V96" s="31"/>
      <c r="W96" s="31"/>
      <c r="X96" s="31"/>
      <c r="Y96" s="10">
        <f t="shared" si="45"/>
        <v>0</v>
      </c>
      <c r="Z96" s="31"/>
      <c r="AA96" s="31"/>
      <c r="AB96" s="80">
        <v>68725000</v>
      </c>
      <c r="AC96" s="10">
        <f t="shared" si="46"/>
        <v>68725000</v>
      </c>
      <c r="AD96" s="31"/>
      <c r="AE96" s="31"/>
      <c r="AF96" s="31"/>
      <c r="AG96" s="10">
        <f t="shared" si="47"/>
        <v>0</v>
      </c>
      <c r="AH96" s="10">
        <f t="shared" si="48"/>
        <v>68725000</v>
      </c>
      <c r="AI96" s="20">
        <f t="shared" si="49"/>
        <v>2.6161379244267237E-2</v>
      </c>
      <c r="AJ96" s="20">
        <f t="shared" si="43"/>
        <v>3.1613992589821544E-3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outlineLevel="1" x14ac:dyDescent="0.15">
      <c r="A97" s="14">
        <v>14</v>
      </c>
      <c r="B97" s="14"/>
      <c r="C97" s="15"/>
      <c r="D97" s="16"/>
      <c r="E97" s="15"/>
      <c r="F97" s="15"/>
      <c r="G97" s="15"/>
      <c r="H97" s="16"/>
      <c r="I97" s="16"/>
      <c r="J97" s="92"/>
      <c r="K97" s="18"/>
      <c r="L97" s="27"/>
      <c r="M97" s="31"/>
      <c r="N97" s="31"/>
      <c r="O97" s="31"/>
      <c r="P97" s="27"/>
      <c r="Q97" s="27"/>
      <c r="R97" s="31"/>
      <c r="S97" s="31"/>
      <c r="T97" s="31"/>
      <c r="U97" s="10">
        <f t="shared" si="44"/>
        <v>0</v>
      </c>
      <c r="V97" s="31"/>
      <c r="W97" s="31"/>
      <c r="X97" s="31"/>
      <c r="Y97" s="10">
        <f t="shared" si="45"/>
        <v>0</v>
      </c>
      <c r="Z97" s="31"/>
      <c r="AA97" s="31"/>
      <c r="AB97" s="31"/>
      <c r="AC97" s="10">
        <f>SUM(Z97:AB97)</f>
        <v>0</v>
      </c>
      <c r="AD97" s="31"/>
      <c r="AE97" s="31"/>
      <c r="AF97" s="31"/>
      <c r="AG97" s="10">
        <f t="shared" si="47"/>
        <v>0</v>
      </c>
      <c r="AH97" s="10">
        <f t="shared" si="48"/>
        <v>0</v>
      </c>
      <c r="AI97" s="20">
        <f t="shared" si="49"/>
        <v>0</v>
      </c>
      <c r="AJ97" s="20">
        <f t="shared" si="43"/>
        <v>0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s="22" customFormat="1" ht="24.95" customHeight="1" x14ac:dyDescent="0.25">
      <c r="A98" s="93" t="s">
        <v>61</v>
      </c>
      <c r="B98" s="93"/>
      <c r="C98" s="93"/>
      <c r="D98" s="93"/>
      <c r="E98" s="93"/>
      <c r="F98" s="93"/>
      <c r="G98" s="93"/>
      <c r="H98" s="93"/>
      <c r="I98" s="93"/>
      <c r="J98" s="56">
        <f>SUM(J84:J97)</f>
        <v>2626963944</v>
      </c>
      <c r="K98" s="56">
        <f>SUM(K84:K97)</f>
        <v>2294055000</v>
      </c>
      <c r="L98" s="57"/>
      <c r="M98" s="53">
        <f>SUM(M84:M97)</f>
        <v>0</v>
      </c>
      <c r="N98" s="53">
        <f>SUM(N84:N97)</f>
        <v>0</v>
      </c>
      <c r="O98" s="53">
        <f>SUM(O84:O97)</f>
        <v>0</v>
      </c>
      <c r="P98" s="57"/>
      <c r="Q98" s="57"/>
      <c r="R98" s="53">
        <f t="shared" ref="R98:AH98" si="50">SUM(R84:R97)</f>
        <v>0</v>
      </c>
      <c r="S98" s="53">
        <f t="shared" si="50"/>
        <v>0</v>
      </c>
      <c r="T98" s="53">
        <f t="shared" si="50"/>
        <v>0</v>
      </c>
      <c r="U98" s="53">
        <f t="shared" si="50"/>
        <v>0</v>
      </c>
      <c r="V98" s="53">
        <f t="shared" si="50"/>
        <v>0</v>
      </c>
      <c r="W98" s="53">
        <f t="shared" si="50"/>
        <v>0</v>
      </c>
      <c r="X98" s="53">
        <f t="shared" si="50"/>
        <v>0</v>
      </c>
      <c r="Y98" s="53">
        <f t="shared" si="50"/>
        <v>0</v>
      </c>
      <c r="Z98" s="53">
        <f t="shared" si="50"/>
        <v>1673270000</v>
      </c>
      <c r="AA98" s="53">
        <f t="shared" si="50"/>
        <v>184020000</v>
      </c>
      <c r="AB98" s="53">
        <f t="shared" si="50"/>
        <v>436765000</v>
      </c>
      <c r="AC98" s="53">
        <f t="shared" si="50"/>
        <v>2294055000</v>
      </c>
      <c r="AD98" s="53">
        <f t="shared" si="50"/>
        <v>0</v>
      </c>
      <c r="AE98" s="53">
        <f t="shared" si="50"/>
        <v>0</v>
      </c>
      <c r="AF98" s="53">
        <f t="shared" si="50"/>
        <v>0</v>
      </c>
      <c r="AG98" s="53">
        <f t="shared" si="50"/>
        <v>0</v>
      </c>
      <c r="AH98" s="53">
        <f t="shared" si="50"/>
        <v>2294055000</v>
      </c>
      <c r="AI98" s="59">
        <f>IF(ISERROR(AH98/J98),0,AH98/J98)</f>
        <v>0.87327235885351007</v>
      </c>
      <c r="AJ98" s="59">
        <f>IF(ISERROR(AH98/$AH$193),0,AH98/$AH$193)</f>
        <v>0.10552817427521725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x14ac:dyDescent="0.25">
      <c r="A99" s="91" t="s">
        <v>62</v>
      </c>
      <c r="B99" s="91"/>
      <c r="C99" s="91"/>
      <c r="D99" s="91"/>
      <c r="E99" s="91"/>
      <c r="F99" s="4"/>
      <c r="G99" s="5"/>
      <c r="H99" s="6"/>
      <c r="I99" s="6"/>
      <c r="J99" s="7"/>
      <c r="K99" s="8"/>
      <c r="L99" s="5"/>
      <c r="M99" s="10"/>
      <c r="N99" s="10"/>
      <c r="O99" s="10"/>
      <c r="P99" s="5"/>
      <c r="Q99" s="14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2"/>
      <c r="AJ99" s="13"/>
    </row>
    <row r="100" spans="1:106" ht="24.95" customHeight="1" outlineLevel="1" x14ac:dyDescent="0.25">
      <c r="A100" s="14">
        <v>1</v>
      </c>
      <c r="B100" s="14"/>
      <c r="C100" s="24" t="s">
        <v>233</v>
      </c>
      <c r="D100" s="25">
        <v>45833</v>
      </c>
      <c r="E100" s="26" t="s">
        <v>234</v>
      </c>
      <c r="F100" s="35" t="s">
        <v>408</v>
      </c>
      <c r="G100" s="35" t="s">
        <v>409</v>
      </c>
      <c r="H100" s="38"/>
      <c r="I100" s="38"/>
      <c r="J100" s="92">
        <v>2844607888</v>
      </c>
      <c r="K100" s="29">
        <v>68725000</v>
      </c>
      <c r="L100" s="27" t="s">
        <v>410</v>
      </c>
      <c r="M100" s="31"/>
      <c r="N100" s="32"/>
      <c r="O100" s="31"/>
      <c r="P100" s="27"/>
      <c r="Q100" s="27"/>
      <c r="R100" s="31"/>
      <c r="S100" s="31"/>
      <c r="T100" s="31"/>
      <c r="U100" s="10">
        <f>SUM(R100:T100)</f>
        <v>0</v>
      </c>
      <c r="V100" s="31"/>
      <c r="W100" s="31"/>
      <c r="X100" s="31"/>
      <c r="Y100" s="10">
        <f>SUM(V100:X100)</f>
        <v>0</v>
      </c>
      <c r="Z100" s="81">
        <v>68725000</v>
      </c>
      <c r="AA100" s="31"/>
      <c r="AB100" s="31"/>
      <c r="AC100" s="10">
        <f>SUM(Z100:AB100)</f>
        <v>68725000</v>
      </c>
      <c r="AD100" s="31"/>
      <c r="AE100" s="31">
        <v>0</v>
      </c>
      <c r="AF100" s="31">
        <v>0</v>
      </c>
      <c r="AG100" s="10">
        <f>SUM(AD100:AF100)</f>
        <v>0</v>
      </c>
      <c r="AH100" s="10">
        <f>SUM(U100,Y100,AC100,AG100)</f>
        <v>68725000</v>
      </c>
      <c r="AI100" s="20">
        <f>IF(ISERROR(AH100/$J$100),0,AH100/$J$100)</f>
        <v>2.415974457847668E-2</v>
      </c>
      <c r="AJ100" s="20">
        <f t="shared" ref="AJ100:AJ116" si="51">IF(ISERROR(AH100/$AH$193),"-",AH100/$AH$193)</f>
        <v>3.1613992589821544E-3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x14ac:dyDescent="0.25">
      <c r="A101" s="14">
        <v>2</v>
      </c>
      <c r="B101" s="14"/>
      <c r="C101" s="24" t="s">
        <v>235</v>
      </c>
      <c r="D101" s="25">
        <v>45840</v>
      </c>
      <c r="E101" s="26" t="s">
        <v>236</v>
      </c>
      <c r="F101" s="35" t="s">
        <v>408</v>
      </c>
      <c r="G101" s="35" t="s">
        <v>409</v>
      </c>
      <c r="H101" s="38"/>
      <c r="I101" s="38"/>
      <c r="J101" s="92"/>
      <c r="K101" s="29">
        <v>180190000</v>
      </c>
      <c r="L101" s="27" t="s">
        <v>410</v>
      </c>
      <c r="M101" s="31"/>
      <c r="N101" s="32"/>
      <c r="O101" s="31"/>
      <c r="P101" s="27"/>
      <c r="Q101" s="27"/>
      <c r="R101" s="31"/>
      <c r="S101" s="31"/>
      <c r="T101" s="31"/>
      <c r="U101" s="10">
        <f t="shared" ref="U101:U116" si="52">SUM(R101:T101)</f>
        <v>0</v>
      </c>
      <c r="V101" s="31"/>
      <c r="W101" s="31"/>
      <c r="X101" s="31"/>
      <c r="Y101" s="10">
        <f t="shared" ref="Y101:Y116" si="53">SUM(V101:X101)</f>
        <v>0</v>
      </c>
      <c r="Z101" s="81">
        <v>180190000</v>
      </c>
      <c r="AA101" s="31"/>
      <c r="AB101" s="31"/>
      <c r="AC101" s="10">
        <f t="shared" ref="AC101:AC116" si="54">SUM(Z101:AB101)</f>
        <v>180190000</v>
      </c>
      <c r="AD101" s="31"/>
      <c r="AE101" s="31"/>
      <c r="AF101" s="31"/>
      <c r="AG101" s="10">
        <f t="shared" ref="AG101:AG116" si="55">SUM(AD101:AF101)</f>
        <v>0</v>
      </c>
      <c r="AH101" s="10">
        <f t="shared" ref="AH101:AH116" si="56">SUM(U101,Y101,AC101,AG101)</f>
        <v>180190000</v>
      </c>
      <c r="AI101" s="20">
        <f t="shared" ref="AI101:AI116" si="57">IF(ISERROR(AH101/$J$100),0,AH101/$J$100)</f>
        <v>6.3344407065779748E-2</v>
      </c>
      <c r="AJ101" s="20">
        <f t="shared" si="51"/>
        <v>8.2888691520697621E-3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 x14ac:dyDescent="0.25">
      <c r="A102" s="14">
        <v>3</v>
      </c>
      <c r="B102" s="14"/>
      <c r="C102" s="24" t="s">
        <v>237</v>
      </c>
      <c r="D102" s="25">
        <v>45840</v>
      </c>
      <c r="E102" s="26" t="s">
        <v>238</v>
      </c>
      <c r="F102" s="35" t="s">
        <v>408</v>
      </c>
      <c r="G102" s="35" t="s">
        <v>409</v>
      </c>
      <c r="H102" s="38"/>
      <c r="I102" s="38"/>
      <c r="J102" s="92"/>
      <c r="K102" s="29">
        <v>68725000</v>
      </c>
      <c r="L102" s="27" t="s">
        <v>410</v>
      </c>
      <c r="M102" s="31"/>
      <c r="N102" s="32"/>
      <c r="O102" s="31"/>
      <c r="P102" s="27"/>
      <c r="Q102" s="27"/>
      <c r="R102" s="31"/>
      <c r="S102" s="31"/>
      <c r="T102" s="31"/>
      <c r="U102" s="10">
        <f t="shared" si="52"/>
        <v>0</v>
      </c>
      <c r="V102" s="31"/>
      <c r="W102" s="31"/>
      <c r="X102" s="31"/>
      <c r="Y102" s="10">
        <f t="shared" si="53"/>
        <v>0</v>
      </c>
      <c r="Z102" s="81">
        <v>68725000</v>
      </c>
      <c r="AA102" s="31"/>
      <c r="AB102" s="31"/>
      <c r="AC102" s="10">
        <f t="shared" si="54"/>
        <v>68725000</v>
      </c>
      <c r="AD102" s="31"/>
      <c r="AE102" s="31"/>
      <c r="AF102" s="31"/>
      <c r="AG102" s="10">
        <f t="shared" si="55"/>
        <v>0</v>
      </c>
      <c r="AH102" s="10">
        <f t="shared" si="56"/>
        <v>68725000</v>
      </c>
      <c r="AI102" s="20">
        <f t="shared" si="57"/>
        <v>2.415974457847668E-2</v>
      </c>
      <c r="AJ102" s="20">
        <f t="shared" si="51"/>
        <v>3.1613992589821544E-3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 x14ac:dyDescent="0.25">
      <c r="A103" s="14">
        <v>4</v>
      </c>
      <c r="B103" s="14"/>
      <c r="C103" s="24" t="s">
        <v>239</v>
      </c>
      <c r="D103" s="25">
        <v>45834</v>
      </c>
      <c r="E103" s="26" t="s">
        <v>240</v>
      </c>
      <c r="F103" s="35" t="s">
        <v>408</v>
      </c>
      <c r="G103" s="35" t="s">
        <v>409</v>
      </c>
      <c r="H103" s="38"/>
      <c r="I103" s="38"/>
      <c r="J103" s="92"/>
      <c r="K103" s="29">
        <v>68725000</v>
      </c>
      <c r="L103" s="27" t="s">
        <v>410</v>
      </c>
      <c r="M103" s="31"/>
      <c r="N103" s="32"/>
      <c r="O103" s="31"/>
      <c r="P103" s="27"/>
      <c r="Q103" s="27"/>
      <c r="R103" s="31"/>
      <c r="S103" s="31"/>
      <c r="T103" s="31"/>
      <c r="U103" s="10">
        <f t="shared" si="52"/>
        <v>0</v>
      </c>
      <c r="V103" s="31"/>
      <c r="W103" s="31"/>
      <c r="X103" s="31"/>
      <c r="Y103" s="10">
        <f t="shared" si="53"/>
        <v>0</v>
      </c>
      <c r="Z103" s="81">
        <v>68725000</v>
      </c>
      <c r="AA103" s="31"/>
      <c r="AB103" s="31"/>
      <c r="AC103" s="10">
        <f t="shared" si="54"/>
        <v>68725000</v>
      </c>
      <c r="AD103" s="31"/>
      <c r="AE103" s="31"/>
      <c r="AF103" s="31"/>
      <c r="AG103" s="10">
        <f t="shared" si="55"/>
        <v>0</v>
      </c>
      <c r="AH103" s="10">
        <f t="shared" si="56"/>
        <v>68725000</v>
      </c>
      <c r="AI103" s="20">
        <f t="shared" si="57"/>
        <v>2.415974457847668E-2</v>
      </c>
      <c r="AJ103" s="20">
        <f t="shared" si="51"/>
        <v>3.1613992589821544E-3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 x14ac:dyDescent="0.25">
      <c r="A104" s="14">
        <v>5</v>
      </c>
      <c r="B104" s="14"/>
      <c r="C104" s="24" t="s">
        <v>241</v>
      </c>
      <c r="D104" s="25">
        <v>45840</v>
      </c>
      <c r="E104" s="26" t="s">
        <v>242</v>
      </c>
      <c r="F104" s="35" t="s">
        <v>408</v>
      </c>
      <c r="G104" s="35" t="s">
        <v>409</v>
      </c>
      <c r="H104" s="38"/>
      <c r="I104" s="38"/>
      <c r="J104" s="92"/>
      <c r="K104" s="29">
        <v>68725000</v>
      </c>
      <c r="L104" s="27" t="s">
        <v>410</v>
      </c>
      <c r="M104" s="31"/>
      <c r="N104" s="32"/>
      <c r="O104" s="31"/>
      <c r="P104" s="27"/>
      <c r="Q104" s="27"/>
      <c r="R104" s="31"/>
      <c r="S104" s="31"/>
      <c r="T104" s="31"/>
      <c r="U104" s="10">
        <f t="shared" si="52"/>
        <v>0</v>
      </c>
      <c r="V104" s="31"/>
      <c r="W104" s="31"/>
      <c r="X104" s="31"/>
      <c r="Y104" s="10">
        <f t="shared" si="53"/>
        <v>0</v>
      </c>
      <c r="Z104" s="81">
        <v>68725000</v>
      </c>
      <c r="AA104" s="31"/>
      <c r="AB104" s="31"/>
      <c r="AC104" s="10">
        <f t="shared" si="54"/>
        <v>68725000</v>
      </c>
      <c r="AD104" s="31"/>
      <c r="AE104" s="31"/>
      <c r="AF104" s="31"/>
      <c r="AG104" s="10">
        <f t="shared" si="55"/>
        <v>0</v>
      </c>
      <c r="AH104" s="10">
        <f t="shared" si="56"/>
        <v>68725000</v>
      </c>
      <c r="AI104" s="20">
        <f t="shared" si="57"/>
        <v>2.415974457847668E-2</v>
      </c>
      <c r="AJ104" s="20">
        <f t="shared" si="51"/>
        <v>3.1613992589821544E-3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x14ac:dyDescent="0.25">
      <c r="A105" s="14">
        <v>6</v>
      </c>
      <c r="B105" s="14"/>
      <c r="C105" s="24" t="s">
        <v>243</v>
      </c>
      <c r="D105" s="25">
        <v>45848</v>
      </c>
      <c r="E105" s="26" t="s">
        <v>244</v>
      </c>
      <c r="F105" s="35" t="s">
        <v>408</v>
      </c>
      <c r="G105" s="35" t="s">
        <v>409</v>
      </c>
      <c r="H105" s="38"/>
      <c r="I105" s="38"/>
      <c r="J105" s="92"/>
      <c r="K105" s="29">
        <v>128355000</v>
      </c>
      <c r="L105" s="27" t="s">
        <v>410</v>
      </c>
      <c r="M105" s="31"/>
      <c r="N105" s="32"/>
      <c r="O105" s="31"/>
      <c r="P105" s="27"/>
      <c r="Q105" s="27"/>
      <c r="R105" s="31"/>
      <c r="S105" s="31"/>
      <c r="T105" s="31"/>
      <c r="U105" s="10">
        <f t="shared" si="52"/>
        <v>0</v>
      </c>
      <c r="V105" s="31"/>
      <c r="W105" s="31"/>
      <c r="X105" s="31"/>
      <c r="Y105" s="10">
        <f t="shared" si="53"/>
        <v>0</v>
      </c>
      <c r="Z105" s="81">
        <v>128355000</v>
      </c>
      <c r="AA105" s="31"/>
      <c r="AB105" s="31"/>
      <c r="AC105" s="10">
        <f t="shared" si="54"/>
        <v>128355000</v>
      </c>
      <c r="AD105" s="31"/>
      <c r="AE105" s="31"/>
      <c r="AF105" s="31"/>
      <c r="AG105" s="10">
        <f t="shared" si="55"/>
        <v>0</v>
      </c>
      <c r="AH105" s="10">
        <f t="shared" si="56"/>
        <v>128355000</v>
      </c>
      <c r="AI105" s="20">
        <f t="shared" si="57"/>
        <v>4.5122211937000715E-2</v>
      </c>
      <c r="AJ105" s="20">
        <f t="shared" si="51"/>
        <v>5.9044219990782749E-3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x14ac:dyDescent="0.25">
      <c r="A106" s="14">
        <v>7</v>
      </c>
      <c r="B106" s="14"/>
      <c r="C106" s="24" t="s">
        <v>245</v>
      </c>
      <c r="D106" s="25">
        <v>45855</v>
      </c>
      <c r="E106" s="26" t="s">
        <v>246</v>
      </c>
      <c r="F106" s="35" t="s">
        <v>408</v>
      </c>
      <c r="G106" s="35" t="s">
        <v>409</v>
      </c>
      <c r="H106" s="38"/>
      <c r="I106" s="38"/>
      <c r="J106" s="92"/>
      <c r="K106" s="29">
        <v>184020000</v>
      </c>
      <c r="L106" s="27" t="s">
        <v>410</v>
      </c>
      <c r="M106" s="31"/>
      <c r="N106" s="32"/>
      <c r="O106" s="31"/>
      <c r="P106" s="27"/>
      <c r="Q106" s="27"/>
      <c r="R106" s="31"/>
      <c r="S106" s="31"/>
      <c r="T106" s="31"/>
      <c r="U106" s="10">
        <f t="shared" si="52"/>
        <v>0</v>
      </c>
      <c r="V106" s="31"/>
      <c r="W106" s="31"/>
      <c r="X106" s="31"/>
      <c r="Y106" s="10">
        <f t="shared" si="53"/>
        <v>0</v>
      </c>
      <c r="Z106" s="81">
        <v>184020000</v>
      </c>
      <c r="AA106" s="31"/>
      <c r="AB106" s="31"/>
      <c r="AC106" s="10">
        <f t="shared" si="54"/>
        <v>184020000</v>
      </c>
      <c r="AD106" s="31"/>
      <c r="AE106" s="31"/>
      <c r="AF106" s="31"/>
      <c r="AG106" s="10">
        <f t="shared" si="55"/>
        <v>0</v>
      </c>
      <c r="AH106" s="10">
        <f t="shared" si="56"/>
        <v>184020000</v>
      </c>
      <c r="AI106" s="20">
        <f t="shared" si="57"/>
        <v>6.469081407539147E-2</v>
      </c>
      <c r="AJ106" s="20">
        <f t="shared" si="51"/>
        <v>8.4650518972411212E-3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25">
      <c r="A107" s="14">
        <v>8</v>
      </c>
      <c r="B107" s="14"/>
      <c r="C107" s="24" t="s">
        <v>247</v>
      </c>
      <c r="D107" s="25">
        <v>45848</v>
      </c>
      <c r="E107" s="26" t="s">
        <v>248</v>
      </c>
      <c r="F107" s="35" t="s">
        <v>408</v>
      </c>
      <c r="G107" s="35" t="s">
        <v>409</v>
      </c>
      <c r="H107" s="38"/>
      <c r="I107" s="38"/>
      <c r="J107" s="92"/>
      <c r="K107" s="29">
        <v>128355000</v>
      </c>
      <c r="L107" s="27" t="s">
        <v>410</v>
      </c>
      <c r="M107" s="31"/>
      <c r="N107" s="32"/>
      <c r="O107" s="31"/>
      <c r="P107" s="27"/>
      <c r="Q107" s="27"/>
      <c r="R107" s="31"/>
      <c r="S107" s="31"/>
      <c r="T107" s="31"/>
      <c r="U107" s="10">
        <f t="shared" si="52"/>
        <v>0</v>
      </c>
      <c r="V107" s="31"/>
      <c r="W107" s="31"/>
      <c r="X107" s="31"/>
      <c r="Y107" s="10">
        <f t="shared" si="53"/>
        <v>0</v>
      </c>
      <c r="Z107" s="81">
        <v>128355000</v>
      </c>
      <c r="AA107" s="31"/>
      <c r="AB107" s="31"/>
      <c r="AC107" s="10">
        <f t="shared" si="54"/>
        <v>128355000</v>
      </c>
      <c r="AD107" s="31"/>
      <c r="AE107" s="31"/>
      <c r="AF107" s="31"/>
      <c r="AG107" s="10">
        <f t="shared" si="55"/>
        <v>0</v>
      </c>
      <c r="AH107" s="10">
        <f t="shared" si="56"/>
        <v>128355000</v>
      </c>
      <c r="AI107" s="20">
        <f t="shared" si="57"/>
        <v>4.5122211937000715E-2</v>
      </c>
      <c r="AJ107" s="20">
        <f t="shared" si="51"/>
        <v>5.9044219990782749E-3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25">
      <c r="A108" s="14">
        <v>9</v>
      </c>
      <c r="B108" s="14"/>
      <c r="C108" s="24" t="s">
        <v>249</v>
      </c>
      <c r="D108" s="25">
        <v>45848</v>
      </c>
      <c r="E108" s="26" t="s">
        <v>250</v>
      </c>
      <c r="F108" s="35" t="s">
        <v>408</v>
      </c>
      <c r="G108" s="35" t="s">
        <v>409</v>
      </c>
      <c r="H108" s="38"/>
      <c r="I108" s="38"/>
      <c r="J108" s="92"/>
      <c r="K108" s="29">
        <v>68725000</v>
      </c>
      <c r="L108" s="27" t="s">
        <v>410</v>
      </c>
      <c r="M108" s="31"/>
      <c r="N108" s="32"/>
      <c r="O108" s="31"/>
      <c r="P108" s="27"/>
      <c r="Q108" s="27"/>
      <c r="R108" s="31"/>
      <c r="S108" s="31"/>
      <c r="T108" s="31"/>
      <c r="U108" s="10">
        <f t="shared" si="52"/>
        <v>0</v>
      </c>
      <c r="V108" s="31"/>
      <c r="W108" s="31"/>
      <c r="X108" s="31"/>
      <c r="Y108" s="10">
        <f t="shared" si="53"/>
        <v>0</v>
      </c>
      <c r="Z108" s="31"/>
      <c r="AA108" s="81">
        <v>68725000</v>
      </c>
      <c r="AB108" s="31"/>
      <c r="AC108" s="10">
        <f t="shared" si="54"/>
        <v>68725000</v>
      </c>
      <c r="AD108" s="31"/>
      <c r="AE108" s="31"/>
      <c r="AF108" s="31"/>
      <c r="AG108" s="10">
        <f t="shared" si="55"/>
        <v>0</v>
      </c>
      <c r="AH108" s="10">
        <f t="shared" si="56"/>
        <v>68725000</v>
      </c>
      <c r="AI108" s="20">
        <f t="shared" si="57"/>
        <v>2.415974457847668E-2</v>
      </c>
      <c r="AJ108" s="20">
        <f t="shared" si="51"/>
        <v>3.1613992589821544E-3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25">
      <c r="A109" s="14">
        <v>10</v>
      </c>
      <c r="B109" s="14"/>
      <c r="C109" s="24" t="s">
        <v>200</v>
      </c>
      <c r="D109" s="25">
        <v>45855</v>
      </c>
      <c r="E109" s="26" t="s">
        <v>251</v>
      </c>
      <c r="F109" s="35" t="s">
        <v>408</v>
      </c>
      <c r="G109" s="35" t="s">
        <v>409</v>
      </c>
      <c r="H109" s="38"/>
      <c r="I109" s="38"/>
      <c r="J109" s="92"/>
      <c r="K109" s="29">
        <v>184020000</v>
      </c>
      <c r="L109" s="27" t="s">
        <v>410</v>
      </c>
      <c r="M109" s="31"/>
      <c r="N109" s="32"/>
      <c r="O109" s="31"/>
      <c r="P109" s="27"/>
      <c r="Q109" s="27"/>
      <c r="R109" s="31"/>
      <c r="S109" s="31"/>
      <c r="T109" s="31"/>
      <c r="U109" s="10">
        <f t="shared" si="52"/>
        <v>0</v>
      </c>
      <c r="V109" s="31"/>
      <c r="W109" s="31"/>
      <c r="X109" s="31"/>
      <c r="Y109" s="10">
        <f t="shared" si="53"/>
        <v>0</v>
      </c>
      <c r="Z109" s="31"/>
      <c r="AA109" s="81">
        <v>184020000</v>
      </c>
      <c r="AB109" s="31"/>
      <c r="AC109" s="10">
        <f t="shared" si="54"/>
        <v>184020000</v>
      </c>
      <c r="AD109" s="31"/>
      <c r="AE109" s="31"/>
      <c r="AF109" s="31"/>
      <c r="AG109" s="10">
        <f t="shared" si="55"/>
        <v>0</v>
      </c>
      <c r="AH109" s="10">
        <f t="shared" si="56"/>
        <v>184020000</v>
      </c>
      <c r="AI109" s="20">
        <f t="shared" si="57"/>
        <v>6.469081407539147E-2</v>
      </c>
      <c r="AJ109" s="20">
        <f t="shared" si="51"/>
        <v>8.4650518972411212E-3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x14ac:dyDescent="0.25">
      <c r="A110" s="14">
        <v>11</v>
      </c>
      <c r="B110" s="14"/>
      <c r="C110" s="24" t="s">
        <v>252</v>
      </c>
      <c r="D110" s="25">
        <v>45881</v>
      </c>
      <c r="E110" s="26" t="s">
        <v>253</v>
      </c>
      <c r="F110" s="35" t="s">
        <v>408</v>
      </c>
      <c r="G110" s="35" t="s">
        <v>409</v>
      </c>
      <c r="H110" s="38"/>
      <c r="I110" s="38"/>
      <c r="J110" s="92"/>
      <c r="K110" s="29">
        <v>128355000</v>
      </c>
      <c r="L110" s="27" t="s">
        <v>410</v>
      </c>
      <c r="M110" s="31"/>
      <c r="N110" s="32"/>
      <c r="O110" s="31"/>
      <c r="P110" s="27"/>
      <c r="Q110" s="27"/>
      <c r="R110" s="31"/>
      <c r="S110" s="31"/>
      <c r="T110" s="31"/>
      <c r="U110" s="10">
        <f t="shared" si="52"/>
        <v>0</v>
      </c>
      <c r="V110" s="31"/>
      <c r="W110" s="31"/>
      <c r="X110" s="31"/>
      <c r="Y110" s="10">
        <f t="shared" si="53"/>
        <v>0</v>
      </c>
      <c r="Z110" s="31"/>
      <c r="AA110" s="81">
        <v>128355000</v>
      </c>
      <c r="AB110" s="31"/>
      <c r="AC110" s="10">
        <f t="shared" si="54"/>
        <v>128355000</v>
      </c>
      <c r="AD110" s="31"/>
      <c r="AE110" s="31"/>
      <c r="AF110" s="31"/>
      <c r="AG110" s="10">
        <f t="shared" si="55"/>
        <v>0</v>
      </c>
      <c r="AH110" s="10">
        <f t="shared" si="56"/>
        <v>128355000</v>
      </c>
      <c r="AI110" s="20">
        <f t="shared" si="57"/>
        <v>4.5122211937000715E-2</v>
      </c>
      <c r="AJ110" s="20">
        <f t="shared" si="51"/>
        <v>5.9044219990782749E-3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 x14ac:dyDescent="0.25">
      <c r="A111" s="14">
        <v>12</v>
      </c>
      <c r="B111" s="14"/>
      <c r="C111" s="24" t="s">
        <v>254</v>
      </c>
      <c r="D111" s="25">
        <v>45881</v>
      </c>
      <c r="E111" s="26" t="s">
        <v>255</v>
      </c>
      <c r="F111" s="35" t="s">
        <v>408</v>
      </c>
      <c r="G111" s="35" t="s">
        <v>409</v>
      </c>
      <c r="H111" s="38"/>
      <c r="I111" s="38"/>
      <c r="J111" s="92"/>
      <c r="K111" s="29">
        <v>128355000</v>
      </c>
      <c r="L111" s="27" t="s">
        <v>410</v>
      </c>
      <c r="M111" s="31"/>
      <c r="N111" s="32"/>
      <c r="O111" s="31"/>
      <c r="P111" s="27"/>
      <c r="Q111" s="27"/>
      <c r="R111" s="31"/>
      <c r="S111" s="31"/>
      <c r="T111" s="31"/>
      <c r="U111" s="10">
        <f t="shared" si="52"/>
        <v>0</v>
      </c>
      <c r="V111" s="31"/>
      <c r="W111" s="31"/>
      <c r="X111" s="31"/>
      <c r="Y111" s="10">
        <f t="shared" si="53"/>
        <v>0</v>
      </c>
      <c r="Z111" s="31"/>
      <c r="AA111" s="81">
        <v>128355000</v>
      </c>
      <c r="AB111" s="31"/>
      <c r="AC111" s="10">
        <f t="shared" si="54"/>
        <v>128355000</v>
      </c>
      <c r="AD111" s="31"/>
      <c r="AE111" s="31"/>
      <c r="AF111" s="31"/>
      <c r="AG111" s="10">
        <f t="shared" si="55"/>
        <v>0</v>
      </c>
      <c r="AH111" s="10">
        <f t="shared" si="56"/>
        <v>128355000</v>
      </c>
      <c r="AI111" s="20">
        <f t="shared" si="57"/>
        <v>4.5122211937000715E-2</v>
      </c>
      <c r="AJ111" s="20">
        <f t="shared" si="51"/>
        <v>5.9044219990782749E-3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 x14ac:dyDescent="0.25">
      <c r="A112" s="14">
        <v>13</v>
      </c>
      <c r="B112" s="14"/>
      <c r="C112" s="24" t="s">
        <v>256</v>
      </c>
      <c r="D112" s="25">
        <v>45876</v>
      </c>
      <c r="E112" s="26" t="s">
        <v>257</v>
      </c>
      <c r="F112" s="35" t="s">
        <v>408</v>
      </c>
      <c r="G112" s="35" t="s">
        <v>409</v>
      </c>
      <c r="H112" s="38"/>
      <c r="I112" s="38"/>
      <c r="J112" s="92"/>
      <c r="K112" s="29">
        <v>128355000</v>
      </c>
      <c r="L112" s="27" t="s">
        <v>410</v>
      </c>
      <c r="M112" s="31"/>
      <c r="N112" s="32"/>
      <c r="O112" s="31"/>
      <c r="P112" s="27"/>
      <c r="Q112" s="27"/>
      <c r="R112" s="31"/>
      <c r="S112" s="31"/>
      <c r="T112" s="31"/>
      <c r="U112" s="10">
        <f t="shared" si="52"/>
        <v>0</v>
      </c>
      <c r="V112" s="31"/>
      <c r="W112" s="31"/>
      <c r="X112" s="31"/>
      <c r="Y112" s="10">
        <f t="shared" si="53"/>
        <v>0</v>
      </c>
      <c r="Z112" s="31"/>
      <c r="AA112" s="81">
        <v>128355000</v>
      </c>
      <c r="AB112" s="31"/>
      <c r="AC112" s="10">
        <f t="shared" si="54"/>
        <v>128355000</v>
      </c>
      <c r="AD112" s="31"/>
      <c r="AE112" s="31"/>
      <c r="AF112" s="31"/>
      <c r="AG112" s="10">
        <f t="shared" si="55"/>
        <v>0</v>
      </c>
      <c r="AH112" s="10">
        <f t="shared" si="56"/>
        <v>128355000</v>
      </c>
      <c r="AI112" s="20">
        <f t="shared" si="57"/>
        <v>4.5122211937000715E-2</v>
      </c>
      <c r="AJ112" s="20">
        <f t="shared" si="51"/>
        <v>5.9044219990782749E-3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 x14ac:dyDescent="0.25">
      <c r="A113" s="14">
        <v>14</v>
      </c>
      <c r="B113" s="14"/>
      <c r="C113" s="24" t="s">
        <v>258</v>
      </c>
      <c r="D113" s="25">
        <v>45888</v>
      </c>
      <c r="E113" s="26" t="s">
        <v>259</v>
      </c>
      <c r="F113" s="35" t="s">
        <v>408</v>
      </c>
      <c r="G113" s="35" t="s">
        <v>409</v>
      </c>
      <c r="H113" s="38"/>
      <c r="I113" s="38"/>
      <c r="J113" s="92"/>
      <c r="K113" s="29">
        <v>184020000</v>
      </c>
      <c r="L113" s="27" t="s">
        <v>410</v>
      </c>
      <c r="M113" s="31"/>
      <c r="N113" s="32"/>
      <c r="O113" s="31"/>
      <c r="P113" s="27"/>
      <c r="Q113" s="27"/>
      <c r="R113" s="31"/>
      <c r="S113" s="31"/>
      <c r="T113" s="31"/>
      <c r="U113" s="10">
        <f t="shared" si="52"/>
        <v>0</v>
      </c>
      <c r="V113" s="31"/>
      <c r="W113" s="31"/>
      <c r="X113" s="31"/>
      <c r="Y113" s="10">
        <f t="shared" si="53"/>
        <v>0</v>
      </c>
      <c r="Z113" s="31"/>
      <c r="AA113" s="81">
        <v>184020000</v>
      </c>
      <c r="AB113" s="31"/>
      <c r="AC113" s="10">
        <f t="shared" si="54"/>
        <v>184020000</v>
      </c>
      <c r="AD113" s="31"/>
      <c r="AE113" s="31"/>
      <c r="AF113" s="31"/>
      <c r="AG113" s="10">
        <f t="shared" si="55"/>
        <v>0</v>
      </c>
      <c r="AH113" s="10">
        <f t="shared" si="56"/>
        <v>184020000</v>
      </c>
      <c r="AI113" s="20">
        <f t="shared" si="57"/>
        <v>6.469081407539147E-2</v>
      </c>
      <c r="AJ113" s="20">
        <f t="shared" si="51"/>
        <v>8.4650518972411212E-3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 x14ac:dyDescent="0.25">
      <c r="A114" s="14">
        <v>15</v>
      </c>
      <c r="B114" s="14"/>
      <c r="C114" s="24" t="s">
        <v>260</v>
      </c>
      <c r="D114" s="25">
        <v>45881</v>
      </c>
      <c r="E114" s="26" t="s">
        <v>261</v>
      </c>
      <c r="F114" s="35" t="s">
        <v>408</v>
      </c>
      <c r="G114" s="35" t="s">
        <v>409</v>
      </c>
      <c r="H114" s="38"/>
      <c r="I114" s="38"/>
      <c r="J114" s="92"/>
      <c r="K114" s="29">
        <v>199745000</v>
      </c>
      <c r="L114" s="27" t="s">
        <v>410</v>
      </c>
      <c r="M114" s="31"/>
      <c r="N114" s="32"/>
      <c r="O114" s="31"/>
      <c r="P114" s="27"/>
      <c r="Q114" s="27"/>
      <c r="R114" s="31"/>
      <c r="S114" s="31"/>
      <c r="T114" s="31"/>
      <c r="U114" s="10">
        <f t="shared" si="52"/>
        <v>0</v>
      </c>
      <c r="V114" s="31"/>
      <c r="W114" s="31"/>
      <c r="X114" s="31"/>
      <c r="Y114" s="10">
        <f t="shared" si="53"/>
        <v>0</v>
      </c>
      <c r="Z114" s="31"/>
      <c r="AA114" s="81">
        <v>199745000</v>
      </c>
      <c r="AB114" s="31"/>
      <c r="AC114" s="10">
        <f t="shared" si="54"/>
        <v>199745000</v>
      </c>
      <c r="AD114" s="31"/>
      <c r="AE114" s="31"/>
      <c r="AF114" s="31"/>
      <c r="AG114" s="10">
        <f t="shared" si="55"/>
        <v>0</v>
      </c>
      <c r="AH114" s="10">
        <f t="shared" si="56"/>
        <v>199745000</v>
      </c>
      <c r="AI114" s="20">
        <f t="shared" si="57"/>
        <v>7.0218816745403048E-2</v>
      </c>
      <c r="AJ114" s="20">
        <f t="shared" si="51"/>
        <v>9.1884131682123012E-3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outlineLevel="1" x14ac:dyDescent="0.25">
      <c r="A115" s="14">
        <v>16</v>
      </c>
      <c r="B115" s="14"/>
      <c r="C115" s="24" t="s">
        <v>262</v>
      </c>
      <c r="D115" s="25">
        <v>45867</v>
      </c>
      <c r="E115" s="26" t="s">
        <v>263</v>
      </c>
      <c r="F115" s="35" t="s">
        <v>408</v>
      </c>
      <c r="G115" s="35" t="s">
        <v>409</v>
      </c>
      <c r="H115" s="38"/>
      <c r="I115" s="38"/>
      <c r="J115" s="92"/>
      <c r="K115" s="29">
        <v>184020000</v>
      </c>
      <c r="L115" s="27" t="s">
        <v>410</v>
      </c>
      <c r="M115" s="31"/>
      <c r="N115" s="32"/>
      <c r="O115" s="31"/>
      <c r="P115" s="27"/>
      <c r="Q115" s="27"/>
      <c r="R115" s="31"/>
      <c r="S115" s="31"/>
      <c r="T115" s="31"/>
      <c r="U115" s="10">
        <f t="shared" si="52"/>
        <v>0</v>
      </c>
      <c r="V115" s="31"/>
      <c r="W115" s="31"/>
      <c r="X115" s="31"/>
      <c r="Y115" s="10">
        <f t="shared" si="53"/>
        <v>0</v>
      </c>
      <c r="Z115" s="31"/>
      <c r="AA115" s="81"/>
      <c r="AB115" s="81">
        <v>184020000</v>
      </c>
      <c r="AC115" s="10">
        <f t="shared" si="54"/>
        <v>184020000</v>
      </c>
      <c r="AD115" s="31"/>
      <c r="AE115" s="31"/>
      <c r="AF115" s="31"/>
      <c r="AG115" s="10">
        <f t="shared" si="55"/>
        <v>0</v>
      </c>
      <c r="AH115" s="10">
        <f t="shared" si="56"/>
        <v>184020000</v>
      </c>
      <c r="AI115" s="20">
        <f t="shared" si="57"/>
        <v>6.469081407539147E-2</v>
      </c>
      <c r="AJ115" s="20">
        <f t="shared" si="51"/>
        <v>8.4650518972411212E-3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24.95" customHeight="1" outlineLevel="1" x14ac:dyDescent="0.15">
      <c r="A116" s="14">
        <v>17</v>
      </c>
      <c r="B116" s="14"/>
      <c r="C116" s="15"/>
      <c r="D116" s="16"/>
      <c r="E116" s="15"/>
      <c r="F116" s="15"/>
      <c r="G116" s="15"/>
      <c r="H116" s="16"/>
      <c r="I116" s="16"/>
      <c r="J116" s="92"/>
      <c r="K116" s="18"/>
      <c r="L116" s="27"/>
      <c r="M116" s="31"/>
      <c r="N116" s="31"/>
      <c r="O116" s="31"/>
      <c r="P116" s="27"/>
      <c r="Q116" s="27"/>
      <c r="R116" s="31"/>
      <c r="S116" s="31"/>
      <c r="T116" s="31"/>
      <c r="U116" s="10">
        <f t="shared" si="52"/>
        <v>0</v>
      </c>
      <c r="V116" s="31"/>
      <c r="W116" s="31"/>
      <c r="X116" s="31"/>
      <c r="Y116" s="10">
        <f t="shared" si="53"/>
        <v>0</v>
      </c>
      <c r="Z116" s="31"/>
      <c r="AA116" s="31"/>
      <c r="AB116" s="31"/>
      <c r="AC116" s="10">
        <f t="shared" si="54"/>
        <v>0</v>
      </c>
      <c r="AD116" s="31"/>
      <c r="AE116" s="31"/>
      <c r="AF116" s="31"/>
      <c r="AG116" s="10">
        <f t="shared" si="55"/>
        <v>0</v>
      </c>
      <c r="AH116" s="10">
        <f t="shared" si="56"/>
        <v>0</v>
      </c>
      <c r="AI116" s="20">
        <f t="shared" si="57"/>
        <v>0</v>
      </c>
      <c r="AJ116" s="20">
        <f t="shared" si="51"/>
        <v>0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s="22" customFormat="1" ht="24.95" customHeight="1" x14ac:dyDescent="0.25">
      <c r="A117" s="93" t="s">
        <v>63</v>
      </c>
      <c r="B117" s="93"/>
      <c r="C117" s="93"/>
      <c r="D117" s="93"/>
      <c r="E117" s="93"/>
      <c r="F117" s="93"/>
      <c r="G117" s="93"/>
      <c r="H117" s="93"/>
      <c r="I117" s="93"/>
      <c r="J117" s="56">
        <f>SUM(J100:J116)</f>
        <v>2844607888</v>
      </c>
      <c r="K117" s="56">
        <f>SUM(K100:K116)</f>
        <v>2101415000</v>
      </c>
      <c r="L117" s="57"/>
      <c r="M117" s="53">
        <f>SUM(M100:M116)</f>
        <v>0</v>
      </c>
      <c r="N117" s="53">
        <f>SUM(N100:N116)</f>
        <v>0</v>
      </c>
      <c r="O117" s="53">
        <f>SUM(O100:O116)</f>
        <v>0</v>
      </c>
      <c r="P117" s="57"/>
      <c r="Q117" s="57"/>
      <c r="R117" s="53">
        <f t="shared" ref="R117:AH117" si="58">SUM(R100:R116)</f>
        <v>0</v>
      </c>
      <c r="S117" s="53">
        <f t="shared" si="58"/>
        <v>0</v>
      </c>
      <c r="T117" s="53">
        <f t="shared" si="58"/>
        <v>0</v>
      </c>
      <c r="U117" s="53">
        <f t="shared" si="58"/>
        <v>0</v>
      </c>
      <c r="V117" s="53">
        <f t="shared" si="58"/>
        <v>0</v>
      </c>
      <c r="W117" s="53">
        <f t="shared" si="58"/>
        <v>0</v>
      </c>
      <c r="X117" s="53">
        <f t="shared" si="58"/>
        <v>0</v>
      </c>
      <c r="Y117" s="53">
        <f t="shared" si="58"/>
        <v>0</v>
      </c>
      <c r="Z117" s="53">
        <f t="shared" si="58"/>
        <v>895820000</v>
      </c>
      <c r="AA117" s="53">
        <f t="shared" si="58"/>
        <v>1021575000</v>
      </c>
      <c r="AB117" s="53">
        <f t="shared" si="58"/>
        <v>184020000</v>
      </c>
      <c r="AC117" s="53">
        <f t="shared" si="58"/>
        <v>2101415000</v>
      </c>
      <c r="AD117" s="53">
        <f t="shared" si="58"/>
        <v>0</v>
      </c>
      <c r="AE117" s="53">
        <f t="shared" si="58"/>
        <v>0</v>
      </c>
      <c r="AF117" s="53">
        <f t="shared" si="58"/>
        <v>0</v>
      </c>
      <c r="AG117" s="53">
        <f t="shared" si="58"/>
        <v>0</v>
      </c>
      <c r="AH117" s="53">
        <f t="shared" si="58"/>
        <v>2101415000</v>
      </c>
      <c r="AI117" s="59">
        <f>IF(ISERROR(AH117/J117),0,AH117/J117)</f>
        <v>0.7387362626901357</v>
      </c>
      <c r="AJ117" s="59">
        <f>IF(ISERROR(AH117/$AH$193),0,AH117/$AH$193)</f>
        <v>9.6666596199548691E-2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x14ac:dyDescent="0.25">
      <c r="A118" s="91" t="s">
        <v>64</v>
      </c>
      <c r="B118" s="91"/>
      <c r="C118" s="91"/>
      <c r="D118" s="91"/>
      <c r="E118" s="91"/>
      <c r="F118" s="4"/>
      <c r="G118" s="5"/>
      <c r="H118" s="6"/>
      <c r="I118" s="6"/>
      <c r="J118" s="7"/>
      <c r="K118" s="8"/>
      <c r="L118" s="5"/>
      <c r="M118" s="10"/>
      <c r="N118" s="10"/>
      <c r="O118" s="10"/>
      <c r="P118" s="5"/>
      <c r="Q118" s="14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2"/>
      <c r="AJ118" s="13"/>
    </row>
    <row r="119" spans="1:106" ht="24.95" customHeight="1" outlineLevel="1" x14ac:dyDescent="0.25">
      <c r="A119" s="14">
        <v>1</v>
      </c>
      <c r="B119" s="14"/>
      <c r="C119" s="24" t="s">
        <v>264</v>
      </c>
      <c r="D119" s="25">
        <v>45859</v>
      </c>
      <c r="E119" s="26" t="s">
        <v>265</v>
      </c>
      <c r="F119" s="35" t="s">
        <v>408</v>
      </c>
      <c r="G119" s="35" t="s">
        <v>409</v>
      </c>
      <c r="H119" s="38"/>
      <c r="I119" s="38"/>
      <c r="J119" s="92">
        <v>1875785920</v>
      </c>
      <c r="K119" s="29">
        <v>88525000</v>
      </c>
      <c r="L119" s="27" t="s">
        <v>410</v>
      </c>
      <c r="M119" s="31"/>
      <c r="N119" s="32"/>
      <c r="O119" s="31"/>
      <c r="P119" s="27"/>
      <c r="Q119" s="27"/>
      <c r="R119" s="31">
        <v>0</v>
      </c>
      <c r="S119" s="31">
        <v>0</v>
      </c>
      <c r="T119" s="31">
        <v>0</v>
      </c>
      <c r="U119" s="10">
        <f>SUM(R119:T119)</f>
        <v>0</v>
      </c>
      <c r="V119" s="31">
        <v>0</v>
      </c>
      <c r="W119" s="31">
        <v>0</v>
      </c>
      <c r="X119" s="31">
        <v>0</v>
      </c>
      <c r="Y119" s="10">
        <f>SUM(V119:X119)</f>
        <v>0</v>
      </c>
      <c r="Z119" s="31">
        <v>0</v>
      </c>
      <c r="AA119" s="81">
        <v>88525000</v>
      </c>
      <c r="AB119" s="31">
        <v>0</v>
      </c>
      <c r="AC119" s="10">
        <f>SUM(Z119:AB119)</f>
        <v>88525000</v>
      </c>
      <c r="AD119" s="31">
        <v>0</v>
      </c>
      <c r="AE119" s="31">
        <v>0</v>
      </c>
      <c r="AF119" s="31">
        <v>0</v>
      </c>
      <c r="AG119" s="10">
        <f>SUM(AD119:AF119)</f>
        <v>0</v>
      </c>
      <c r="AH119" s="10">
        <f>SUM(U119,Y119,AC119,AG119)</f>
        <v>88525000</v>
      </c>
      <c r="AI119" s="20">
        <f>IF(ISERROR(AH119/$J$119),0,AH119/$J$119)</f>
        <v>4.7193551810006125E-2</v>
      </c>
      <c r="AJ119" s="20">
        <f t="shared" ref="AJ119:AJ127" si="59">IF(ISERROR(AH119/$AH$193),"-",AH119/$AH$193)</f>
        <v>4.0722134507296505E-3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 x14ac:dyDescent="0.25">
      <c r="A120" s="14">
        <v>2</v>
      </c>
      <c r="B120" s="14"/>
      <c r="C120" s="24" t="s">
        <v>266</v>
      </c>
      <c r="D120" s="25">
        <v>45859</v>
      </c>
      <c r="E120" s="26" t="s">
        <v>267</v>
      </c>
      <c r="F120" s="35" t="s">
        <v>408</v>
      </c>
      <c r="G120" s="35" t="s">
        <v>409</v>
      </c>
      <c r="H120" s="38"/>
      <c r="I120" s="38"/>
      <c r="J120" s="92"/>
      <c r="K120" s="29">
        <v>128355000</v>
      </c>
      <c r="L120" s="27" t="s">
        <v>410</v>
      </c>
      <c r="M120" s="31"/>
      <c r="N120" s="32"/>
      <c r="O120" s="31"/>
      <c r="P120" s="27"/>
      <c r="Q120" s="27"/>
      <c r="R120" s="31"/>
      <c r="S120" s="31"/>
      <c r="T120" s="31"/>
      <c r="U120" s="10">
        <f t="shared" ref="U120:U127" si="60">SUM(R120:T120)</f>
        <v>0</v>
      </c>
      <c r="V120" s="31">
        <v>0</v>
      </c>
      <c r="W120" s="31">
        <v>0</v>
      </c>
      <c r="X120" s="31">
        <v>0</v>
      </c>
      <c r="Y120" s="10">
        <f t="shared" ref="Y120:Y127" si="61">SUM(V120:X120)</f>
        <v>0</v>
      </c>
      <c r="Z120" s="31"/>
      <c r="AA120" s="81">
        <v>128355000</v>
      </c>
      <c r="AB120" s="31"/>
      <c r="AC120" s="10">
        <f t="shared" ref="AC120:AC127" si="62">SUM(Z120:AB120)</f>
        <v>128355000</v>
      </c>
      <c r="AD120" s="31"/>
      <c r="AE120" s="31"/>
      <c r="AF120" s="31"/>
      <c r="AG120" s="10">
        <f t="shared" ref="AG120:AG127" si="63">SUM(AD120:AF120)</f>
        <v>0</v>
      </c>
      <c r="AH120" s="10">
        <f t="shared" ref="AH120:AH127" si="64">SUM(U120,Y120,AC120,AG120)</f>
        <v>128355000</v>
      </c>
      <c r="AI120" s="20">
        <f t="shared" ref="AI120:AI127" si="65">IF(ISERROR(AH120/$J$119),0,AH120/$J$119)</f>
        <v>6.8427318187781264E-2</v>
      </c>
      <c r="AJ120" s="20">
        <f t="shared" si="59"/>
        <v>5.9044219990782749E-3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 x14ac:dyDescent="0.25">
      <c r="A121" s="14">
        <v>3</v>
      </c>
      <c r="B121" s="14"/>
      <c r="C121" s="24" t="s">
        <v>268</v>
      </c>
      <c r="D121" s="25">
        <v>45859</v>
      </c>
      <c r="E121" s="26" t="s">
        <v>269</v>
      </c>
      <c r="F121" s="35" t="s">
        <v>408</v>
      </c>
      <c r="G121" s="35" t="s">
        <v>409</v>
      </c>
      <c r="H121" s="38"/>
      <c r="I121" s="38"/>
      <c r="J121" s="92"/>
      <c r="K121" s="29">
        <v>142970000</v>
      </c>
      <c r="L121" s="27" t="s">
        <v>410</v>
      </c>
      <c r="M121" s="31"/>
      <c r="N121" s="32"/>
      <c r="O121" s="31"/>
      <c r="P121" s="27"/>
      <c r="Q121" s="27"/>
      <c r="R121" s="31"/>
      <c r="S121" s="31"/>
      <c r="T121" s="31"/>
      <c r="U121" s="10">
        <f t="shared" si="60"/>
        <v>0</v>
      </c>
      <c r="V121" s="31">
        <v>0</v>
      </c>
      <c r="W121" s="31">
        <v>0</v>
      </c>
      <c r="X121" s="31">
        <v>0</v>
      </c>
      <c r="Y121" s="10">
        <f t="shared" si="61"/>
        <v>0</v>
      </c>
      <c r="Z121" s="31"/>
      <c r="AA121" s="31"/>
      <c r="AB121" s="81">
        <v>142970000</v>
      </c>
      <c r="AC121" s="10">
        <f t="shared" si="62"/>
        <v>142970000</v>
      </c>
      <c r="AD121" s="31"/>
      <c r="AE121" s="31"/>
      <c r="AF121" s="31"/>
      <c r="AG121" s="10">
        <f t="shared" si="63"/>
        <v>0</v>
      </c>
      <c r="AH121" s="10">
        <f t="shared" si="64"/>
        <v>142970000</v>
      </c>
      <c r="AI121" s="20">
        <f t="shared" si="65"/>
        <v>7.6218719031647272E-2</v>
      </c>
      <c r="AJ121" s="20">
        <f t="shared" si="59"/>
        <v>6.5767224744514895E-3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 x14ac:dyDescent="0.25">
      <c r="A122" s="14">
        <v>4</v>
      </c>
      <c r="B122" s="14"/>
      <c r="C122" s="24" t="s">
        <v>270</v>
      </c>
      <c r="D122" s="25">
        <v>45859</v>
      </c>
      <c r="E122" s="26" t="s">
        <v>271</v>
      </c>
      <c r="F122" s="35" t="s">
        <v>408</v>
      </c>
      <c r="G122" s="35" t="s">
        <v>409</v>
      </c>
      <c r="H122" s="38"/>
      <c r="I122" s="38"/>
      <c r="J122" s="92"/>
      <c r="K122" s="29">
        <v>153195000</v>
      </c>
      <c r="L122" s="27" t="s">
        <v>410</v>
      </c>
      <c r="M122" s="31"/>
      <c r="N122" s="32"/>
      <c r="O122" s="31"/>
      <c r="P122" s="27"/>
      <c r="Q122" s="27"/>
      <c r="R122" s="31"/>
      <c r="S122" s="31"/>
      <c r="T122" s="31"/>
      <c r="U122" s="10">
        <f t="shared" si="60"/>
        <v>0</v>
      </c>
      <c r="V122" s="31">
        <v>0</v>
      </c>
      <c r="W122" s="31">
        <v>0</v>
      </c>
      <c r="X122" s="31">
        <v>0</v>
      </c>
      <c r="Y122" s="10">
        <f t="shared" si="61"/>
        <v>0</v>
      </c>
      <c r="Z122" s="31"/>
      <c r="AA122" s="31"/>
      <c r="AB122" s="81">
        <v>153195000</v>
      </c>
      <c r="AC122" s="10">
        <f t="shared" si="62"/>
        <v>153195000</v>
      </c>
      <c r="AD122" s="31"/>
      <c r="AE122" s="31"/>
      <c r="AF122" s="31"/>
      <c r="AG122" s="10">
        <f t="shared" si="63"/>
        <v>0</v>
      </c>
      <c r="AH122" s="10">
        <f t="shared" si="64"/>
        <v>153195000</v>
      </c>
      <c r="AI122" s="20">
        <f t="shared" si="65"/>
        <v>8.166976751803319E-2</v>
      </c>
      <c r="AJ122" s="20">
        <f t="shared" si="59"/>
        <v>7.0470798032705876E-3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 x14ac:dyDescent="0.25">
      <c r="A123" s="14">
        <v>5</v>
      </c>
      <c r="B123" s="14"/>
      <c r="C123" s="24" t="s">
        <v>272</v>
      </c>
      <c r="D123" s="25">
        <v>45859</v>
      </c>
      <c r="E123" s="26" t="s">
        <v>273</v>
      </c>
      <c r="F123" s="35" t="s">
        <v>408</v>
      </c>
      <c r="G123" s="35" t="s">
        <v>409</v>
      </c>
      <c r="H123" s="38"/>
      <c r="I123" s="38"/>
      <c r="J123" s="92"/>
      <c r="K123" s="29">
        <v>128355000</v>
      </c>
      <c r="L123" s="27" t="s">
        <v>410</v>
      </c>
      <c r="M123" s="31"/>
      <c r="N123" s="32"/>
      <c r="O123" s="31"/>
      <c r="P123" s="27"/>
      <c r="Q123" s="27"/>
      <c r="R123" s="31"/>
      <c r="S123" s="31"/>
      <c r="T123" s="31"/>
      <c r="U123" s="10">
        <f t="shared" si="60"/>
        <v>0</v>
      </c>
      <c r="V123" s="31">
        <v>0</v>
      </c>
      <c r="W123" s="31">
        <v>0</v>
      </c>
      <c r="X123" s="31">
        <v>0</v>
      </c>
      <c r="Y123" s="10">
        <f t="shared" si="61"/>
        <v>0</v>
      </c>
      <c r="Z123" s="31"/>
      <c r="AA123" s="31"/>
      <c r="AB123" s="81">
        <v>128355000</v>
      </c>
      <c r="AC123" s="10">
        <f t="shared" si="62"/>
        <v>128355000</v>
      </c>
      <c r="AD123" s="31"/>
      <c r="AE123" s="31"/>
      <c r="AF123" s="31"/>
      <c r="AG123" s="10">
        <f t="shared" si="63"/>
        <v>0</v>
      </c>
      <c r="AH123" s="10">
        <f t="shared" si="64"/>
        <v>128355000</v>
      </c>
      <c r="AI123" s="20">
        <f t="shared" si="65"/>
        <v>6.8427318187781264E-2</v>
      </c>
      <c r="AJ123" s="20">
        <f t="shared" si="59"/>
        <v>5.9044219990782749E-3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 x14ac:dyDescent="0.25">
      <c r="A124" s="14">
        <v>6</v>
      </c>
      <c r="B124" s="14"/>
      <c r="C124" s="24" t="s">
        <v>274</v>
      </c>
      <c r="D124" s="25">
        <v>45859</v>
      </c>
      <c r="E124" s="26" t="s">
        <v>275</v>
      </c>
      <c r="F124" s="35" t="s">
        <v>408</v>
      </c>
      <c r="G124" s="35" t="s">
        <v>409</v>
      </c>
      <c r="H124" s="38"/>
      <c r="I124" s="38"/>
      <c r="J124" s="92"/>
      <c r="K124" s="29">
        <v>128355000</v>
      </c>
      <c r="L124" s="27" t="s">
        <v>410</v>
      </c>
      <c r="M124" s="31"/>
      <c r="N124" s="32"/>
      <c r="O124" s="31"/>
      <c r="P124" s="27"/>
      <c r="Q124" s="27"/>
      <c r="R124" s="31"/>
      <c r="S124" s="31"/>
      <c r="T124" s="31"/>
      <c r="U124" s="10">
        <f t="shared" si="60"/>
        <v>0</v>
      </c>
      <c r="V124" s="31">
        <v>0</v>
      </c>
      <c r="W124" s="31">
        <v>0</v>
      </c>
      <c r="X124" s="31">
        <v>0</v>
      </c>
      <c r="Y124" s="10">
        <f t="shared" si="61"/>
        <v>0</v>
      </c>
      <c r="Z124" s="31"/>
      <c r="AA124" s="31"/>
      <c r="AB124" s="81">
        <v>128355000</v>
      </c>
      <c r="AC124" s="10">
        <f t="shared" si="62"/>
        <v>128355000</v>
      </c>
      <c r="AD124" s="31"/>
      <c r="AE124" s="31"/>
      <c r="AF124" s="31"/>
      <c r="AG124" s="10">
        <f t="shared" si="63"/>
        <v>0</v>
      </c>
      <c r="AH124" s="10">
        <f t="shared" si="64"/>
        <v>128355000</v>
      </c>
      <c r="AI124" s="20">
        <f t="shared" si="65"/>
        <v>6.8427318187781264E-2</v>
      </c>
      <c r="AJ124" s="20">
        <f t="shared" si="59"/>
        <v>5.9044219990782749E-3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 x14ac:dyDescent="0.25">
      <c r="A125" s="14">
        <v>7</v>
      </c>
      <c r="B125" s="14"/>
      <c r="C125" s="24" t="s">
        <v>276</v>
      </c>
      <c r="D125" s="25">
        <v>45861</v>
      </c>
      <c r="E125" s="26" t="s">
        <v>277</v>
      </c>
      <c r="F125" s="35" t="s">
        <v>408</v>
      </c>
      <c r="G125" s="35" t="s">
        <v>409</v>
      </c>
      <c r="H125" s="38"/>
      <c r="I125" s="38"/>
      <c r="J125" s="92"/>
      <c r="K125" s="29">
        <v>142970000</v>
      </c>
      <c r="L125" s="27" t="s">
        <v>410</v>
      </c>
      <c r="M125" s="31"/>
      <c r="N125" s="32"/>
      <c r="O125" s="31"/>
      <c r="P125" s="27"/>
      <c r="Q125" s="27"/>
      <c r="R125" s="31"/>
      <c r="S125" s="31"/>
      <c r="T125" s="31"/>
      <c r="U125" s="10">
        <f t="shared" si="60"/>
        <v>0</v>
      </c>
      <c r="V125" s="31">
        <v>0</v>
      </c>
      <c r="W125" s="31">
        <v>0</v>
      </c>
      <c r="X125" s="31">
        <v>0</v>
      </c>
      <c r="Y125" s="10">
        <f t="shared" si="61"/>
        <v>0</v>
      </c>
      <c r="Z125" s="31"/>
      <c r="AA125" s="31"/>
      <c r="AB125" s="81">
        <v>142970000</v>
      </c>
      <c r="AC125" s="10">
        <f t="shared" si="62"/>
        <v>142970000</v>
      </c>
      <c r="AD125" s="31"/>
      <c r="AE125" s="31"/>
      <c r="AF125" s="31"/>
      <c r="AG125" s="10">
        <f t="shared" si="63"/>
        <v>0</v>
      </c>
      <c r="AH125" s="10">
        <f t="shared" si="64"/>
        <v>142970000</v>
      </c>
      <c r="AI125" s="20">
        <f t="shared" si="65"/>
        <v>7.6218719031647272E-2</v>
      </c>
      <c r="AJ125" s="20">
        <f t="shared" si="59"/>
        <v>6.5767224744514895E-3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 x14ac:dyDescent="0.25">
      <c r="A126" s="14">
        <v>8</v>
      </c>
      <c r="B126" s="14"/>
      <c r="C126" s="24" t="s">
        <v>278</v>
      </c>
      <c r="D126" s="25">
        <v>45880</v>
      </c>
      <c r="E126" s="26" t="s">
        <v>279</v>
      </c>
      <c r="F126" s="35" t="s">
        <v>408</v>
      </c>
      <c r="G126" s="35" t="s">
        <v>409</v>
      </c>
      <c r="H126" s="38"/>
      <c r="I126" s="38"/>
      <c r="J126" s="92"/>
      <c r="K126" s="29">
        <v>128355000</v>
      </c>
      <c r="L126" s="27" t="s">
        <v>410</v>
      </c>
      <c r="M126" s="31"/>
      <c r="N126" s="32"/>
      <c r="O126" s="31"/>
      <c r="P126" s="27"/>
      <c r="Q126" s="27"/>
      <c r="R126" s="31"/>
      <c r="S126" s="31"/>
      <c r="T126" s="31"/>
      <c r="U126" s="10">
        <f t="shared" si="60"/>
        <v>0</v>
      </c>
      <c r="V126" s="31">
        <v>0</v>
      </c>
      <c r="W126" s="31">
        <v>0</v>
      </c>
      <c r="X126" s="31">
        <v>0</v>
      </c>
      <c r="Y126" s="10">
        <f t="shared" si="61"/>
        <v>0</v>
      </c>
      <c r="Z126" s="31"/>
      <c r="AA126" s="31"/>
      <c r="AB126" s="81">
        <v>128355000</v>
      </c>
      <c r="AC126" s="10">
        <f t="shared" si="62"/>
        <v>128355000</v>
      </c>
      <c r="AD126" s="31"/>
      <c r="AE126" s="31"/>
      <c r="AF126" s="31"/>
      <c r="AG126" s="10">
        <f t="shared" si="63"/>
        <v>0</v>
      </c>
      <c r="AH126" s="10">
        <f t="shared" si="64"/>
        <v>128355000</v>
      </c>
      <c r="AI126" s="20">
        <f t="shared" si="65"/>
        <v>6.8427318187781264E-2</v>
      </c>
      <c r="AJ126" s="20">
        <f t="shared" si="59"/>
        <v>5.9044219990782749E-3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 x14ac:dyDescent="0.25">
      <c r="A127" s="14">
        <v>9</v>
      </c>
      <c r="B127" s="14"/>
      <c r="C127" s="24"/>
      <c r="D127" s="25"/>
      <c r="E127" s="26"/>
      <c r="F127" s="27"/>
      <c r="G127" s="27"/>
      <c r="H127" s="38"/>
      <c r="I127" s="38"/>
      <c r="J127" s="92"/>
      <c r="K127" s="29">
        <v>184020000</v>
      </c>
      <c r="L127" s="30"/>
      <c r="M127" s="31"/>
      <c r="N127" s="32"/>
      <c r="O127" s="31"/>
      <c r="P127" s="27"/>
      <c r="Q127" s="27"/>
      <c r="R127" s="31"/>
      <c r="S127" s="31"/>
      <c r="T127" s="31"/>
      <c r="U127" s="10">
        <f t="shared" si="60"/>
        <v>0</v>
      </c>
      <c r="V127" s="31">
        <v>0</v>
      </c>
      <c r="W127" s="31">
        <v>0</v>
      </c>
      <c r="X127" s="31">
        <v>0</v>
      </c>
      <c r="Y127" s="10">
        <f t="shared" si="61"/>
        <v>0</v>
      </c>
      <c r="Z127" s="31"/>
      <c r="AA127" s="31"/>
      <c r="AB127" s="31"/>
      <c r="AC127" s="10">
        <f t="shared" si="62"/>
        <v>0</v>
      </c>
      <c r="AD127" s="31"/>
      <c r="AE127" s="31"/>
      <c r="AF127" s="31"/>
      <c r="AG127" s="10">
        <f t="shared" si="63"/>
        <v>0</v>
      </c>
      <c r="AH127" s="10">
        <f t="shared" si="64"/>
        <v>0</v>
      </c>
      <c r="AI127" s="20">
        <f t="shared" si="65"/>
        <v>0</v>
      </c>
      <c r="AJ127" s="20">
        <f t="shared" si="59"/>
        <v>0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s="22" customFormat="1" ht="24.95" customHeight="1" x14ac:dyDescent="0.25">
      <c r="A128" s="93" t="s">
        <v>204</v>
      </c>
      <c r="B128" s="93"/>
      <c r="C128" s="93"/>
      <c r="D128" s="93"/>
      <c r="E128" s="93"/>
      <c r="F128" s="93"/>
      <c r="G128" s="93"/>
      <c r="H128" s="93"/>
      <c r="I128" s="93"/>
      <c r="J128" s="56">
        <f>SUM(J119:J127)</f>
        <v>1875785920</v>
      </c>
      <c r="K128" s="56">
        <f>SUM(K119:K127)</f>
        <v>1225100000</v>
      </c>
      <c r="L128" s="57"/>
      <c r="M128" s="53">
        <f>SUM(M119:M127)</f>
        <v>0</v>
      </c>
      <c r="N128" s="53">
        <f>SUM(N119:N127)</f>
        <v>0</v>
      </c>
      <c r="O128" s="53">
        <f>SUM(O119:O127)</f>
        <v>0</v>
      </c>
      <c r="P128" s="57"/>
      <c r="Q128" s="57"/>
      <c r="R128" s="53">
        <f t="shared" ref="R128:AH128" si="66">SUM(R119:R127)</f>
        <v>0</v>
      </c>
      <c r="S128" s="53">
        <f t="shared" si="66"/>
        <v>0</v>
      </c>
      <c r="T128" s="53">
        <f t="shared" si="66"/>
        <v>0</v>
      </c>
      <c r="U128" s="53">
        <f t="shared" si="66"/>
        <v>0</v>
      </c>
      <c r="V128" s="53">
        <f t="shared" si="66"/>
        <v>0</v>
      </c>
      <c r="W128" s="53">
        <f t="shared" si="66"/>
        <v>0</v>
      </c>
      <c r="X128" s="53">
        <f t="shared" si="66"/>
        <v>0</v>
      </c>
      <c r="Y128" s="53">
        <f t="shared" si="66"/>
        <v>0</v>
      </c>
      <c r="Z128" s="53">
        <f t="shared" si="66"/>
        <v>0</v>
      </c>
      <c r="AA128" s="53">
        <f t="shared" si="66"/>
        <v>216880000</v>
      </c>
      <c r="AB128" s="53">
        <f t="shared" si="66"/>
        <v>824200000</v>
      </c>
      <c r="AC128" s="53">
        <f t="shared" si="66"/>
        <v>1041080000</v>
      </c>
      <c r="AD128" s="53">
        <f t="shared" si="66"/>
        <v>0</v>
      </c>
      <c r="AE128" s="53">
        <f t="shared" si="66"/>
        <v>0</v>
      </c>
      <c r="AF128" s="53">
        <f t="shared" si="66"/>
        <v>0</v>
      </c>
      <c r="AG128" s="53">
        <f t="shared" si="66"/>
        <v>0</v>
      </c>
      <c r="AH128" s="53">
        <f t="shared" si="66"/>
        <v>1041080000</v>
      </c>
      <c r="AI128" s="59">
        <f>IF(ISERROR(AH128/J128),0,AH128/J128)</f>
        <v>0.55501003014245887</v>
      </c>
      <c r="AJ128" s="59">
        <f>IF(ISERROR(AH128/$AH$193),0,AH128/$AH$193)</f>
        <v>4.7890426199216317E-2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x14ac:dyDescent="0.25">
      <c r="A129" s="91" t="s">
        <v>66</v>
      </c>
      <c r="B129" s="91"/>
      <c r="C129" s="91"/>
      <c r="D129" s="91"/>
      <c r="E129" s="91"/>
      <c r="F129" s="4"/>
      <c r="G129" s="5"/>
      <c r="H129" s="6"/>
      <c r="I129" s="6"/>
      <c r="J129" s="7"/>
      <c r="K129" s="8"/>
      <c r="L129" s="5"/>
      <c r="M129" s="10"/>
      <c r="N129" s="10"/>
      <c r="O129" s="10"/>
      <c r="P129" s="5"/>
      <c r="Q129" s="14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2"/>
      <c r="AJ129" s="13"/>
    </row>
    <row r="130" spans="1:106" ht="24.95" customHeight="1" outlineLevel="1" x14ac:dyDescent="0.15">
      <c r="A130" s="14">
        <v>1</v>
      </c>
      <c r="B130" s="30"/>
      <c r="C130" s="30" t="s">
        <v>280</v>
      </c>
      <c r="D130" s="28">
        <v>45840</v>
      </c>
      <c r="E130" s="39" t="s">
        <v>281</v>
      </c>
      <c r="F130" s="35" t="s">
        <v>408</v>
      </c>
      <c r="G130" s="35" t="s">
        <v>409</v>
      </c>
      <c r="H130" s="38"/>
      <c r="I130" s="38"/>
      <c r="J130" s="92">
        <v>542210000</v>
      </c>
      <c r="K130" s="18">
        <v>88525000</v>
      </c>
      <c r="L130" s="27" t="s">
        <v>410</v>
      </c>
      <c r="M130" s="17"/>
      <c r="N130" s="17"/>
      <c r="O130" s="5"/>
      <c r="P130" s="5"/>
      <c r="Q130" s="5"/>
      <c r="R130" s="17"/>
      <c r="S130" s="17"/>
      <c r="T130" s="17"/>
      <c r="U130" s="10">
        <f>SUM(R130:T130)</f>
        <v>0</v>
      </c>
      <c r="V130" s="31"/>
      <c r="W130" s="31"/>
      <c r="X130" s="31"/>
      <c r="Y130" s="10">
        <f>SUM(V130:X130)</f>
        <v>0</v>
      </c>
      <c r="Z130" s="81">
        <v>88525000</v>
      </c>
      <c r="AA130" s="81"/>
      <c r="AB130" s="81"/>
      <c r="AC130" s="10">
        <f>SUM(Z130:AB130)</f>
        <v>88525000</v>
      </c>
      <c r="AD130" s="31"/>
      <c r="AE130" s="31"/>
      <c r="AF130" s="31"/>
      <c r="AG130" s="10">
        <f>SUM(AD130:AF130)</f>
        <v>0</v>
      </c>
      <c r="AH130" s="10">
        <f>SUM(U130,Y130,AC130,AG130)</f>
        <v>88525000</v>
      </c>
      <c r="AI130" s="20">
        <f>IF(ISERROR(AH130/$J$130),0,AH130/$J$130)</f>
        <v>0.16326699987089874</v>
      </c>
      <c r="AJ130" s="20">
        <f>IF(ISERROR(AH130/$AH$193),"-",AH130/$AH$193)</f>
        <v>4.0722134507296505E-3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 x14ac:dyDescent="0.15">
      <c r="A131" s="14">
        <v>2</v>
      </c>
      <c r="B131" s="30"/>
      <c r="C131" s="30" t="s">
        <v>282</v>
      </c>
      <c r="D131" s="28">
        <v>45845</v>
      </c>
      <c r="E131" s="39" t="s">
        <v>283</v>
      </c>
      <c r="F131" s="35" t="s">
        <v>408</v>
      </c>
      <c r="G131" s="35" t="s">
        <v>409</v>
      </c>
      <c r="H131" s="38"/>
      <c r="I131" s="38"/>
      <c r="J131" s="92"/>
      <c r="K131" s="18">
        <v>44875000</v>
      </c>
      <c r="L131" s="27" t="s">
        <v>410</v>
      </c>
      <c r="M131" s="17"/>
      <c r="N131" s="17"/>
      <c r="O131" s="5"/>
      <c r="P131" s="5"/>
      <c r="Q131" s="5"/>
      <c r="R131" s="17"/>
      <c r="S131" s="17"/>
      <c r="T131" s="17"/>
      <c r="U131" s="10">
        <f t="shared" ref="U131:U133" si="67">SUM(R131:T131)</f>
        <v>0</v>
      </c>
      <c r="V131" s="31"/>
      <c r="W131" s="31"/>
      <c r="X131" s="31"/>
      <c r="Y131" s="10">
        <f t="shared" ref="Y131:Y133" si="68">SUM(V131:X131)</f>
        <v>0</v>
      </c>
      <c r="Z131" s="81">
        <v>44875000</v>
      </c>
      <c r="AA131" s="81"/>
      <c r="AB131" s="81"/>
      <c r="AC131" s="10">
        <f t="shared" ref="AC131:AC134" si="69">SUM(Z131:AB131)</f>
        <v>44875000</v>
      </c>
      <c r="AD131" s="31"/>
      <c r="AE131" s="31"/>
      <c r="AF131" s="31"/>
      <c r="AG131" s="10">
        <f t="shared" ref="AG131:AG133" si="70">SUM(AD131:AF131)</f>
        <v>0</v>
      </c>
      <c r="AH131" s="10">
        <f t="shared" ref="AH131:AH134" si="71">SUM(U131,Y131,AC131,AG131)</f>
        <v>44875000</v>
      </c>
      <c r="AI131" s="20">
        <f t="shared" ref="AI131:AI134" si="72">IF(ISERROR(AH131/$J$130),0,AH131/$J$130)</f>
        <v>8.2763136054296305E-2</v>
      </c>
      <c r="AJ131" s="20">
        <f>IF(ISERROR(AH131/$AH$193),"-",AH131/$AH$193)</f>
        <v>2.064282164377216E-3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 x14ac:dyDescent="0.15">
      <c r="A132" s="14">
        <v>3</v>
      </c>
      <c r="B132" s="30"/>
      <c r="C132" s="30" t="s">
        <v>284</v>
      </c>
      <c r="D132" s="28">
        <v>45866</v>
      </c>
      <c r="E132" s="39" t="s">
        <v>285</v>
      </c>
      <c r="F132" s="35" t="s">
        <v>408</v>
      </c>
      <c r="G132" s="35" t="s">
        <v>409</v>
      </c>
      <c r="H132" s="38"/>
      <c r="I132" s="38"/>
      <c r="J132" s="92"/>
      <c r="K132" s="18">
        <v>44875000</v>
      </c>
      <c r="L132" s="27" t="s">
        <v>410</v>
      </c>
      <c r="M132" s="17"/>
      <c r="N132" s="17"/>
      <c r="O132" s="5"/>
      <c r="P132" s="5"/>
      <c r="Q132" s="5"/>
      <c r="R132" s="17"/>
      <c r="S132" s="17"/>
      <c r="T132" s="17"/>
      <c r="U132" s="10">
        <f t="shared" si="67"/>
        <v>0</v>
      </c>
      <c r="V132" s="31"/>
      <c r="W132" s="31"/>
      <c r="X132" s="31"/>
      <c r="Y132" s="10">
        <f t="shared" si="68"/>
        <v>0</v>
      </c>
      <c r="Z132" s="81"/>
      <c r="AA132" s="81">
        <v>44875000</v>
      </c>
      <c r="AB132" s="81"/>
      <c r="AC132" s="10">
        <f t="shared" si="69"/>
        <v>44875000</v>
      </c>
      <c r="AD132" s="31"/>
      <c r="AE132" s="31"/>
      <c r="AF132" s="31"/>
      <c r="AG132" s="10">
        <f t="shared" si="70"/>
        <v>0</v>
      </c>
      <c r="AH132" s="10">
        <f t="shared" si="71"/>
        <v>44875000</v>
      </c>
      <c r="AI132" s="20">
        <f t="shared" si="72"/>
        <v>8.2763136054296305E-2</v>
      </c>
      <c r="AJ132" s="20">
        <f>IF(ISERROR(AH132/$AH$193),"-",AH132/$AH$193)</f>
        <v>2.064282164377216E-3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outlineLevel="1" x14ac:dyDescent="0.15">
      <c r="A133" s="14">
        <v>4</v>
      </c>
      <c r="B133" s="30"/>
      <c r="C133" s="30" t="s">
        <v>286</v>
      </c>
      <c r="D133" s="28">
        <v>45902</v>
      </c>
      <c r="E133" s="39" t="s">
        <v>287</v>
      </c>
      <c r="F133" s="35" t="s">
        <v>408</v>
      </c>
      <c r="G133" s="35" t="s">
        <v>409</v>
      </c>
      <c r="H133" s="38"/>
      <c r="I133" s="38"/>
      <c r="J133" s="92"/>
      <c r="K133" s="18">
        <v>210740000</v>
      </c>
      <c r="L133" s="27" t="s">
        <v>410</v>
      </c>
      <c r="M133" s="17"/>
      <c r="N133" s="17"/>
      <c r="O133" s="5"/>
      <c r="P133" s="5"/>
      <c r="Q133" s="5"/>
      <c r="R133" s="17"/>
      <c r="S133" s="17"/>
      <c r="T133" s="17"/>
      <c r="U133" s="10">
        <f t="shared" si="67"/>
        <v>0</v>
      </c>
      <c r="V133" s="31"/>
      <c r="W133" s="31"/>
      <c r="X133" s="31"/>
      <c r="Y133" s="10">
        <f t="shared" si="68"/>
        <v>0</v>
      </c>
      <c r="Z133" s="81"/>
      <c r="AA133" s="81"/>
      <c r="AB133" s="81">
        <v>210740000</v>
      </c>
      <c r="AC133" s="10">
        <f t="shared" si="69"/>
        <v>210740000</v>
      </c>
      <c r="AD133" s="31"/>
      <c r="AE133" s="31"/>
      <c r="AF133" s="31"/>
      <c r="AG133" s="10">
        <f t="shared" si="70"/>
        <v>0</v>
      </c>
      <c r="AH133" s="10">
        <f t="shared" si="71"/>
        <v>210740000</v>
      </c>
      <c r="AI133" s="20">
        <f t="shared" si="72"/>
        <v>0.38866859703804801</v>
      </c>
      <c r="AJ133" s="20">
        <f>IF(ISERROR(AH133/$AH$193),"-",AH133/$AH$193)</f>
        <v>9.6941910489326908E-3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outlineLevel="1" x14ac:dyDescent="0.15">
      <c r="A134" s="14">
        <v>5</v>
      </c>
      <c r="B134" s="14"/>
      <c r="C134" s="15"/>
      <c r="D134" s="16"/>
      <c r="E134" s="39"/>
      <c r="F134" s="15"/>
      <c r="G134" s="15"/>
      <c r="H134" s="16"/>
      <c r="I134" s="16"/>
      <c r="J134" s="92"/>
      <c r="K134" s="18"/>
      <c r="L134" s="27"/>
      <c r="M134" s="31"/>
      <c r="N134" s="31"/>
      <c r="O134" s="31"/>
      <c r="P134" s="27"/>
      <c r="Q134" s="27"/>
      <c r="R134" s="31"/>
      <c r="S134" s="31"/>
      <c r="T134" s="31"/>
      <c r="U134" s="10">
        <f>SUM(R134:T134)</f>
        <v>0</v>
      </c>
      <c r="V134" s="31"/>
      <c r="W134" s="31"/>
      <c r="X134" s="31"/>
      <c r="Y134" s="10">
        <f>SUM(V134:X134)</f>
        <v>0</v>
      </c>
      <c r="Z134" s="31"/>
      <c r="AA134" s="31"/>
      <c r="AB134" s="31"/>
      <c r="AC134" s="10">
        <f t="shared" si="69"/>
        <v>0</v>
      </c>
      <c r="AD134" s="31"/>
      <c r="AE134" s="31"/>
      <c r="AF134" s="31"/>
      <c r="AG134" s="10">
        <f>SUM(AD134:AF134)</f>
        <v>0</v>
      </c>
      <c r="AH134" s="10">
        <f t="shared" si="71"/>
        <v>0</v>
      </c>
      <c r="AI134" s="20">
        <f t="shared" si="72"/>
        <v>0</v>
      </c>
      <c r="AJ134" s="20">
        <f>IF(ISERROR(AH134/$AH$193),"-",AH134/$AH$193)</f>
        <v>0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s="22" customFormat="1" ht="24.95" customHeight="1" x14ac:dyDescent="0.25">
      <c r="A135" s="93" t="s">
        <v>67</v>
      </c>
      <c r="B135" s="93"/>
      <c r="C135" s="93"/>
      <c r="D135" s="93"/>
      <c r="E135" s="93"/>
      <c r="F135" s="93"/>
      <c r="G135" s="93"/>
      <c r="H135" s="93"/>
      <c r="I135" s="93"/>
      <c r="J135" s="56">
        <f>J130</f>
        <v>542210000</v>
      </c>
      <c r="K135" s="56">
        <f>SUM(K130:K134)</f>
        <v>389015000</v>
      </c>
      <c r="L135" s="57"/>
      <c r="M135" s="53">
        <f>SUM(M130:M134)</f>
        <v>0</v>
      </c>
      <c r="N135" s="53">
        <f>SUM(N130:N134)</f>
        <v>0</v>
      </c>
      <c r="O135" s="53">
        <f>SUM(O130:O134)</f>
        <v>0</v>
      </c>
      <c r="P135" s="57"/>
      <c r="Q135" s="57"/>
      <c r="R135" s="53">
        <f t="shared" ref="R135:AH135" si="73">SUM(R130:R134)</f>
        <v>0</v>
      </c>
      <c r="S135" s="53">
        <f t="shared" si="73"/>
        <v>0</v>
      </c>
      <c r="T135" s="53">
        <f t="shared" si="73"/>
        <v>0</v>
      </c>
      <c r="U135" s="53">
        <f t="shared" si="73"/>
        <v>0</v>
      </c>
      <c r="V135" s="53">
        <f t="shared" si="73"/>
        <v>0</v>
      </c>
      <c r="W135" s="53">
        <f t="shared" si="73"/>
        <v>0</v>
      </c>
      <c r="X135" s="53">
        <f t="shared" si="73"/>
        <v>0</v>
      </c>
      <c r="Y135" s="53">
        <f t="shared" si="73"/>
        <v>0</v>
      </c>
      <c r="Z135" s="53">
        <f t="shared" si="73"/>
        <v>133400000</v>
      </c>
      <c r="AA135" s="53">
        <f t="shared" si="73"/>
        <v>44875000</v>
      </c>
      <c r="AB135" s="53">
        <f t="shared" si="73"/>
        <v>210740000</v>
      </c>
      <c r="AC135" s="53">
        <f t="shared" si="73"/>
        <v>389015000</v>
      </c>
      <c r="AD135" s="53">
        <f t="shared" si="73"/>
        <v>0</v>
      </c>
      <c r="AE135" s="53">
        <f t="shared" si="73"/>
        <v>0</v>
      </c>
      <c r="AF135" s="53">
        <f t="shared" si="73"/>
        <v>0</v>
      </c>
      <c r="AG135" s="53">
        <f t="shared" si="73"/>
        <v>0</v>
      </c>
      <c r="AH135" s="53">
        <f t="shared" si="73"/>
        <v>389015000</v>
      </c>
      <c r="AI135" s="59">
        <f>IF(ISERROR(AH135/J135),0,AH135/J135)</f>
        <v>0.71746186901753928</v>
      </c>
      <c r="AJ135" s="59">
        <f>IF(ISERROR(AH135/$AH$193),0,AH135/$AH$193)</f>
        <v>1.7894968828416773E-2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24.95" customHeight="1" x14ac:dyDescent="0.25">
      <c r="A136" s="91" t="s">
        <v>68</v>
      </c>
      <c r="B136" s="91"/>
      <c r="C136" s="91"/>
      <c r="D136" s="91"/>
      <c r="E136" s="91"/>
      <c r="F136" s="4"/>
      <c r="G136" s="5"/>
      <c r="H136" s="6"/>
      <c r="I136" s="6"/>
      <c r="J136" s="7"/>
      <c r="K136" s="8"/>
      <c r="L136" s="5"/>
      <c r="M136" s="10"/>
      <c r="N136" s="10"/>
      <c r="O136" s="10"/>
      <c r="P136" s="5"/>
      <c r="Q136" s="14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2"/>
      <c r="AJ136" s="13"/>
    </row>
    <row r="137" spans="1:106" ht="24.95" customHeight="1" outlineLevel="1" x14ac:dyDescent="0.15">
      <c r="A137" s="14">
        <v>1</v>
      </c>
      <c r="B137" s="14"/>
      <c r="C137" s="15" t="s">
        <v>288</v>
      </c>
      <c r="D137" s="16">
        <v>45845</v>
      </c>
      <c r="E137" s="15" t="s">
        <v>289</v>
      </c>
      <c r="F137" s="35" t="s">
        <v>408</v>
      </c>
      <c r="G137" s="35" t="s">
        <v>409</v>
      </c>
      <c r="H137" s="16"/>
      <c r="I137" s="16"/>
      <c r="J137" s="92">
        <v>696205000</v>
      </c>
      <c r="K137" s="18">
        <v>44875000</v>
      </c>
      <c r="L137" s="27" t="s">
        <v>410</v>
      </c>
      <c r="M137" s="31"/>
      <c r="N137" s="31"/>
      <c r="O137" s="31"/>
      <c r="P137" s="27"/>
      <c r="Q137" s="27"/>
      <c r="R137" s="31"/>
      <c r="S137" s="31"/>
      <c r="T137" s="31"/>
      <c r="U137" s="10">
        <f>SUM(R137:T137)</f>
        <v>0</v>
      </c>
      <c r="V137" s="31"/>
      <c r="W137" s="31"/>
      <c r="X137" s="31"/>
      <c r="Y137" s="10">
        <f>SUM(V137:X137)</f>
        <v>0</v>
      </c>
      <c r="Z137" s="80">
        <v>44875000</v>
      </c>
      <c r="AA137" s="31"/>
      <c r="AB137" s="31"/>
      <c r="AC137" s="10">
        <f>SUM(Z137:AB137)</f>
        <v>44875000</v>
      </c>
      <c r="AD137" s="31"/>
      <c r="AE137" s="31"/>
      <c r="AF137" s="31"/>
      <c r="AG137" s="10">
        <f>SUM(AD137:AF137)</f>
        <v>0</v>
      </c>
      <c r="AH137" s="10">
        <f>SUM(U137,Y137,AC137,AG137)</f>
        <v>44875000</v>
      </c>
      <c r="AI137" s="20">
        <f>IF(ISERROR(AH137/$J$137),0,AH137/$J$137)</f>
        <v>6.4456589653909407E-2</v>
      </c>
      <c r="AJ137" s="20">
        <f>IF(ISERROR(AH137/$AH$193),"-",AH137/$AH$193)</f>
        <v>2.064282164377216E-3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24.95" customHeight="1" outlineLevel="1" x14ac:dyDescent="0.15">
      <c r="A138" s="14">
        <v>2</v>
      </c>
      <c r="B138" s="14"/>
      <c r="C138" s="15" t="s">
        <v>233</v>
      </c>
      <c r="D138" s="16">
        <v>45856</v>
      </c>
      <c r="E138" s="15" t="s">
        <v>290</v>
      </c>
      <c r="F138" s="35" t="s">
        <v>408</v>
      </c>
      <c r="G138" s="35" t="s">
        <v>409</v>
      </c>
      <c r="H138" s="16"/>
      <c r="I138" s="16"/>
      <c r="J138" s="92"/>
      <c r="K138" s="18">
        <v>44875000</v>
      </c>
      <c r="L138" s="27" t="s">
        <v>410</v>
      </c>
      <c r="M138" s="31"/>
      <c r="N138" s="31"/>
      <c r="O138" s="31"/>
      <c r="P138" s="27"/>
      <c r="Q138" s="27"/>
      <c r="R138" s="31"/>
      <c r="S138" s="31"/>
      <c r="T138" s="31"/>
      <c r="U138" s="10">
        <f t="shared" ref="U138:U140" si="74">SUM(R138:T138)</f>
        <v>0</v>
      </c>
      <c r="V138" s="31"/>
      <c r="W138" s="31"/>
      <c r="X138" s="31"/>
      <c r="Y138" s="10">
        <f t="shared" ref="Y138:Y140" si="75">SUM(V138:X138)</f>
        <v>0</v>
      </c>
      <c r="Z138" s="31"/>
      <c r="AA138" s="80">
        <v>44875000</v>
      </c>
      <c r="AB138" s="31"/>
      <c r="AC138" s="10">
        <f t="shared" ref="AC138:AC140" si="76">SUM(Z138:AB138)</f>
        <v>44875000</v>
      </c>
      <c r="AD138" s="31"/>
      <c r="AE138" s="31"/>
      <c r="AF138" s="31"/>
      <c r="AG138" s="10">
        <f t="shared" ref="AG138:AG139" si="77">SUM(AD138:AF138)</f>
        <v>0</v>
      </c>
      <c r="AH138" s="10">
        <f t="shared" ref="AH138:AH140" si="78">SUM(U138,Y138,AC138,AG138)</f>
        <v>44875000</v>
      </c>
      <c r="AI138" s="20">
        <f t="shared" ref="AI138:AI140" si="79">IF(ISERROR(AH138/$J$137),0,AH138/$J$137)</f>
        <v>6.4456589653909407E-2</v>
      </c>
      <c r="AJ138" s="20">
        <f>IF(ISERROR(AH138/$AH$193),"-",AH138/$AH$193)</f>
        <v>2.064282164377216E-3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24.95" customHeight="1" outlineLevel="1" x14ac:dyDescent="0.15">
      <c r="A139" s="14">
        <v>3</v>
      </c>
      <c r="B139" s="14"/>
      <c r="C139" s="15" t="s">
        <v>291</v>
      </c>
      <c r="D139" s="16">
        <v>45869</v>
      </c>
      <c r="E139" s="15" t="s">
        <v>292</v>
      </c>
      <c r="F139" s="35" t="s">
        <v>408</v>
      </c>
      <c r="G139" s="35" t="s">
        <v>409</v>
      </c>
      <c r="H139" s="16"/>
      <c r="I139" s="16"/>
      <c r="J139" s="92"/>
      <c r="K139" s="18">
        <v>44875000</v>
      </c>
      <c r="L139" s="27" t="s">
        <v>410</v>
      </c>
      <c r="M139" s="31"/>
      <c r="N139" s="31"/>
      <c r="O139" s="31"/>
      <c r="P139" s="27"/>
      <c r="Q139" s="27"/>
      <c r="R139" s="31"/>
      <c r="S139" s="31"/>
      <c r="T139" s="31"/>
      <c r="U139" s="10">
        <f t="shared" si="74"/>
        <v>0</v>
      </c>
      <c r="V139" s="31"/>
      <c r="W139" s="31"/>
      <c r="X139" s="31"/>
      <c r="Y139" s="10">
        <f t="shared" si="75"/>
        <v>0</v>
      </c>
      <c r="Z139" s="31"/>
      <c r="AA139" s="31"/>
      <c r="AB139" s="80">
        <v>44875000</v>
      </c>
      <c r="AC139" s="10">
        <f t="shared" si="76"/>
        <v>44875000</v>
      </c>
      <c r="AD139" s="31"/>
      <c r="AE139" s="31"/>
      <c r="AF139" s="31"/>
      <c r="AG139" s="10">
        <f t="shared" si="77"/>
        <v>0</v>
      </c>
      <c r="AH139" s="10">
        <f t="shared" si="78"/>
        <v>44875000</v>
      </c>
      <c r="AI139" s="20">
        <f t="shared" si="79"/>
        <v>6.4456589653909407E-2</v>
      </c>
      <c r="AJ139" s="20">
        <f>IF(ISERROR(AH139/$AH$193),"-",AH139/$AH$193)</f>
        <v>2.064282164377216E-3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outlineLevel="1" x14ac:dyDescent="0.15">
      <c r="A140" s="14">
        <v>4</v>
      </c>
      <c r="B140" s="14"/>
      <c r="C140" s="15"/>
      <c r="D140" s="16"/>
      <c r="E140" s="15"/>
      <c r="F140" s="15"/>
      <c r="G140" s="15"/>
      <c r="H140" s="16"/>
      <c r="I140" s="16"/>
      <c r="J140" s="92"/>
      <c r="K140" s="18"/>
      <c r="L140" s="27"/>
      <c r="M140" s="31"/>
      <c r="N140" s="31"/>
      <c r="O140" s="31"/>
      <c r="P140" s="27"/>
      <c r="Q140" s="27"/>
      <c r="R140" s="31"/>
      <c r="S140" s="31"/>
      <c r="T140" s="31"/>
      <c r="U140" s="10">
        <f t="shared" si="74"/>
        <v>0</v>
      </c>
      <c r="V140" s="31"/>
      <c r="W140" s="31"/>
      <c r="X140" s="31"/>
      <c r="Y140" s="10">
        <f t="shared" si="75"/>
        <v>0</v>
      </c>
      <c r="Z140" s="31"/>
      <c r="AA140" s="31"/>
      <c r="AB140" s="31"/>
      <c r="AC140" s="10">
        <f t="shared" si="76"/>
        <v>0</v>
      </c>
      <c r="AD140" s="31"/>
      <c r="AE140" s="31"/>
      <c r="AF140" s="31"/>
      <c r="AG140" s="10">
        <f>SUM(AD140:AF140)</f>
        <v>0</v>
      </c>
      <c r="AH140" s="10">
        <f t="shared" si="78"/>
        <v>0</v>
      </c>
      <c r="AI140" s="20">
        <f t="shared" si="79"/>
        <v>0</v>
      </c>
      <c r="AJ140" s="20">
        <f>IF(ISERROR(AH140/$AH$193),"-",AH140/$AH$193)</f>
        <v>0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s="22" customFormat="1" ht="24.95" customHeight="1" x14ac:dyDescent="0.25">
      <c r="A141" s="93" t="s">
        <v>69</v>
      </c>
      <c r="B141" s="93"/>
      <c r="C141" s="93"/>
      <c r="D141" s="93"/>
      <c r="E141" s="93"/>
      <c r="F141" s="93"/>
      <c r="G141" s="93"/>
      <c r="H141" s="93"/>
      <c r="I141" s="93"/>
      <c r="J141" s="56">
        <f>SUM(J137:J140)</f>
        <v>696205000</v>
      </c>
      <c r="K141" s="56">
        <f>SUM(K137:K140)</f>
        <v>134625000</v>
      </c>
      <c r="L141" s="57"/>
      <c r="M141" s="53">
        <f>SUM(M137:M140)</f>
        <v>0</v>
      </c>
      <c r="N141" s="53">
        <f>SUM(N137:N140)</f>
        <v>0</v>
      </c>
      <c r="O141" s="53">
        <f>SUM(O137:O140)</f>
        <v>0</v>
      </c>
      <c r="P141" s="57"/>
      <c r="Q141" s="57"/>
      <c r="R141" s="53">
        <f t="shared" ref="R141:AH141" si="80">SUM(R137:R140)</f>
        <v>0</v>
      </c>
      <c r="S141" s="53">
        <f t="shared" si="80"/>
        <v>0</v>
      </c>
      <c r="T141" s="53">
        <f t="shared" si="80"/>
        <v>0</v>
      </c>
      <c r="U141" s="53">
        <f t="shared" si="80"/>
        <v>0</v>
      </c>
      <c r="V141" s="53">
        <f t="shared" si="80"/>
        <v>0</v>
      </c>
      <c r="W141" s="53">
        <f t="shared" si="80"/>
        <v>0</v>
      </c>
      <c r="X141" s="53">
        <f t="shared" si="80"/>
        <v>0</v>
      </c>
      <c r="Y141" s="53">
        <f t="shared" si="80"/>
        <v>0</v>
      </c>
      <c r="Z141" s="53">
        <f t="shared" si="80"/>
        <v>44875000</v>
      </c>
      <c r="AA141" s="53">
        <f t="shared" si="80"/>
        <v>44875000</v>
      </c>
      <c r="AB141" s="53">
        <f t="shared" si="80"/>
        <v>44875000</v>
      </c>
      <c r="AC141" s="53">
        <f t="shared" si="80"/>
        <v>134625000</v>
      </c>
      <c r="AD141" s="53">
        <f t="shared" si="80"/>
        <v>0</v>
      </c>
      <c r="AE141" s="53">
        <f t="shared" si="80"/>
        <v>0</v>
      </c>
      <c r="AF141" s="53">
        <f t="shared" si="80"/>
        <v>0</v>
      </c>
      <c r="AG141" s="53">
        <f t="shared" si="80"/>
        <v>0</v>
      </c>
      <c r="AH141" s="53">
        <f t="shared" si="80"/>
        <v>134625000</v>
      </c>
      <c r="AI141" s="59">
        <f>IF(ISERROR(AH141/J141),0,AH141/J141)</f>
        <v>0.19336976896172822</v>
      </c>
      <c r="AJ141" s="59">
        <f>IF(ISERROR(AH141/$AH$193),0,AH141/$AH$193)</f>
        <v>6.1928464931316485E-3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x14ac:dyDescent="0.25">
      <c r="A142" s="91" t="s">
        <v>70</v>
      </c>
      <c r="B142" s="91"/>
      <c r="C142" s="91"/>
      <c r="D142" s="91"/>
      <c r="E142" s="91"/>
      <c r="F142" s="4"/>
      <c r="G142" s="5"/>
      <c r="H142" s="6"/>
      <c r="I142" s="6"/>
      <c r="J142" s="7"/>
      <c r="K142" s="8"/>
      <c r="L142" s="5"/>
      <c r="M142" s="10"/>
      <c r="N142" s="10"/>
      <c r="O142" s="10"/>
      <c r="P142" s="5"/>
      <c r="Q142" s="14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2"/>
      <c r="AJ142" s="13"/>
    </row>
    <row r="143" spans="1:106" ht="24.95" customHeight="1" outlineLevel="1" x14ac:dyDescent="0.15">
      <c r="A143" s="14">
        <v>1</v>
      </c>
      <c r="B143" s="14"/>
      <c r="C143" s="15" t="s">
        <v>293</v>
      </c>
      <c r="D143" s="16">
        <v>45853</v>
      </c>
      <c r="E143" s="15" t="s">
        <v>294</v>
      </c>
      <c r="F143" s="35" t="s">
        <v>408</v>
      </c>
      <c r="G143" s="35" t="s">
        <v>409</v>
      </c>
      <c r="H143" s="16"/>
      <c r="I143" s="16"/>
      <c r="J143" s="92">
        <v>1160490000</v>
      </c>
      <c r="K143" s="18">
        <v>184020000</v>
      </c>
      <c r="L143" s="27" t="s">
        <v>410</v>
      </c>
      <c r="M143" s="31"/>
      <c r="N143" s="31"/>
      <c r="O143" s="31"/>
      <c r="P143" s="27"/>
      <c r="Q143" s="27"/>
      <c r="R143" s="31"/>
      <c r="S143" s="31"/>
      <c r="T143" s="31"/>
      <c r="U143" s="10">
        <f t="shared" ref="U143:U149" si="81">SUM(R143:T143)</f>
        <v>0</v>
      </c>
      <c r="V143" s="31"/>
      <c r="W143" s="31"/>
      <c r="X143" s="81"/>
      <c r="Y143" s="10">
        <f t="shared" ref="Y143:Y149" si="82">SUM(V143:X143)</f>
        <v>0</v>
      </c>
      <c r="Z143" s="80">
        <v>184020000</v>
      </c>
      <c r="AA143" s="31"/>
      <c r="AB143" s="31"/>
      <c r="AC143" s="10">
        <f t="shared" ref="AC143:AC149" si="83">SUM(Z143:AB143)</f>
        <v>184020000</v>
      </c>
      <c r="AD143" s="31"/>
      <c r="AE143" s="31"/>
      <c r="AF143" s="31"/>
      <c r="AG143" s="10">
        <f t="shared" ref="AG143:AG147" si="84">SUM(AD143:AF143)</f>
        <v>0</v>
      </c>
      <c r="AH143" s="10">
        <f t="shared" ref="AH143:AH149" si="85">SUM(U143,Y143,AC143,AG143)</f>
        <v>184020000</v>
      </c>
      <c r="AI143" s="20">
        <f>IF(ISERROR(AH143/#REF!),0,AH143/#REF!)</f>
        <v>0</v>
      </c>
      <c r="AJ143" s="20">
        <f t="shared" ref="AJ143:AJ149" si="86">IF(ISERROR(AH143/$AH$193),"-",AH143/$AH$193)</f>
        <v>8.4650518972411212E-3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 x14ac:dyDescent="0.15">
      <c r="A144" s="14">
        <v>2</v>
      </c>
      <c r="B144" s="14"/>
      <c r="C144" s="15" t="s">
        <v>141</v>
      </c>
      <c r="D144" s="16">
        <v>45846</v>
      </c>
      <c r="E144" s="15" t="s">
        <v>295</v>
      </c>
      <c r="F144" s="35" t="s">
        <v>408</v>
      </c>
      <c r="G144" s="35" t="s">
        <v>409</v>
      </c>
      <c r="H144" s="16"/>
      <c r="I144" s="16"/>
      <c r="J144" s="92"/>
      <c r="K144" s="18">
        <v>68725000</v>
      </c>
      <c r="L144" s="27" t="s">
        <v>410</v>
      </c>
      <c r="M144" s="31"/>
      <c r="N144" s="31"/>
      <c r="O144" s="31"/>
      <c r="P144" s="27"/>
      <c r="Q144" s="27"/>
      <c r="R144" s="31"/>
      <c r="S144" s="31"/>
      <c r="T144" s="31"/>
      <c r="U144" s="10">
        <f t="shared" si="81"/>
        <v>0</v>
      </c>
      <c r="V144" s="31"/>
      <c r="W144" s="31"/>
      <c r="X144" s="81"/>
      <c r="Y144" s="10">
        <f t="shared" si="82"/>
        <v>0</v>
      </c>
      <c r="Z144" s="80">
        <v>68725000</v>
      </c>
      <c r="AA144" s="31"/>
      <c r="AB144" s="31"/>
      <c r="AC144" s="10">
        <f t="shared" si="83"/>
        <v>68725000</v>
      </c>
      <c r="AD144" s="31"/>
      <c r="AE144" s="31"/>
      <c r="AF144" s="31"/>
      <c r="AG144" s="10">
        <f t="shared" si="84"/>
        <v>0</v>
      </c>
      <c r="AH144" s="10">
        <f t="shared" si="85"/>
        <v>68725000</v>
      </c>
      <c r="AI144" s="20">
        <f>IF(ISERROR(AH144/#REF!),0,AH144/#REF!)</f>
        <v>0</v>
      </c>
      <c r="AJ144" s="20">
        <f t="shared" si="86"/>
        <v>3.1613992589821544E-3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24.95" customHeight="1" outlineLevel="1" x14ac:dyDescent="0.15">
      <c r="A145" s="14">
        <v>3</v>
      </c>
      <c r="B145" s="14"/>
      <c r="C145" s="15" t="s">
        <v>296</v>
      </c>
      <c r="D145" s="16">
        <v>45853</v>
      </c>
      <c r="E145" s="15" t="s">
        <v>297</v>
      </c>
      <c r="F145" s="35" t="s">
        <v>408</v>
      </c>
      <c r="G145" s="35" t="s">
        <v>409</v>
      </c>
      <c r="H145" s="16"/>
      <c r="I145" s="16"/>
      <c r="J145" s="92"/>
      <c r="K145" s="18">
        <v>212940000</v>
      </c>
      <c r="L145" s="27" t="s">
        <v>410</v>
      </c>
      <c r="M145" s="31"/>
      <c r="N145" s="31"/>
      <c r="O145" s="31"/>
      <c r="P145" s="27"/>
      <c r="Q145" s="27"/>
      <c r="R145" s="31"/>
      <c r="S145" s="31"/>
      <c r="T145" s="31"/>
      <c r="U145" s="10">
        <f t="shared" si="81"/>
        <v>0</v>
      </c>
      <c r="V145" s="31"/>
      <c r="W145" s="31"/>
      <c r="X145" s="81"/>
      <c r="Y145" s="10">
        <f t="shared" si="82"/>
        <v>0</v>
      </c>
      <c r="Z145" s="80">
        <v>212940000</v>
      </c>
      <c r="AA145" s="31"/>
      <c r="AB145" s="31"/>
      <c r="AC145" s="10">
        <f t="shared" si="83"/>
        <v>212940000</v>
      </c>
      <c r="AD145" s="31"/>
      <c r="AE145" s="31"/>
      <c r="AF145" s="31"/>
      <c r="AG145" s="10">
        <f t="shared" si="84"/>
        <v>0</v>
      </c>
      <c r="AH145" s="10">
        <f t="shared" si="85"/>
        <v>212940000</v>
      </c>
      <c r="AI145" s="20">
        <f>IF(ISERROR(AH145/#REF!),0,AH145/#REF!)</f>
        <v>0</v>
      </c>
      <c r="AJ145" s="20">
        <f t="shared" si="86"/>
        <v>9.7953926257935246E-3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 outlineLevel="1" x14ac:dyDescent="0.15">
      <c r="A146" s="14">
        <v>4</v>
      </c>
      <c r="B146" s="14"/>
      <c r="C146" s="15" t="s">
        <v>225</v>
      </c>
      <c r="D146" s="16">
        <v>45846</v>
      </c>
      <c r="E146" s="15" t="s">
        <v>298</v>
      </c>
      <c r="F146" s="35" t="s">
        <v>408</v>
      </c>
      <c r="G146" s="35" t="s">
        <v>409</v>
      </c>
      <c r="H146" s="16"/>
      <c r="I146" s="16"/>
      <c r="J146" s="92"/>
      <c r="K146" s="18">
        <v>212940000</v>
      </c>
      <c r="L146" s="27" t="s">
        <v>410</v>
      </c>
      <c r="M146" s="31"/>
      <c r="N146" s="31"/>
      <c r="O146" s="31"/>
      <c r="P146" s="27"/>
      <c r="Q146" s="27"/>
      <c r="R146" s="31"/>
      <c r="S146" s="31"/>
      <c r="T146" s="31"/>
      <c r="U146" s="10">
        <f t="shared" si="81"/>
        <v>0</v>
      </c>
      <c r="V146" s="31"/>
      <c r="W146" s="31"/>
      <c r="X146" s="81"/>
      <c r="Y146" s="10">
        <f t="shared" si="82"/>
        <v>0</v>
      </c>
      <c r="Z146" s="31"/>
      <c r="AA146" s="80">
        <v>212940000</v>
      </c>
      <c r="AB146" s="31"/>
      <c r="AC146" s="10">
        <f t="shared" si="83"/>
        <v>212940000</v>
      </c>
      <c r="AD146" s="31"/>
      <c r="AE146" s="31"/>
      <c r="AF146" s="31"/>
      <c r="AG146" s="10">
        <f t="shared" si="84"/>
        <v>0</v>
      </c>
      <c r="AH146" s="10">
        <f t="shared" si="85"/>
        <v>212940000</v>
      </c>
      <c r="AI146" s="20">
        <f>IF(ISERROR(AH146/#REF!),0,AH146/#REF!)</f>
        <v>0</v>
      </c>
      <c r="AJ146" s="20">
        <f t="shared" si="86"/>
        <v>9.7953926257935246E-3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24.95" customHeight="1" outlineLevel="1" x14ac:dyDescent="0.15">
      <c r="A147" s="14">
        <v>5</v>
      </c>
      <c r="B147" s="14"/>
      <c r="C147" s="15" t="s">
        <v>299</v>
      </c>
      <c r="D147" s="16">
        <v>45889</v>
      </c>
      <c r="E147" s="15" t="s">
        <v>300</v>
      </c>
      <c r="F147" s="35" t="s">
        <v>408</v>
      </c>
      <c r="G147" s="35" t="s">
        <v>409</v>
      </c>
      <c r="H147" s="16"/>
      <c r="I147" s="16"/>
      <c r="J147" s="92"/>
      <c r="K147" s="18">
        <v>184020000</v>
      </c>
      <c r="L147" s="27" t="s">
        <v>410</v>
      </c>
      <c r="M147" s="31"/>
      <c r="N147" s="31"/>
      <c r="O147" s="31"/>
      <c r="P147" s="27"/>
      <c r="Q147" s="27"/>
      <c r="R147" s="31"/>
      <c r="S147" s="31"/>
      <c r="T147" s="31"/>
      <c r="U147" s="10">
        <f t="shared" si="81"/>
        <v>0</v>
      </c>
      <c r="V147" s="31"/>
      <c r="W147" s="31"/>
      <c r="X147" s="81"/>
      <c r="Y147" s="10">
        <f t="shared" si="82"/>
        <v>0</v>
      </c>
      <c r="Z147" s="31"/>
      <c r="AA147" s="31"/>
      <c r="AB147" s="80">
        <v>184020000</v>
      </c>
      <c r="AC147" s="10">
        <f t="shared" si="83"/>
        <v>184020000</v>
      </c>
      <c r="AD147" s="31"/>
      <c r="AE147" s="31"/>
      <c r="AF147" s="31"/>
      <c r="AG147" s="10">
        <f t="shared" si="84"/>
        <v>0</v>
      </c>
      <c r="AH147" s="10">
        <f t="shared" si="85"/>
        <v>184020000</v>
      </c>
      <c r="AI147" s="20">
        <f>IF(ISERROR(AH147/#REF!),0,AH147/#REF!)</f>
        <v>0</v>
      </c>
      <c r="AJ147" s="20">
        <f t="shared" si="86"/>
        <v>8.4650518972411212E-3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24.95" customHeight="1" outlineLevel="1" x14ac:dyDescent="0.15">
      <c r="A148" s="14">
        <v>6</v>
      </c>
      <c r="B148" s="14"/>
      <c r="C148" s="15" t="s">
        <v>301</v>
      </c>
      <c r="D148" s="16">
        <v>45835</v>
      </c>
      <c r="E148" s="15" t="s">
        <v>302</v>
      </c>
      <c r="F148" s="35" t="s">
        <v>408</v>
      </c>
      <c r="G148" s="35" t="s">
        <v>409</v>
      </c>
      <c r="H148" s="16"/>
      <c r="I148" s="16"/>
      <c r="J148" s="92"/>
      <c r="K148" s="18">
        <v>169490000</v>
      </c>
      <c r="L148" s="27" t="s">
        <v>410</v>
      </c>
      <c r="M148" s="31"/>
      <c r="N148" s="31"/>
      <c r="O148" s="31"/>
      <c r="P148" s="27"/>
      <c r="Q148" s="27"/>
      <c r="R148" s="31"/>
      <c r="S148" s="31"/>
      <c r="T148" s="31"/>
      <c r="U148" s="10">
        <f t="shared" ref="U148" si="87">SUM(R148:T148)</f>
        <v>0</v>
      </c>
      <c r="V148" s="31"/>
      <c r="W148" s="31"/>
      <c r="X148" s="81">
        <v>169490000</v>
      </c>
      <c r="Y148" s="10">
        <f t="shared" si="82"/>
        <v>169490000</v>
      </c>
      <c r="Z148" s="31"/>
      <c r="AA148" s="31"/>
      <c r="AB148" s="31"/>
      <c r="AC148" s="10">
        <f t="shared" ref="AC148" si="88">SUM(Z148:AB148)</f>
        <v>0</v>
      </c>
      <c r="AD148" s="31"/>
      <c r="AE148" s="31"/>
      <c r="AF148" s="31"/>
      <c r="AG148" s="10">
        <f>SUM(AD148:AF148)</f>
        <v>0</v>
      </c>
      <c r="AH148" s="10">
        <f t="shared" ref="AH148" si="89">SUM(U148,Y148,AC148,AG148)</f>
        <v>169490000</v>
      </c>
      <c r="AI148" s="20">
        <f>IF(ISERROR(AH148/#REF!),0,AH148/#REF!)</f>
        <v>0</v>
      </c>
      <c r="AJ148" s="20">
        <f t="shared" si="86"/>
        <v>7.7966614827920744E-3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24.95" customHeight="1" outlineLevel="1" x14ac:dyDescent="0.15">
      <c r="A149" s="14">
        <v>7</v>
      </c>
      <c r="B149" s="14"/>
      <c r="C149" s="15" t="s">
        <v>303</v>
      </c>
      <c r="D149" s="16">
        <v>45835</v>
      </c>
      <c r="E149" s="15" t="s">
        <v>304</v>
      </c>
      <c r="F149" s="35" t="s">
        <v>408</v>
      </c>
      <c r="G149" s="35" t="s">
        <v>409</v>
      </c>
      <c r="H149" s="16"/>
      <c r="I149" s="16"/>
      <c r="J149" s="92"/>
      <c r="K149" s="18">
        <v>128355000</v>
      </c>
      <c r="L149" s="27" t="s">
        <v>410</v>
      </c>
      <c r="M149" s="31"/>
      <c r="N149" s="31"/>
      <c r="O149" s="31"/>
      <c r="P149" s="27"/>
      <c r="Q149" s="27"/>
      <c r="R149" s="31"/>
      <c r="S149" s="31"/>
      <c r="T149" s="31"/>
      <c r="U149" s="10">
        <f t="shared" si="81"/>
        <v>0</v>
      </c>
      <c r="V149" s="31"/>
      <c r="W149" s="31"/>
      <c r="X149" s="81">
        <v>128355000</v>
      </c>
      <c r="Y149" s="10">
        <f t="shared" si="82"/>
        <v>128355000</v>
      </c>
      <c r="Z149" s="31"/>
      <c r="AA149" s="31"/>
      <c r="AB149" s="31"/>
      <c r="AC149" s="10">
        <f t="shared" si="83"/>
        <v>0</v>
      </c>
      <c r="AD149" s="31"/>
      <c r="AE149" s="31"/>
      <c r="AF149" s="31"/>
      <c r="AG149" s="10">
        <f>SUM(AD149:AF149)</f>
        <v>0</v>
      </c>
      <c r="AH149" s="10">
        <f t="shared" si="85"/>
        <v>128355000</v>
      </c>
      <c r="AI149" s="20">
        <f>IF(ISERROR(AH149/#REF!),0,AH149/#REF!)</f>
        <v>0</v>
      </c>
      <c r="AJ149" s="20">
        <f t="shared" si="86"/>
        <v>5.9044219990782749E-3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s="22" customFormat="1" ht="24.95" customHeight="1" x14ac:dyDescent="0.25">
      <c r="A150" s="93" t="s">
        <v>71</v>
      </c>
      <c r="B150" s="93"/>
      <c r="C150" s="93"/>
      <c r="D150" s="93"/>
      <c r="E150" s="93"/>
      <c r="F150" s="93"/>
      <c r="G150" s="93"/>
      <c r="H150" s="93"/>
      <c r="I150" s="93"/>
      <c r="J150" s="56">
        <f>SUM(J143:J149)</f>
        <v>1160490000</v>
      </c>
      <c r="K150" s="56">
        <f>SUM(K143:K149)</f>
        <v>1160490000</v>
      </c>
      <c r="L150" s="57"/>
      <c r="M150" s="53">
        <f>SUM(M143:M149)</f>
        <v>0</v>
      </c>
      <c r="N150" s="53">
        <f>SUM(N143:N149)</f>
        <v>0</v>
      </c>
      <c r="O150" s="53">
        <f>SUM(O143:O149)</f>
        <v>0</v>
      </c>
      <c r="P150" s="57"/>
      <c r="Q150" s="57"/>
      <c r="R150" s="53">
        <f t="shared" ref="R150:AH150" si="90">SUM(R143:R149)</f>
        <v>0</v>
      </c>
      <c r="S150" s="53">
        <f t="shared" si="90"/>
        <v>0</v>
      </c>
      <c r="T150" s="53">
        <f t="shared" si="90"/>
        <v>0</v>
      </c>
      <c r="U150" s="53">
        <f t="shared" si="90"/>
        <v>0</v>
      </c>
      <c r="V150" s="53">
        <f t="shared" si="90"/>
        <v>0</v>
      </c>
      <c r="W150" s="53">
        <f t="shared" si="90"/>
        <v>0</v>
      </c>
      <c r="X150" s="53">
        <f t="shared" si="90"/>
        <v>297845000</v>
      </c>
      <c r="Y150" s="53">
        <f t="shared" si="90"/>
        <v>297845000</v>
      </c>
      <c r="Z150" s="53">
        <f t="shared" si="90"/>
        <v>465685000</v>
      </c>
      <c r="AA150" s="53">
        <f t="shared" si="90"/>
        <v>212940000</v>
      </c>
      <c r="AB150" s="53">
        <f t="shared" si="90"/>
        <v>184020000</v>
      </c>
      <c r="AC150" s="53">
        <f t="shared" si="90"/>
        <v>862645000</v>
      </c>
      <c r="AD150" s="53">
        <f t="shared" si="90"/>
        <v>0</v>
      </c>
      <c r="AE150" s="53">
        <f t="shared" si="90"/>
        <v>0</v>
      </c>
      <c r="AF150" s="53">
        <f t="shared" si="90"/>
        <v>0</v>
      </c>
      <c r="AG150" s="53">
        <f t="shared" si="90"/>
        <v>0</v>
      </c>
      <c r="AH150" s="53">
        <f t="shared" si="90"/>
        <v>1160490000</v>
      </c>
      <c r="AI150" s="59">
        <f>IF(ISERROR(AH150/J150),0,AH150/J150)</f>
        <v>1</v>
      </c>
      <c r="AJ150" s="59">
        <f>IF(ISERROR(AH150/$AH$193),0,AH150/$AH$193)</f>
        <v>5.3383371786921791E-2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24.95" customHeight="1" x14ac:dyDescent="0.25">
      <c r="A151" s="91" t="s">
        <v>72</v>
      </c>
      <c r="B151" s="91"/>
      <c r="C151" s="91"/>
      <c r="D151" s="91"/>
      <c r="E151" s="91"/>
      <c r="F151" s="4"/>
      <c r="G151" s="5"/>
      <c r="H151" s="6"/>
      <c r="I151" s="6"/>
      <c r="J151" s="7"/>
      <c r="K151" s="8"/>
      <c r="L151" s="5"/>
      <c r="M151" s="10"/>
      <c r="N151" s="10"/>
      <c r="O151" s="10"/>
      <c r="P151" s="5"/>
      <c r="Q151" s="14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2"/>
      <c r="AJ151" s="13"/>
    </row>
    <row r="152" spans="1:106" ht="24.95" customHeight="1" outlineLevel="1" x14ac:dyDescent="0.15">
      <c r="A152" s="14">
        <v>1</v>
      </c>
      <c r="B152" s="14"/>
      <c r="C152" s="15" t="s">
        <v>305</v>
      </c>
      <c r="D152" s="16">
        <v>45847</v>
      </c>
      <c r="E152" s="15" t="s">
        <v>306</v>
      </c>
      <c r="F152" s="35" t="s">
        <v>408</v>
      </c>
      <c r="G152" s="35" t="s">
        <v>409</v>
      </c>
      <c r="H152" s="16"/>
      <c r="I152" s="16"/>
      <c r="J152" s="17">
        <v>44875000</v>
      </c>
      <c r="K152" s="18">
        <v>44875000</v>
      </c>
      <c r="L152" s="27" t="s">
        <v>410</v>
      </c>
      <c r="M152" s="31"/>
      <c r="N152" s="31"/>
      <c r="O152" s="31"/>
      <c r="P152" s="27"/>
      <c r="Q152" s="27"/>
      <c r="R152" s="31"/>
      <c r="S152" s="31"/>
      <c r="T152" s="31"/>
      <c r="U152" s="10">
        <f>SUM(R152:T152)</f>
        <v>0</v>
      </c>
      <c r="V152" s="31"/>
      <c r="W152" s="31"/>
      <c r="X152" s="31"/>
      <c r="Y152" s="10">
        <f>SUM(V152:X152)</f>
        <v>0</v>
      </c>
      <c r="Z152" s="80">
        <v>44875000</v>
      </c>
      <c r="AA152" s="31"/>
      <c r="AB152" s="31"/>
      <c r="AC152" s="10">
        <f>SUM(Z152:AB152)</f>
        <v>44875000</v>
      </c>
      <c r="AD152" s="31"/>
      <c r="AE152" s="31"/>
      <c r="AF152" s="31"/>
      <c r="AG152" s="10">
        <f>SUM(AD152:AF152)</f>
        <v>0</v>
      </c>
      <c r="AH152" s="10">
        <f>SUM(U152,Y152,AC152,AG152)</f>
        <v>44875000</v>
      </c>
      <c r="AI152" s="20">
        <f>IF(ISERROR(AH152/J152),0,AH152/J152)</f>
        <v>1</v>
      </c>
      <c r="AJ152" s="20">
        <f>IF(ISERROR(AH152/$AH$193),"-",AH152/$AH$193)</f>
        <v>2.064282164377216E-3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24.95" customHeight="1" outlineLevel="1" x14ac:dyDescent="0.15">
      <c r="A153" s="14"/>
      <c r="B153" s="14"/>
      <c r="C153" s="15"/>
      <c r="D153" s="16"/>
      <c r="E153" s="15"/>
      <c r="F153" s="15"/>
      <c r="G153" s="15"/>
      <c r="H153" s="16"/>
      <c r="I153" s="16"/>
      <c r="J153" s="17"/>
      <c r="K153" s="18"/>
      <c r="L153" s="27"/>
      <c r="M153" s="31"/>
      <c r="N153" s="31"/>
      <c r="O153" s="31"/>
      <c r="P153" s="27"/>
      <c r="Q153" s="27"/>
      <c r="R153" s="31"/>
      <c r="S153" s="31"/>
      <c r="T153" s="31"/>
      <c r="U153" s="10"/>
      <c r="V153" s="31"/>
      <c r="W153" s="31"/>
      <c r="X153" s="31"/>
      <c r="Y153" s="10"/>
      <c r="Z153" s="80"/>
      <c r="AA153" s="31"/>
      <c r="AB153" s="31"/>
      <c r="AC153" s="10"/>
      <c r="AD153" s="31"/>
      <c r="AE153" s="31"/>
      <c r="AF153" s="31"/>
      <c r="AG153" s="10"/>
      <c r="AH153" s="10"/>
      <c r="AI153" s="20"/>
      <c r="AJ153" s="20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s="22" customFormat="1" ht="24.95" customHeight="1" x14ac:dyDescent="0.25">
      <c r="A154" s="93" t="s">
        <v>73</v>
      </c>
      <c r="B154" s="93"/>
      <c r="C154" s="93"/>
      <c r="D154" s="93"/>
      <c r="E154" s="93"/>
      <c r="F154" s="93"/>
      <c r="G154" s="93"/>
      <c r="H154" s="93"/>
      <c r="I154" s="93"/>
      <c r="J154" s="56">
        <f>SUM(J152:J152)</f>
        <v>44875000</v>
      </c>
      <c r="K154" s="56">
        <f>SUM(K152:K152)</f>
        <v>44875000</v>
      </c>
      <c r="L154" s="57"/>
      <c r="M154" s="53">
        <f>SUM(M152:M152)</f>
        <v>0</v>
      </c>
      <c r="N154" s="53">
        <f>SUM(N152:N152)</f>
        <v>0</v>
      </c>
      <c r="O154" s="53">
        <f>SUM(O152:O152)</f>
        <v>0</v>
      </c>
      <c r="P154" s="57"/>
      <c r="Q154" s="57"/>
      <c r="R154" s="53">
        <f t="shared" ref="R154:AH154" si="91">SUM(R152:R152)</f>
        <v>0</v>
      </c>
      <c r="S154" s="53">
        <f t="shared" si="91"/>
        <v>0</v>
      </c>
      <c r="T154" s="53">
        <f t="shared" si="91"/>
        <v>0</v>
      </c>
      <c r="U154" s="53">
        <f t="shared" si="91"/>
        <v>0</v>
      </c>
      <c r="V154" s="53">
        <f t="shared" si="91"/>
        <v>0</v>
      </c>
      <c r="W154" s="53">
        <f t="shared" si="91"/>
        <v>0</v>
      </c>
      <c r="X154" s="53">
        <f t="shared" si="91"/>
        <v>0</v>
      </c>
      <c r="Y154" s="53">
        <f t="shared" si="91"/>
        <v>0</v>
      </c>
      <c r="Z154" s="53">
        <f t="shared" si="91"/>
        <v>44875000</v>
      </c>
      <c r="AA154" s="53">
        <f t="shared" si="91"/>
        <v>0</v>
      </c>
      <c r="AB154" s="53">
        <f t="shared" si="91"/>
        <v>0</v>
      </c>
      <c r="AC154" s="53">
        <f t="shared" si="91"/>
        <v>44875000</v>
      </c>
      <c r="AD154" s="53">
        <f t="shared" si="91"/>
        <v>0</v>
      </c>
      <c r="AE154" s="53">
        <f t="shared" si="91"/>
        <v>0</v>
      </c>
      <c r="AF154" s="53">
        <f t="shared" si="91"/>
        <v>0</v>
      </c>
      <c r="AG154" s="53">
        <f t="shared" si="91"/>
        <v>0</v>
      </c>
      <c r="AH154" s="53">
        <f t="shared" si="91"/>
        <v>44875000</v>
      </c>
      <c r="AI154" s="59">
        <f>IF(ISERROR(AH154/J154),0,AH154/J154)</f>
        <v>1</v>
      </c>
      <c r="AJ154" s="59">
        <f>IF(ISERROR(AH154/$AH$193),0,AH154/$AH$193)</f>
        <v>2.064282164377216E-3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24.95" customHeight="1" x14ac:dyDescent="0.25">
      <c r="A155" s="91" t="s">
        <v>74</v>
      </c>
      <c r="B155" s="91"/>
      <c r="C155" s="91"/>
      <c r="D155" s="91"/>
      <c r="E155" s="91"/>
      <c r="F155" s="4"/>
      <c r="G155" s="5"/>
      <c r="H155" s="6"/>
      <c r="I155" s="6"/>
      <c r="J155" s="7"/>
      <c r="K155" s="8"/>
      <c r="L155" s="5"/>
      <c r="M155" s="10"/>
      <c r="N155" s="10"/>
      <c r="O155" s="10"/>
      <c r="P155" s="5"/>
      <c r="Q155" s="14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2"/>
      <c r="AJ155" s="13"/>
    </row>
    <row r="156" spans="1:106" ht="24.95" customHeight="1" outlineLevel="1" x14ac:dyDescent="0.15">
      <c r="A156" s="14">
        <v>1</v>
      </c>
      <c r="B156" s="14"/>
      <c r="C156" s="15" t="s">
        <v>293</v>
      </c>
      <c r="D156" s="16">
        <v>45855</v>
      </c>
      <c r="E156" s="15" t="s">
        <v>307</v>
      </c>
      <c r="F156" s="35" t="s">
        <v>408</v>
      </c>
      <c r="G156" s="35" t="s">
        <v>409</v>
      </c>
      <c r="H156" s="16"/>
      <c r="I156" s="16"/>
      <c r="J156" s="112">
        <v>1838537888</v>
      </c>
      <c r="K156" s="18">
        <v>153195000</v>
      </c>
      <c r="L156" s="27" t="s">
        <v>410</v>
      </c>
      <c r="M156" s="31"/>
      <c r="N156" s="31"/>
      <c r="O156" s="31"/>
      <c r="P156" s="27"/>
      <c r="Q156" s="27"/>
      <c r="R156" s="31"/>
      <c r="S156" s="31"/>
      <c r="T156" s="31"/>
      <c r="U156" s="10">
        <f>SUM(R156:T156)</f>
        <v>0</v>
      </c>
      <c r="V156" s="31"/>
      <c r="W156" s="31"/>
      <c r="X156" s="31"/>
      <c r="Y156" s="10">
        <f>SUM(V156:X156)</f>
        <v>0</v>
      </c>
      <c r="Z156" s="80">
        <v>153195000</v>
      </c>
      <c r="AA156" s="31"/>
      <c r="AB156" s="31"/>
      <c r="AC156" s="10">
        <f>SUM(Z156:AB156)</f>
        <v>153195000</v>
      </c>
      <c r="AD156" s="31"/>
      <c r="AE156" s="31"/>
      <c r="AF156" s="31"/>
      <c r="AG156" s="10">
        <f>SUM(AD156:AF156)</f>
        <v>0</v>
      </c>
      <c r="AH156" s="10">
        <f>SUM(U156,Y156,AC156,AG156)</f>
        <v>153195000</v>
      </c>
      <c r="AI156" s="20">
        <f>IF(ISERROR(AH156/$J$156),0,AH156/$J$156)</f>
        <v>8.3324363887136821E-2</v>
      </c>
      <c r="AJ156" s="20">
        <f t="shared" ref="AJ156:AJ167" si="92">IF(ISERROR(AH156/$AH$193),"-",AH156/$AH$193)</f>
        <v>7.0470798032705876E-3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24.95" customHeight="1" outlineLevel="1" x14ac:dyDescent="0.15">
      <c r="A157" s="14">
        <v>2</v>
      </c>
      <c r="B157" s="14"/>
      <c r="C157" s="15" t="s">
        <v>308</v>
      </c>
      <c r="D157" s="16">
        <v>45856</v>
      </c>
      <c r="E157" s="15" t="s">
        <v>309</v>
      </c>
      <c r="F157" s="35" t="s">
        <v>408</v>
      </c>
      <c r="G157" s="35" t="s">
        <v>409</v>
      </c>
      <c r="H157" s="16"/>
      <c r="I157" s="16"/>
      <c r="J157" s="113"/>
      <c r="K157" s="18">
        <v>184020000</v>
      </c>
      <c r="L157" s="27" t="s">
        <v>410</v>
      </c>
      <c r="M157" s="31"/>
      <c r="N157" s="31"/>
      <c r="O157" s="31"/>
      <c r="P157" s="27"/>
      <c r="Q157" s="27"/>
      <c r="R157" s="31"/>
      <c r="S157" s="31"/>
      <c r="T157" s="31"/>
      <c r="U157" s="10">
        <f t="shared" ref="U157:U161" si="93">SUM(R157:T157)</f>
        <v>0</v>
      </c>
      <c r="V157" s="31"/>
      <c r="W157" s="31"/>
      <c r="X157" s="31"/>
      <c r="Y157" s="10">
        <f t="shared" ref="Y157:Y161" si="94">SUM(V157:X157)</f>
        <v>0</v>
      </c>
      <c r="Z157" s="80">
        <v>184020000</v>
      </c>
      <c r="AA157" s="31"/>
      <c r="AB157" s="31"/>
      <c r="AC157" s="10">
        <f t="shared" ref="AC157:AC167" si="95">SUM(Z157:AB157)</f>
        <v>184020000</v>
      </c>
      <c r="AD157" s="31"/>
      <c r="AE157" s="31"/>
      <c r="AF157" s="31"/>
      <c r="AG157" s="10">
        <f t="shared" ref="AG157:AG161" si="96">SUM(AD157:AF157)</f>
        <v>0</v>
      </c>
      <c r="AH157" s="10">
        <f t="shared" ref="AH157:AH161" si="97">SUM(U157,Y157,AC157,AG157)</f>
        <v>184020000</v>
      </c>
      <c r="AI157" s="20">
        <f t="shared" ref="AI157:AI167" si="98">IF(ISERROR(AH157/$J$156),0,AH157/$J$156)</f>
        <v>0.10009040401129879</v>
      </c>
      <c r="AJ157" s="20">
        <f t="shared" si="92"/>
        <v>8.4650518972411212E-3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24.95" customHeight="1" outlineLevel="1" x14ac:dyDescent="0.15">
      <c r="A158" s="14">
        <v>3</v>
      </c>
      <c r="B158" s="14"/>
      <c r="C158" s="15" t="s">
        <v>310</v>
      </c>
      <c r="D158" s="16">
        <v>45853</v>
      </c>
      <c r="E158" s="15" t="s">
        <v>311</v>
      </c>
      <c r="F158" s="35" t="s">
        <v>408</v>
      </c>
      <c r="G158" s="35" t="s">
        <v>409</v>
      </c>
      <c r="H158" s="16"/>
      <c r="I158" s="16"/>
      <c r="J158" s="113"/>
      <c r="K158" s="18">
        <v>128355000</v>
      </c>
      <c r="L158" s="27" t="s">
        <v>410</v>
      </c>
      <c r="M158" s="31"/>
      <c r="N158" s="31"/>
      <c r="O158" s="31"/>
      <c r="P158" s="27"/>
      <c r="Q158" s="27"/>
      <c r="R158" s="31"/>
      <c r="S158" s="31"/>
      <c r="T158" s="31"/>
      <c r="U158" s="10">
        <f t="shared" si="93"/>
        <v>0</v>
      </c>
      <c r="V158" s="31"/>
      <c r="W158" s="31"/>
      <c r="X158" s="31"/>
      <c r="Y158" s="10">
        <f t="shared" si="94"/>
        <v>0</v>
      </c>
      <c r="Z158" s="80">
        <v>128355000</v>
      </c>
      <c r="AA158" s="31"/>
      <c r="AB158" s="31"/>
      <c r="AC158" s="10">
        <f t="shared" si="95"/>
        <v>128355000</v>
      </c>
      <c r="AD158" s="31"/>
      <c r="AE158" s="31"/>
      <c r="AF158" s="31"/>
      <c r="AG158" s="10">
        <f t="shared" si="96"/>
        <v>0</v>
      </c>
      <c r="AH158" s="10">
        <f t="shared" si="97"/>
        <v>128355000</v>
      </c>
      <c r="AI158" s="20">
        <f t="shared" si="98"/>
        <v>6.9813627903870537E-2</v>
      </c>
      <c r="AJ158" s="20">
        <f t="shared" si="92"/>
        <v>5.9044219990782749E-3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24.95" customHeight="1" outlineLevel="1" x14ac:dyDescent="0.15">
      <c r="A159" s="14">
        <v>4</v>
      </c>
      <c r="B159" s="14"/>
      <c r="C159" s="15" t="s">
        <v>137</v>
      </c>
      <c r="D159" s="16">
        <v>45852</v>
      </c>
      <c r="E159" s="15" t="s">
        <v>312</v>
      </c>
      <c r="F159" s="35" t="s">
        <v>408</v>
      </c>
      <c r="G159" s="35" t="s">
        <v>409</v>
      </c>
      <c r="H159" s="16"/>
      <c r="I159" s="16"/>
      <c r="J159" s="113"/>
      <c r="K159" s="18">
        <v>128355000</v>
      </c>
      <c r="L159" s="27" t="s">
        <v>410</v>
      </c>
      <c r="M159" s="31"/>
      <c r="N159" s="31"/>
      <c r="O159" s="31"/>
      <c r="P159" s="27"/>
      <c r="Q159" s="27"/>
      <c r="R159" s="31"/>
      <c r="S159" s="31"/>
      <c r="T159" s="31"/>
      <c r="U159" s="10">
        <f t="shared" si="93"/>
        <v>0</v>
      </c>
      <c r="V159" s="31"/>
      <c r="W159" s="31"/>
      <c r="X159" s="31"/>
      <c r="Y159" s="10">
        <f t="shared" si="94"/>
        <v>0</v>
      </c>
      <c r="Z159" s="80">
        <v>128355000</v>
      </c>
      <c r="AA159" s="31"/>
      <c r="AB159" s="31"/>
      <c r="AC159" s="10">
        <f t="shared" si="95"/>
        <v>128355000</v>
      </c>
      <c r="AD159" s="31"/>
      <c r="AE159" s="31"/>
      <c r="AF159" s="31"/>
      <c r="AG159" s="10">
        <f t="shared" si="96"/>
        <v>0</v>
      </c>
      <c r="AH159" s="10">
        <f t="shared" si="97"/>
        <v>128355000</v>
      </c>
      <c r="AI159" s="20">
        <f t="shared" si="98"/>
        <v>6.9813627903870537E-2</v>
      </c>
      <c r="AJ159" s="20">
        <f t="shared" si="92"/>
        <v>5.9044219990782749E-3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4.95" customHeight="1" outlineLevel="1" x14ac:dyDescent="0.15">
      <c r="A160" s="14">
        <v>5</v>
      </c>
      <c r="B160" s="14"/>
      <c r="C160" s="15" t="s">
        <v>151</v>
      </c>
      <c r="D160" s="16">
        <v>45852</v>
      </c>
      <c r="E160" s="15" t="s">
        <v>313</v>
      </c>
      <c r="F160" s="35" t="s">
        <v>408</v>
      </c>
      <c r="G160" s="35" t="s">
        <v>409</v>
      </c>
      <c r="H160" s="16"/>
      <c r="I160" s="16"/>
      <c r="J160" s="113"/>
      <c r="K160" s="18">
        <v>128355000</v>
      </c>
      <c r="L160" s="27" t="s">
        <v>410</v>
      </c>
      <c r="M160" s="31"/>
      <c r="N160" s="31"/>
      <c r="O160" s="31"/>
      <c r="P160" s="27"/>
      <c r="Q160" s="27"/>
      <c r="R160" s="31"/>
      <c r="S160" s="31"/>
      <c r="T160" s="31"/>
      <c r="U160" s="10">
        <f t="shared" si="93"/>
        <v>0</v>
      </c>
      <c r="V160" s="31"/>
      <c r="W160" s="31"/>
      <c r="X160" s="31"/>
      <c r="Y160" s="10">
        <f t="shared" si="94"/>
        <v>0</v>
      </c>
      <c r="Z160" s="80">
        <v>128355000</v>
      </c>
      <c r="AA160" s="31"/>
      <c r="AB160" s="31"/>
      <c r="AC160" s="10">
        <f t="shared" si="95"/>
        <v>128355000</v>
      </c>
      <c r="AD160" s="31"/>
      <c r="AE160" s="31"/>
      <c r="AF160" s="31"/>
      <c r="AG160" s="10">
        <f t="shared" si="96"/>
        <v>0</v>
      </c>
      <c r="AH160" s="10">
        <f t="shared" si="97"/>
        <v>128355000</v>
      </c>
      <c r="AI160" s="20">
        <f t="shared" si="98"/>
        <v>6.9813627903870537E-2</v>
      </c>
      <c r="AJ160" s="20">
        <f t="shared" si="92"/>
        <v>5.9044219990782749E-3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4.95" customHeight="1" outlineLevel="1" x14ac:dyDescent="0.15">
      <c r="A161" s="14">
        <v>6</v>
      </c>
      <c r="B161" s="14"/>
      <c r="C161" s="15" t="s">
        <v>145</v>
      </c>
      <c r="D161" s="16">
        <v>45852</v>
      </c>
      <c r="E161" s="15" t="s">
        <v>314</v>
      </c>
      <c r="F161" s="35" t="s">
        <v>408</v>
      </c>
      <c r="G161" s="35" t="s">
        <v>409</v>
      </c>
      <c r="H161" s="16"/>
      <c r="I161" s="16"/>
      <c r="J161" s="113"/>
      <c r="K161" s="18">
        <v>128355000</v>
      </c>
      <c r="L161" s="27" t="s">
        <v>410</v>
      </c>
      <c r="M161" s="31"/>
      <c r="N161" s="31"/>
      <c r="O161" s="31"/>
      <c r="P161" s="27"/>
      <c r="Q161" s="27"/>
      <c r="R161" s="31"/>
      <c r="S161" s="31"/>
      <c r="T161" s="31"/>
      <c r="U161" s="10">
        <f t="shared" si="93"/>
        <v>0</v>
      </c>
      <c r="V161" s="31"/>
      <c r="W161" s="31"/>
      <c r="X161" s="31"/>
      <c r="Y161" s="10">
        <f t="shared" si="94"/>
        <v>0</v>
      </c>
      <c r="Z161" s="80">
        <v>128355000</v>
      </c>
      <c r="AA161" s="31"/>
      <c r="AB161" s="31"/>
      <c r="AC161" s="10">
        <f t="shared" si="95"/>
        <v>128355000</v>
      </c>
      <c r="AD161" s="31"/>
      <c r="AE161" s="31"/>
      <c r="AF161" s="31"/>
      <c r="AG161" s="10">
        <f t="shared" si="96"/>
        <v>0</v>
      </c>
      <c r="AH161" s="10">
        <f t="shared" si="97"/>
        <v>128355000</v>
      </c>
      <c r="AI161" s="20">
        <f t="shared" si="98"/>
        <v>6.9813627903870537E-2</v>
      </c>
      <c r="AJ161" s="20">
        <f t="shared" si="92"/>
        <v>5.9044219990782749E-3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24.95" customHeight="1" outlineLevel="1" x14ac:dyDescent="0.15">
      <c r="A162" s="14">
        <v>7</v>
      </c>
      <c r="B162" s="14"/>
      <c r="C162" s="15" t="s">
        <v>315</v>
      </c>
      <c r="D162" s="16">
        <v>45852</v>
      </c>
      <c r="E162" s="15" t="s">
        <v>316</v>
      </c>
      <c r="F162" s="35" t="s">
        <v>408</v>
      </c>
      <c r="G162" s="35" t="s">
        <v>409</v>
      </c>
      <c r="H162" s="16"/>
      <c r="I162" s="16"/>
      <c r="J162" s="113"/>
      <c r="K162" s="18">
        <v>128355000</v>
      </c>
      <c r="L162" s="27" t="s">
        <v>410</v>
      </c>
      <c r="M162" s="31"/>
      <c r="N162" s="31"/>
      <c r="O162" s="31"/>
      <c r="P162" s="27"/>
      <c r="Q162" s="27"/>
      <c r="R162" s="31"/>
      <c r="S162" s="31"/>
      <c r="T162" s="31"/>
      <c r="U162" s="10">
        <f t="shared" ref="U162:U166" si="99">SUM(R162:T162)</f>
        <v>0</v>
      </c>
      <c r="V162" s="31"/>
      <c r="W162" s="31"/>
      <c r="X162" s="31"/>
      <c r="Y162" s="10">
        <f t="shared" ref="Y162:Y166" si="100">SUM(V162:X162)</f>
        <v>0</v>
      </c>
      <c r="Z162" s="80">
        <v>128355000</v>
      </c>
      <c r="AA162" s="31"/>
      <c r="AB162" s="31"/>
      <c r="AC162" s="10">
        <f t="shared" si="95"/>
        <v>128355000</v>
      </c>
      <c r="AD162" s="31"/>
      <c r="AE162" s="31"/>
      <c r="AF162" s="31"/>
      <c r="AG162" s="10">
        <f t="shared" ref="AG162:AG167" si="101">SUM(AD162:AF162)</f>
        <v>0</v>
      </c>
      <c r="AH162" s="10">
        <f t="shared" ref="AH162:AH167" si="102">SUM(U162,Y162,AC162,AG162)</f>
        <v>128355000</v>
      </c>
      <c r="AI162" s="20">
        <f t="shared" si="98"/>
        <v>6.9813627903870537E-2</v>
      </c>
      <c r="AJ162" s="20">
        <f t="shared" si="92"/>
        <v>5.9044219990782749E-3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4.95" customHeight="1" outlineLevel="1" x14ac:dyDescent="0.15">
      <c r="A163" s="14">
        <v>8</v>
      </c>
      <c r="B163" s="14"/>
      <c r="C163" s="15" t="s">
        <v>317</v>
      </c>
      <c r="D163" s="16">
        <v>45853</v>
      </c>
      <c r="E163" s="15" t="s">
        <v>318</v>
      </c>
      <c r="F163" s="35" t="s">
        <v>408</v>
      </c>
      <c r="G163" s="35" t="s">
        <v>409</v>
      </c>
      <c r="H163" s="16"/>
      <c r="I163" s="16"/>
      <c r="J163" s="113"/>
      <c r="K163" s="18">
        <v>179713944</v>
      </c>
      <c r="L163" s="27" t="s">
        <v>410</v>
      </c>
      <c r="M163" s="31"/>
      <c r="N163" s="31"/>
      <c r="O163" s="31"/>
      <c r="P163" s="27"/>
      <c r="Q163" s="27"/>
      <c r="R163" s="31"/>
      <c r="S163" s="31"/>
      <c r="T163" s="31"/>
      <c r="U163" s="10">
        <f t="shared" si="99"/>
        <v>0</v>
      </c>
      <c r="V163" s="31"/>
      <c r="W163" s="31"/>
      <c r="X163" s="31"/>
      <c r="Y163" s="10">
        <f t="shared" si="100"/>
        <v>0</v>
      </c>
      <c r="Z163" s="31"/>
      <c r="AA163" s="80">
        <v>179713944</v>
      </c>
      <c r="AB163" s="31"/>
      <c r="AC163" s="10">
        <f t="shared" si="95"/>
        <v>179713944</v>
      </c>
      <c r="AD163" s="31"/>
      <c r="AE163" s="31"/>
      <c r="AF163" s="31"/>
      <c r="AG163" s="10">
        <f t="shared" si="101"/>
        <v>0</v>
      </c>
      <c r="AH163" s="10">
        <f t="shared" si="102"/>
        <v>179713944</v>
      </c>
      <c r="AI163" s="20">
        <f t="shared" si="98"/>
        <v>9.774829508435999E-2</v>
      </c>
      <c r="AJ163" s="20">
        <f t="shared" si="92"/>
        <v>8.2669702348542803E-3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24.95" customHeight="1" outlineLevel="1" x14ac:dyDescent="0.15">
      <c r="A164" s="14">
        <v>9</v>
      </c>
      <c r="B164" s="14"/>
      <c r="C164" s="15" t="s">
        <v>319</v>
      </c>
      <c r="D164" s="16">
        <v>45877</v>
      </c>
      <c r="E164" s="15" t="s">
        <v>320</v>
      </c>
      <c r="F164" s="35" t="s">
        <v>408</v>
      </c>
      <c r="G164" s="35" t="s">
        <v>409</v>
      </c>
      <c r="H164" s="16"/>
      <c r="I164" s="16"/>
      <c r="J164" s="113"/>
      <c r="K164" s="18">
        <v>142970000</v>
      </c>
      <c r="L164" s="27" t="s">
        <v>410</v>
      </c>
      <c r="M164" s="31"/>
      <c r="N164" s="31"/>
      <c r="O164" s="31"/>
      <c r="P164" s="27"/>
      <c r="Q164" s="27"/>
      <c r="R164" s="31"/>
      <c r="S164" s="31"/>
      <c r="T164" s="31"/>
      <c r="U164" s="10">
        <f t="shared" si="99"/>
        <v>0</v>
      </c>
      <c r="V164" s="31"/>
      <c r="W164" s="31"/>
      <c r="X164" s="31"/>
      <c r="Y164" s="10">
        <f t="shared" si="100"/>
        <v>0</v>
      </c>
      <c r="Z164" s="31"/>
      <c r="AA164" s="80">
        <v>142970000</v>
      </c>
      <c r="AB164" s="31"/>
      <c r="AC164" s="10">
        <f t="shared" si="95"/>
        <v>142970000</v>
      </c>
      <c r="AD164" s="31"/>
      <c r="AE164" s="31"/>
      <c r="AF164" s="31"/>
      <c r="AG164" s="10">
        <f t="shared" si="101"/>
        <v>0</v>
      </c>
      <c r="AH164" s="10">
        <f t="shared" si="102"/>
        <v>142970000</v>
      </c>
      <c r="AI164" s="20">
        <f t="shared" si="98"/>
        <v>7.7762879369065258E-2</v>
      </c>
      <c r="AJ164" s="20">
        <f t="shared" si="92"/>
        <v>6.5767224744514895E-3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 x14ac:dyDescent="0.15">
      <c r="A165" s="14">
        <v>10</v>
      </c>
      <c r="B165" s="14"/>
      <c r="C165" s="15" t="s">
        <v>321</v>
      </c>
      <c r="D165" s="16">
        <v>45869</v>
      </c>
      <c r="E165" s="15" t="s">
        <v>322</v>
      </c>
      <c r="F165" s="35" t="s">
        <v>408</v>
      </c>
      <c r="G165" s="35" t="s">
        <v>409</v>
      </c>
      <c r="H165" s="16"/>
      <c r="I165" s="16"/>
      <c r="J165" s="113"/>
      <c r="K165" s="18">
        <v>128355000</v>
      </c>
      <c r="L165" s="27" t="s">
        <v>410</v>
      </c>
      <c r="M165" s="31"/>
      <c r="N165" s="31"/>
      <c r="O165" s="31"/>
      <c r="P165" s="27"/>
      <c r="Q165" s="27"/>
      <c r="R165" s="31"/>
      <c r="S165" s="31"/>
      <c r="T165" s="31"/>
      <c r="U165" s="10">
        <f t="shared" si="99"/>
        <v>0</v>
      </c>
      <c r="V165" s="31"/>
      <c r="W165" s="31"/>
      <c r="X165" s="31"/>
      <c r="Y165" s="10">
        <f t="shared" si="100"/>
        <v>0</v>
      </c>
      <c r="Z165" s="31"/>
      <c r="AA165" s="80">
        <v>128355000</v>
      </c>
      <c r="AB165" s="31"/>
      <c r="AC165" s="10">
        <f t="shared" si="95"/>
        <v>128355000</v>
      </c>
      <c r="AD165" s="31"/>
      <c r="AE165" s="31"/>
      <c r="AF165" s="31"/>
      <c r="AG165" s="10">
        <f t="shared" si="101"/>
        <v>0</v>
      </c>
      <c r="AH165" s="10">
        <f t="shared" si="102"/>
        <v>128355000</v>
      </c>
      <c r="AI165" s="20">
        <f t="shared" si="98"/>
        <v>6.9813627903870537E-2</v>
      </c>
      <c r="AJ165" s="20">
        <f t="shared" si="92"/>
        <v>5.9044219990782749E-3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 x14ac:dyDescent="0.15">
      <c r="A166" s="14">
        <v>11</v>
      </c>
      <c r="B166" s="14"/>
      <c r="C166" s="15"/>
      <c r="D166" s="16"/>
      <c r="E166" s="15"/>
      <c r="F166" s="15"/>
      <c r="G166" s="15"/>
      <c r="H166" s="16"/>
      <c r="I166" s="16"/>
      <c r="J166" s="113"/>
      <c r="K166" s="18"/>
      <c r="L166" s="27"/>
      <c r="M166" s="31"/>
      <c r="N166" s="31"/>
      <c r="O166" s="31"/>
      <c r="P166" s="27"/>
      <c r="Q166" s="27"/>
      <c r="R166" s="31"/>
      <c r="S166" s="31"/>
      <c r="T166" s="31"/>
      <c r="U166" s="10">
        <f t="shared" si="99"/>
        <v>0</v>
      </c>
      <c r="V166" s="31"/>
      <c r="W166" s="31"/>
      <c r="X166" s="31"/>
      <c r="Y166" s="10">
        <f t="shared" si="100"/>
        <v>0</v>
      </c>
      <c r="Z166" s="31"/>
      <c r="AA166" s="31"/>
      <c r="AB166" s="31"/>
      <c r="AC166" s="10">
        <f t="shared" si="95"/>
        <v>0</v>
      </c>
      <c r="AD166" s="31"/>
      <c r="AE166" s="31"/>
      <c r="AF166" s="31"/>
      <c r="AG166" s="10">
        <f t="shared" si="101"/>
        <v>0</v>
      </c>
      <c r="AH166" s="10">
        <f t="shared" si="102"/>
        <v>0</v>
      </c>
      <c r="AI166" s="20">
        <f t="shared" si="98"/>
        <v>0</v>
      </c>
      <c r="AJ166" s="20">
        <f t="shared" si="92"/>
        <v>0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24.95" customHeight="1" outlineLevel="1" x14ac:dyDescent="0.15">
      <c r="A167" s="14">
        <v>12</v>
      </c>
      <c r="B167" s="14"/>
      <c r="C167" s="15"/>
      <c r="D167" s="16"/>
      <c r="E167" s="15"/>
      <c r="F167" s="15"/>
      <c r="G167" s="15"/>
      <c r="H167" s="16"/>
      <c r="I167" s="16"/>
      <c r="J167" s="114"/>
      <c r="K167" s="18"/>
      <c r="L167" s="27"/>
      <c r="M167" s="31"/>
      <c r="N167" s="31"/>
      <c r="O167" s="31"/>
      <c r="P167" s="27"/>
      <c r="Q167" s="27"/>
      <c r="R167" s="31"/>
      <c r="S167" s="31"/>
      <c r="T167" s="31"/>
      <c r="U167" s="10">
        <f>SUM(R167:T167)</f>
        <v>0</v>
      </c>
      <c r="V167" s="31"/>
      <c r="W167" s="31"/>
      <c r="X167" s="31"/>
      <c r="Y167" s="10">
        <f>SUM(V167:X167)</f>
        <v>0</v>
      </c>
      <c r="Z167" s="31"/>
      <c r="AA167" s="31"/>
      <c r="AB167" s="31"/>
      <c r="AC167" s="10">
        <f t="shared" si="95"/>
        <v>0</v>
      </c>
      <c r="AD167" s="31"/>
      <c r="AE167" s="31"/>
      <c r="AF167" s="31"/>
      <c r="AG167" s="10">
        <f t="shared" si="101"/>
        <v>0</v>
      </c>
      <c r="AH167" s="10">
        <f t="shared" si="102"/>
        <v>0</v>
      </c>
      <c r="AI167" s="20">
        <f t="shared" si="98"/>
        <v>0</v>
      </c>
      <c r="AJ167" s="20">
        <f t="shared" si="92"/>
        <v>0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s="22" customFormat="1" ht="24.95" customHeight="1" x14ac:dyDescent="0.25">
      <c r="A168" s="93" t="s">
        <v>75</v>
      </c>
      <c r="B168" s="93"/>
      <c r="C168" s="93"/>
      <c r="D168" s="93"/>
      <c r="E168" s="93"/>
      <c r="F168" s="93"/>
      <c r="G168" s="93"/>
      <c r="H168" s="93"/>
      <c r="I168" s="93"/>
      <c r="J168" s="56">
        <f>SUM(J156:J167)</f>
        <v>1838537888</v>
      </c>
      <c r="K168" s="56">
        <f>SUM(K156:K167)</f>
        <v>1430028944</v>
      </c>
      <c r="L168" s="57"/>
      <c r="M168" s="53">
        <f>SUM(M156:M167)</f>
        <v>0</v>
      </c>
      <c r="N168" s="53">
        <f>SUM(N156:N167)</f>
        <v>0</v>
      </c>
      <c r="O168" s="53">
        <f>SUM(O156:O167)</f>
        <v>0</v>
      </c>
      <c r="P168" s="57"/>
      <c r="Q168" s="57"/>
      <c r="R168" s="53">
        <f t="shared" ref="R168:AH168" si="103">SUM(R156:R167)</f>
        <v>0</v>
      </c>
      <c r="S168" s="53">
        <f t="shared" si="103"/>
        <v>0</v>
      </c>
      <c r="T168" s="53">
        <f t="shared" si="103"/>
        <v>0</v>
      </c>
      <c r="U168" s="53">
        <f t="shared" si="103"/>
        <v>0</v>
      </c>
      <c r="V168" s="53">
        <f t="shared" si="103"/>
        <v>0</v>
      </c>
      <c r="W168" s="53">
        <f t="shared" si="103"/>
        <v>0</v>
      </c>
      <c r="X168" s="53">
        <f t="shared" si="103"/>
        <v>0</v>
      </c>
      <c r="Y168" s="53">
        <f t="shared" si="103"/>
        <v>0</v>
      </c>
      <c r="Z168" s="53">
        <f t="shared" si="103"/>
        <v>978990000</v>
      </c>
      <c r="AA168" s="53">
        <f t="shared" si="103"/>
        <v>451038944</v>
      </c>
      <c r="AB168" s="53">
        <f t="shared" si="103"/>
        <v>0</v>
      </c>
      <c r="AC168" s="53">
        <f t="shared" si="103"/>
        <v>1430028944</v>
      </c>
      <c r="AD168" s="53">
        <f t="shared" si="103"/>
        <v>0</v>
      </c>
      <c r="AE168" s="53">
        <f t="shared" si="103"/>
        <v>0</v>
      </c>
      <c r="AF168" s="53">
        <f t="shared" si="103"/>
        <v>0</v>
      </c>
      <c r="AG168" s="53">
        <f t="shared" si="103"/>
        <v>0</v>
      </c>
      <c r="AH168" s="53">
        <f t="shared" si="103"/>
        <v>1430028944</v>
      </c>
      <c r="AI168" s="59">
        <f>IF(ISERROR(AH168/J168),0,AH168/J168)</f>
        <v>0.77780770977508407</v>
      </c>
      <c r="AJ168" s="59">
        <f>IF(ISERROR(AH168/$AH$193),0,AH168/$AH$193)</f>
        <v>6.5782356404287118E-2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24.95" customHeight="1" x14ac:dyDescent="0.25">
      <c r="A169" s="91" t="s">
        <v>76</v>
      </c>
      <c r="B169" s="91"/>
      <c r="C169" s="91"/>
      <c r="D169" s="91"/>
      <c r="E169" s="91"/>
      <c r="F169" s="4"/>
      <c r="G169" s="5"/>
      <c r="H169" s="6"/>
      <c r="I169" s="6"/>
      <c r="J169" s="7"/>
      <c r="K169" s="8"/>
      <c r="L169" s="5"/>
      <c r="M169" s="10"/>
      <c r="N169" s="10"/>
      <c r="O169" s="10"/>
      <c r="P169" s="5"/>
      <c r="Q169" s="14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2"/>
      <c r="AJ169" s="13"/>
    </row>
    <row r="170" spans="1:106" ht="24.95" customHeight="1" outlineLevel="1" x14ac:dyDescent="0.15">
      <c r="A170" s="14">
        <v>1</v>
      </c>
      <c r="B170" s="14"/>
      <c r="C170" s="15" t="s">
        <v>323</v>
      </c>
      <c r="D170" s="16">
        <v>45849</v>
      </c>
      <c r="E170" s="15" t="s">
        <v>324</v>
      </c>
      <c r="F170" s="35" t="s">
        <v>408</v>
      </c>
      <c r="G170" s="35" t="s">
        <v>409</v>
      </c>
      <c r="H170" s="16"/>
      <c r="I170" s="16"/>
      <c r="J170" s="112">
        <v>5119648666</v>
      </c>
      <c r="K170" s="18">
        <v>228795000</v>
      </c>
      <c r="L170" s="27" t="s">
        <v>410</v>
      </c>
      <c r="M170" s="31"/>
      <c r="N170" s="31"/>
      <c r="O170" s="31"/>
      <c r="P170" s="27"/>
      <c r="Q170" s="27"/>
      <c r="R170" s="31"/>
      <c r="S170" s="31"/>
      <c r="T170" s="31"/>
      <c r="U170" s="10">
        <f>SUM(R170:T170)</f>
        <v>0</v>
      </c>
      <c r="V170" s="31"/>
      <c r="W170" s="31"/>
      <c r="X170" s="31"/>
      <c r="Y170" s="10">
        <f>SUM(V170:X170)</f>
        <v>0</v>
      </c>
      <c r="Z170" s="80">
        <v>228795000</v>
      </c>
      <c r="AA170" s="31"/>
      <c r="AB170" s="31"/>
      <c r="AC170" s="10">
        <f>SUM(Z170:AB170)</f>
        <v>228795000</v>
      </c>
      <c r="AD170" s="31"/>
      <c r="AE170" s="31"/>
      <c r="AF170" s="31"/>
      <c r="AG170" s="10">
        <f>SUM(AD170:AF170)</f>
        <v>0</v>
      </c>
      <c r="AH170" s="10">
        <f>SUM(U170,Y170,AC170,AG170)</f>
        <v>228795000</v>
      </c>
      <c r="AI170" s="20">
        <f>IF(ISERROR(AH170/$J$170),0,AH170/$J$170)</f>
        <v>4.4689590033676736E-2</v>
      </c>
      <c r="AJ170" s="20">
        <f t="shared" ref="AJ170:AJ184" si="104">IF(ISERROR(AH170/$AH$193),"-",AH170/$AH$193)</f>
        <v>1.0524733989942844E-2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24.95" customHeight="1" outlineLevel="1" x14ac:dyDescent="0.15">
      <c r="A171" s="14">
        <v>2</v>
      </c>
      <c r="B171" s="14"/>
      <c r="C171" s="15" t="s">
        <v>325</v>
      </c>
      <c r="D171" s="16">
        <v>45852</v>
      </c>
      <c r="E171" s="15" t="s">
        <v>326</v>
      </c>
      <c r="F171" s="35" t="s">
        <v>408</v>
      </c>
      <c r="G171" s="35" t="s">
        <v>409</v>
      </c>
      <c r="H171" s="16"/>
      <c r="I171" s="16"/>
      <c r="J171" s="113"/>
      <c r="K171" s="18">
        <v>269445000</v>
      </c>
      <c r="L171" s="27" t="s">
        <v>410</v>
      </c>
      <c r="M171" s="31"/>
      <c r="N171" s="31"/>
      <c r="O171" s="31"/>
      <c r="P171" s="27"/>
      <c r="Q171" s="27"/>
      <c r="R171" s="31"/>
      <c r="S171" s="31"/>
      <c r="T171" s="31"/>
      <c r="U171" s="10">
        <f t="shared" ref="U171:U184" si="105">SUM(R171:T171)</f>
        <v>0</v>
      </c>
      <c r="V171" s="31"/>
      <c r="W171" s="31"/>
      <c r="X171" s="31"/>
      <c r="Y171" s="10">
        <f t="shared" ref="Y171:Y184" si="106">SUM(V171:X171)</f>
        <v>0</v>
      </c>
      <c r="Z171" s="80">
        <v>269445000</v>
      </c>
      <c r="AA171" s="31"/>
      <c r="AB171" s="31"/>
      <c r="AC171" s="10">
        <f t="shared" ref="AC171:AC184" si="107">SUM(Z171:AB171)</f>
        <v>269445000</v>
      </c>
      <c r="AD171" s="31"/>
      <c r="AE171" s="31"/>
      <c r="AF171" s="31"/>
      <c r="AG171" s="10">
        <f t="shared" ref="AG171:AG183" si="108">SUM(AD171:AF171)</f>
        <v>0</v>
      </c>
      <c r="AH171" s="10">
        <f t="shared" ref="AH171:AH184" si="109">SUM(U171,Y171,AC171,AG171)</f>
        <v>269445000</v>
      </c>
      <c r="AI171" s="20">
        <f t="shared" ref="AI171:AI184" si="110">IF(ISERROR(AH171/$J$170),0,AH171/$J$170)</f>
        <v>5.2629588000716925E-2</v>
      </c>
      <c r="AJ171" s="20">
        <f t="shared" si="104"/>
        <v>1.2394663126030507E-2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24.95" customHeight="1" outlineLevel="1" x14ac:dyDescent="0.15">
      <c r="A172" s="14">
        <v>3</v>
      </c>
      <c r="B172" s="14"/>
      <c r="C172" s="15" t="s">
        <v>327</v>
      </c>
      <c r="D172" s="16">
        <v>45860</v>
      </c>
      <c r="E172" s="15" t="s">
        <v>328</v>
      </c>
      <c r="F172" s="35" t="s">
        <v>408</v>
      </c>
      <c r="G172" s="35" t="s">
        <v>409</v>
      </c>
      <c r="H172" s="16"/>
      <c r="I172" s="16"/>
      <c r="J172" s="113"/>
      <c r="K172" s="18">
        <v>319370000</v>
      </c>
      <c r="L172" s="27" t="s">
        <v>410</v>
      </c>
      <c r="M172" s="31"/>
      <c r="N172" s="31"/>
      <c r="O172" s="31"/>
      <c r="P172" s="27"/>
      <c r="Q172" s="27"/>
      <c r="R172" s="31"/>
      <c r="S172" s="31"/>
      <c r="T172" s="31"/>
      <c r="U172" s="10">
        <f t="shared" si="105"/>
        <v>0</v>
      </c>
      <c r="V172" s="31"/>
      <c r="W172" s="31"/>
      <c r="X172" s="31"/>
      <c r="Y172" s="10">
        <f t="shared" si="106"/>
        <v>0</v>
      </c>
      <c r="Z172" s="31"/>
      <c r="AA172" s="80">
        <v>319370000</v>
      </c>
      <c r="AB172" s="31"/>
      <c r="AC172" s="10">
        <f t="shared" si="107"/>
        <v>319370000</v>
      </c>
      <c r="AD172" s="31"/>
      <c r="AE172" s="31"/>
      <c r="AF172" s="31"/>
      <c r="AG172" s="10">
        <f t="shared" si="108"/>
        <v>0</v>
      </c>
      <c r="AH172" s="10">
        <f t="shared" si="109"/>
        <v>319370000</v>
      </c>
      <c r="AI172" s="20">
        <f t="shared" si="110"/>
        <v>6.2381233720384358E-2</v>
      </c>
      <c r="AJ172" s="20">
        <f t="shared" si="104"/>
        <v>1.4691248910020089E-2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24.95" customHeight="1" outlineLevel="1" x14ac:dyDescent="0.15">
      <c r="A173" s="14">
        <v>4</v>
      </c>
      <c r="B173" s="14"/>
      <c r="C173" s="15" t="s">
        <v>329</v>
      </c>
      <c r="D173" s="16">
        <v>45855</v>
      </c>
      <c r="E173" s="15" t="s">
        <v>330</v>
      </c>
      <c r="F173" s="35" t="s">
        <v>408</v>
      </c>
      <c r="G173" s="35" t="s">
        <v>409</v>
      </c>
      <c r="H173" s="16"/>
      <c r="I173" s="16"/>
      <c r="J173" s="113"/>
      <c r="K173" s="18">
        <v>280145000</v>
      </c>
      <c r="L173" s="27" t="s">
        <v>410</v>
      </c>
      <c r="M173" s="31"/>
      <c r="N173" s="31"/>
      <c r="O173" s="31"/>
      <c r="P173" s="27"/>
      <c r="Q173" s="27"/>
      <c r="R173" s="31"/>
      <c r="S173" s="31"/>
      <c r="T173" s="31"/>
      <c r="U173" s="10">
        <f t="shared" si="105"/>
        <v>0</v>
      </c>
      <c r="V173" s="31"/>
      <c r="W173" s="31"/>
      <c r="X173" s="31"/>
      <c r="Y173" s="10">
        <f t="shared" si="106"/>
        <v>0</v>
      </c>
      <c r="Z173" s="31"/>
      <c r="AA173" s="80">
        <v>280145000</v>
      </c>
      <c r="AB173" s="31"/>
      <c r="AC173" s="10">
        <f t="shared" si="107"/>
        <v>280145000</v>
      </c>
      <c r="AD173" s="31"/>
      <c r="AE173" s="31"/>
      <c r="AF173" s="31"/>
      <c r="AG173" s="10">
        <f t="shared" si="108"/>
        <v>0</v>
      </c>
      <c r="AH173" s="10">
        <f t="shared" si="109"/>
        <v>280145000</v>
      </c>
      <c r="AI173" s="20">
        <f t="shared" si="110"/>
        <v>5.4719575165472885E-2</v>
      </c>
      <c r="AJ173" s="20">
        <f t="shared" si="104"/>
        <v>1.2886870795308194E-2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 x14ac:dyDescent="0.15">
      <c r="A174" s="14">
        <v>5</v>
      </c>
      <c r="B174" s="14"/>
      <c r="C174" s="15" t="s">
        <v>331</v>
      </c>
      <c r="D174" s="16">
        <v>45859</v>
      </c>
      <c r="E174" s="15" t="s">
        <v>332</v>
      </c>
      <c r="F174" s="35" t="s">
        <v>408</v>
      </c>
      <c r="G174" s="35" t="s">
        <v>409</v>
      </c>
      <c r="H174" s="16"/>
      <c r="I174" s="16"/>
      <c r="J174" s="113"/>
      <c r="K174" s="18">
        <v>269445000</v>
      </c>
      <c r="L174" s="27" t="s">
        <v>410</v>
      </c>
      <c r="M174" s="31"/>
      <c r="N174" s="31"/>
      <c r="O174" s="31"/>
      <c r="P174" s="27"/>
      <c r="Q174" s="27"/>
      <c r="R174" s="31"/>
      <c r="S174" s="31"/>
      <c r="T174" s="31"/>
      <c r="U174" s="10">
        <f t="shared" si="105"/>
        <v>0</v>
      </c>
      <c r="V174" s="31"/>
      <c r="W174" s="31"/>
      <c r="X174" s="31"/>
      <c r="Y174" s="10">
        <f t="shared" si="106"/>
        <v>0</v>
      </c>
      <c r="Z174" s="31"/>
      <c r="AA174" s="80">
        <v>269445000</v>
      </c>
      <c r="AB174" s="31"/>
      <c r="AC174" s="10">
        <f t="shared" si="107"/>
        <v>269445000</v>
      </c>
      <c r="AD174" s="31"/>
      <c r="AE174" s="31"/>
      <c r="AF174" s="31"/>
      <c r="AG174" s="10">
        <f t="shared" si="108"/>
        <v>0</v>
      </c>
      <c r="AH174" s="10">
        <f t="shared" si="109"/>
        <v>269445000</v>
      </c>
      <c r="AI174" s="20">
        <f t="shared" si="110"/>
        <v>5.2629588000716925E-2</v>
      </c>
      <c r="AJ174" s="20">
        <f t="shared" si="104"/>
        <v>1.2394663126030507E-2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 x14ac:dyDescent="0.15">
      <c r="A175" s="14">
        <v>6</v>
      </c>
      <c r="B175" s="14"/>
      <c r="C175" s="15" t="s">
        <v>333</v>
      </c>
      <c r="D175" s="16">
        <v>45882</v>
      </c>
      <c r="E175" s="15" t="s">
        <v>334</v>
      </c>
      <c r="F175" s="35" t="s">
        <v>408</v>
      </c>
      <c r="G175" s="35" t="s">
        <v>409</v>
      </c>
      <c r="H175" s="16"/>
      <c r="I175" s="16"/>
      <c r="J175" s="113"/>
      <c r="K175" s="18">
        <v>280145000</v>
      </c>
      <c r="L175" s="27" t="s">
        <v>410</v>
      </c>
      <c r="M175" s="31"/>
      <c r="N175" s="31"/>
      <c r="O175" s="31"/>
      <c r="P175" s="27"/>
      <c r="Q175" s="27"/>
      <c r="R175" s="31"/>
      <c r="S175" s="31"/>
      <c r="T175" s="31"/>
      <c r="U175" s="10">
        <f t="shared" si="105"/>
        <v>0</v>
      </c>
      <c r="V175" s="31"/>
      <c r="W175" s="31"/>
      <c r="X175" s="31"/>
      <c r="Y175" s="10">
        <f t="shared" si="106"/>
        <v>0</v>
      </c>
      <c r="Z175" s="31"/>
      <c r="AA175" s="80">
        <v>280145000</v>
      </c>
      <c r="AB175" s="31"/>
      <c r="AC175" s="10">
        <f t="shared" si="107"/>
        <v>280145000</v>
      </c>
      <c r="AD175" s="31"/>
      <c r="AE175" s="31"/>
      <c r="AF175" s="31"/>
      <c r="AG175" s="10">
        <f t="shared" si="108"/>
        <v>0</v>
      </c>
      <c r="AH175" s="10">
        <f t="shared" si="109"/>
        <v>280145000</v>
      </c>
      <c r="AI175" s="20">
        <f t="shared" si="110"/>
        <v>5.4719575165472885E-2</v>
      </c>
      <c r="AJ175" s="20">
        <f t="shared" si="104"/>
        <v>1.2886870795308194E-2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 x14ac:dyDescent="0.15">
      <c r="A176" s="14">
        <v>7</v>
      </c>
      <c r="B176" s="14"/>
      <c r="C176" s="15" t="s">
        <v>335</v>
      </c>
      <c r="D176" s="16">
        <v>45875</v>
      </c>
      <c r="E176" s="15" t="s">
        <v>336</v>
      </c>
      <c r="F176" s="35" t="s">
        <v>408</v>
      </c>
      <c r="G176" s="35" t="s">
        <v>409</v>
      </c>
      <c r="H176" s="16"/>
      <c r="I176" s="16"/>
      <c r="J176" s="113"/>
      <c r="K176" s="18">
        <v>199745000</v>
      </c>
      <c r="L176" s="27" t="s">
        <v>410</v>
      </c>
      <c r="M176" s="31"/>
      <c r="N176" s="31"/>
      <c r="O176" s="31"/>
      <c r="P176" s="27"/>
      <c r="Q176" s="27"/>
      <c r="R176" s="31"/>
      <c r="S176" s="31"/>
      <c r="T176" s="31"/>
      <c r="U176" s="10">
        <f t="shared" si="105"/>
        <v>0</v>
      </c>
      <c r="V176" s="31"/>
      <c r="W176" s="31"/>
      <c r="X176" s="31"/>
      <c r="Y176" s="10">
        <f t="shared" si="106"/>
        <v>0</v>
      </c>
      <c r="Z176" s="31"/>
      <c r="AA176" s="80">
        <v>199745000</v>
      </c>
      <c r="AB176" s="31"/>
      <c r="AC176" s="10">
        <f t="shared" si="107"/>
        <v>199745000</v>
      </c>
      <c r="AD176" s="31"/>
      <c r="AE176" s="31"/>
      <c r="AF176" s="31"/>
      <c r="AG176" s="10">
        <f t="shared" si="108"/>
        <v>0</v>
      </c>
      <c r="AH176" s="10">
        <f t="shared" si="109"/>
        <v>199745000</v>
      </c>
      <c r="AI176" s="20">
        <f t="shared" si="110"/>
        <v>3.9015372544315918E-2</v>
      </c>
      <c r="AJ176" s="20">
        <f t="shared" si="104"/>
        <v>9.1884131682123012E-3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 x14ac:dyDescent="0.15">
      <c r="A177" s="14">
        <v>8</v>
      </c>
      <c r="B177" s="14"/>
      <c r="C177" s="15" t="s">
        <v>337</v>
      </c>
      <c r="D177" s="16">
        <v>45890</v>
      </c>
      <c r="E177" s="15" t="s">
        <v>338</v>
      </c>
      <c r="F177" s="35" t="s">
        <v>408</v>
      </c>
      <c r="G177" s="35" t="s">
        <v>409</v>
      </c>
      <c r="H177" s="16"/>
      <c r="I177" s="16"/>
      <c r="J177" s="113"/>
      <c r="K177" s="18">
        <v>319370000</v>
      </c>
      <c r="L177" s="27" t="s">
        <v>410</v>
      </c>
      <c r="M177" s="31"/>
      <c r="N177" s="31"/>
      <c r="O177" s="31"/>
      <c r="P177" s="27"/>
      <c r="Q177" s="27"/>
      <c r="R177" s="31"/>
      <c r="S177" s="31"/>
      <c r="T177" s="31"/>
      <c r="U177" s="10">
        <f t="shared" si="105"/>
        <v>0</v>
      </c>
      <c r="V177" s="31"/>
      <c r="W177" s="31"/>
      <c r="X177" s="31"/>
      <c r="Y177" s="10">
        <f t="shared" si="106"/>
        <v>0</v>
      </c>
      <c r="Z177" s="31"/>
      <c r="AA177" s="31"/>
      <c r="AB177" s="80">
        <v>319370000</v>
      </c>
      <c r="AC177" s="10">
        <f t="shared" si="107"/>
        <v>319370000</v>
      </c>
      <c r="AD177" s="31"/>
      <c r="AE177" s="31"/>
      <c r="AF177" s="31"/>
      <c r="AG177" s="10">
        <f t="shared" si="108"/>
        <v>0</v>
      </c>
      <c r="AH177" s="10">
        <f t="shared" si="109"/>
        <v>319370000</v>
      </c>
      <c r="AI177" s="20">
        <f t="shared" si="110"/>
        <v>6.2381233720384358E-2</v>
      </c>
      <c r="AJ177" s="20">
        <f t="shared" si="104"/>
        <v>1.4691248910020089E-2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 x14ac:dyDescent="0.15">
      <c r="A178" s="14">
        <v>9</v>
      </c>
      <c r="B178" s="14"/>
      <c r="C178" s="15" t="s">
        <v>339</v>
      </c>
      <c r="D178" s="16">
        <v>45882</v>
      </c>
      <c r="E178" s="15" t="s">
        <v>340</v>
      </c>
      <c r="F178" s="35" t="s">
        <v>408</v>
      </c>
      <c r="G178" s="35" t="s">
        <v>409</v>
      </c>
      <c r="H178" s="16"/>
      <c r="I178" s="16"/>
      <c r="J178" s="113"/>
      <c r="K178" s="18">
        <v>271720778</v>
      </c>
      <c r="L178" s="27" t="s">
        <v>410</v>
      </c>
      <c r="M178" s="31"/>
      <c r="N178" s="31"/>
      <c r="O178" s="31"/>
      <c r="P178" s="27"/>
      <c r="Q178" s="27"/>
      <c r="R178" s="31"/>
      <c r="S178" s="31"/>
      <c r="T178" s="31"/>
      <c r="U178" s="10">
        <f t="shared" si="105"/>
        <v>0</v>
      </c>
      <c r="V178" s="31"/>
      <c r="W178" s="31"/>
      <c r="X178" s="31"/>
      <c r="Y178" s="10">
        <f t="shared" si="106"/>
        <v>0</v>
      </c>
      <c r="Z178" s="31"/>
      <c r="AA178" s="31"/>
      <c r="AB178" s="80">
        <v>271720778</v>
      </c>
      <c r="AC178" s="10">
        <f t="shared" si="107"/>
        <v>271720778</v>
      </c>
      <c r="AD178" s="31"/>
      <c r="AE178" s="31"/>
      <c r="AF178" s="31"/>
      <c r="AG178" s="10">
        <f t="shared" si="108"/>
        <v>0</v>
      </c>
      <c r="AH178" s="10">
        <f t="shared" si="109"/>
        <v>271720778</v>
      </c>
      <c r="AI178" s="20">
        <f t="shared" si="110"/>
        <v>5.3074106394159354E-2</v>
      </c>
      <c r="AJ178" s="20">
        <f t="shared" si="104"/>
        <v>1.2499350545205594E-2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24.95" customHeight="1" outlineLevel="1" x14ac:dyDescent="0.15">
      <c r="A179" s="14">
        <v>10</v>
      </c>
      <c r="B179" s="14"/>
      <c r="C179" s="15" t="s">
        <v>341</v>
      </c>
      <c r="D179" s="16">
        <v>45852</v>
      </c>
      <c r="E179" s="15" t="s">
        <v>342</v>
      </c>
      <c r="F179" s="35" t="s">
        <v>408</v>
      </c>
      <c r="G179" s="35" t="s">
        <v>409</v>
      </c>
      <c r="H179" s="16"/>
      <c r="I179" s="16"/>
      <c r="J179" s="113"/>
      <c r="K179" s="18">
        <v>280145000</v>
      </c>
      <c r="L179" s="27" t="s">
        <v>410</v>
      </c>
      <c r="M179" s="31"/>
      <c r="N179" s="31"/>
      <c r="O179" s="31"/>
      <c r="P179" s="27"/>
      <c r="Q179" s="27"/>
      <c r="R179" s="31"/>
      <c r="S179" s="31"/>
      <c r="T179" s="31"/>
      <c r="U179" s="10">
        <f t="shared" si="105"/>
        <v>0</v>
      </c>
      <c r="V179" s="31"/>
      <c r="W179" s="31"/>
      <c r="X179" s="31"/>
      <c r="Y179" s="10">
        <f t="shared" si="106"/>
        <v>0</v>
      </c>
      <c r="Z179" s="31"/>
      <c r="AA179" s="31"/>
      <c r="AB179" s="80">
        <v>280145000</v>
      </c>
      <c r="AC179" s="10">
        <f t="shared" si="107"/>
        <v>280145000</v>
      </c>
      <c r="AD179" s="31"/>
      <c r="AE179" s="31"/>
      <c r="AF179" s="31"/>
      <c r="AG179" s="10">
        <f t="shared" si="108"/>
        <v>0</v>
      </c>
      <c r="AH179" s="10">
        <f t="shared" si="109"/>
        <v>280145000</v>
      </c>
      <c r="AI179" s="20">
        <f t="shared" si="110"/>
        <v>5.4719575165472885E-2</v>
      </c>
      <c r="AJ179" s="20">
        <f t="shared" si="104"/>
        <v>1.2886870795308194E-2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 outlineLevel="1" x14ac:dyDescent="0.15">
      <c r="A180" s="14">
        <v>11</v>
      </c>
      <c r="B180" s="14"/>
      <c r="C180" s="15" t="s">
        <v>343</v>
      </c>
      <c r="D180" s="16">
        <v>45882</v>
      </c>
      <c r="E180" s="15" t="s">
        <v>344</v>
      </c>
      <c r="F180" s="35" t="s">
        <v>408</v>
      </c>
      <c r="G180" s="35" t="s">
        <v>409</v>
      </c>
      <c r="H180" s="16"/>
      <c r="I180" s="16"/>
      <c r="J180" s="113"/>
      <c r="K180" s="18">
        <v>319370000</v>
      </c>
      <c r="L180" s="27" t="s">
        <v>410</v>
      </c>
      <c r="M180" s="31"/>
      <c r="N180" s="31"/>
      <c r="O180" s="31"/>
      <c r="P180" s="27"/>
      <c r="Q180" s="27"/>
      <c r="R180" s="31"/>
      <c r="S180" s="31"/>
      <c r="T180" s="31"/>
      <c r="U180" s="10">
        <f t="shared" si="105"/>
        <v>0</v>
      </c>
      <c r="V180" s="31"/>
      <c r="W180" s="31"/>
      <c r="X180" s="31"/>
      <c r="Y180" s="10">
        <f t="shared" si="106"/>
        <v>0</v>
      </c>
      <c r="Z180" s="31"/>
      <c r="AA180" s="31"/>
      <c r="AB180" s="80">
        <v>319370000</v>
      </c>
      <c r="AC180" s="10">
        <f t="shared" si="107"/>
        <v>319370000</v>
      </c>
      <c r="AD180" s="31"/>
      <c r="AE180" s="31"/>
      <c r="AF180" s="31"/>
      <c r="AG180" s="10">
        <f t="shared" si="108"/>
        <v>0</v>
      </c>
      <c r="AH180" s="10">
        <f t="shared" si="109"/>
        <v>319370000</v>
      </c>
      <c r="AI180" s="20">
        <f t="shared" si="110"/>
        <v>6.2381233720384358E-2</v>
      </c>
      <c r="AJ180" s="20">
        <f t="shared" si="104"/>
        <v>1.4691248910020089E-2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24.95" customHeight="1" outlineLevel="1" x14ac:dyDescent="0.15">
      <c r="A181" s="14">
        <v>12</v>
      </c>
      <c r="B181" s="14"/>
      <c r="C181" s="15" t="s">
        <v>345</v>
      </c>
      <c r="D181" s="16">
        <v>45890</v>
      </c>
      <c r="E181" s="15" t="s">
        <v>346</v>
      </c>
      <c r="F181" s="35" t="s">
        <v>408</v>
      </c>
      <c r="G181" s="35" t="s">
        <v>409</v>
      </c>
      <c r="H181" s="16"/>
      <c r="I181" s="16"/>
      <c r="J181" s="113"/>
      <c r="K181" s="18">
        <v>40775000</v>
      </c>
      <c r="L181" s="27" t="s">
        <v>410</v>
      </c>
      <c r="M181" s="31"/>
      <c r="N181" s="31"/>
      <c r="O181" s="31"/>
      <c r="P181" s="27"/>
      <c r="Q181" s="27"/>
      <c r="R181" s="31"/>
      <c r="S181" s="31"/>
      <c r="T181" s="31"/>
      <c r="U181" s="10">
        <f t="shared" si="105"/>
        <v>0</v>
      </c>
      <c r="V181" s="31"/>
      <c r="W181" s="31"/>
      <c r="X181" s="31"/>
      <c r="Y181" s="10">
        <f t="shared" si="106"/>
        <v>0</v>
      </c>
      <c r="Z181" s="31"/>
      <c r="AA181" s="31"/>
      <c r="AB181" s="80">
        <v>40775000</v>
      </c>
      <c r="AC181" s="10">
        <f t="shared" si="107"/>
        <v>40775000</v>
      </c>
      <c r="AD181" s="31"/>
      <c r="AE181" s="31"/>
      <c r="AF181" s="31"/>
      <c r="AG181" s="10">
        <f t="shared" si="108"/>
        <v>0</v>
      </c>
      <c r="AH181" s="10">
        <f t="shared" si="109"/>
        <v>40775000</v>
      </c>
      <c r="AI181" s="20">
        <f t="shared" si="110"/>
        <v>7.9644137049462143E-3</v>
      </c>
      <c r="AJ181" s="20">
        <f t="shared" si="104"/>
        <v>1.8756792256820274E-3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 x14ac:dyDescent="0.15">
      <c r="A182" s="14">
        <v>13</v>
      </c>
      <c r="B182" s="14"/>
      <c r="C182" s="15" t="s">
        <v>347</v>
      </c>
      <c r="D182" s="16">
        <v>45853</v>
      </c>
      <c r="E182" s="15" t="s">
        <v>348</v>
      </c>
      <c r="F182" s="35" t="s">
        <v>408</v>
      </c>
      <c r="G182" s="35" t="s">
        <v>409</v>
      </c>
      <c r="H182" s="16"/>
      <c r="I182" s="16"/>
      <c r="J182" s="113"/>
      <c r="K182" s="18">
        <v>179713944</v>
      </c>
      <c r="L182" s="27" t="s">
        <v>410</v>
      </c>
      <c r="M182" s="31"/>
      <c r="N182" s="31"/>
      <c r="O182" s="31"/>
      <c r="P182" s="27"/>
      <c r="Q182" s="27"/>
      <c r="R182" s="31"/>
      <c r="S182" s="31"/>
      <c r="T182" s="31"/>
      <c r="U182" s="10">
        <f t="shared" si="105"/>
        <v>0</v>
      </c>
      <c r="V182" s="31"/>
      <c r="W182" s="31"/>
      <c r="X182" s="31"/>
      <c r="Y182" s="10">
        <f t="shared" si="106"/>
        <v>0</v>
      </c>
      <c r="Z182" s="31"/>
      <c r="AA182" s="31"/>
      <c r="AB182" s="80">
        <v>179713944</v>
      </c>
      <c r="AC182" s="10">
        <f t="shared" si="107"/>
        <v>179713944</v>
      </c>
      <c r="AD182" s="31"/>
      <c r="AE182" s="31"/>
      <c r="AF182" s="31"/>
      <c r="AG182" s="10">
        <f t="shared" si="108"/>
        <v>0</v>
      </c>
      <c r="AH182" s="10">
        <f t="shared" si="109"/>
        <v>179713944</v>
      </c>
      <c r="AI182" s="20">
        <f t="shared" si="110"/>
        <v>3.5102788438100219E-2</v>
      </c>
      <c r="AJ182" s="20">
        <f t="shared" si="104"/>
        <v>8.2669702348542803E-3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24.95" customHeight="1" outlineLevel="1" x14ac:dyDescent="0.15">
      <c r="A183" s="14">
        <v>14</v>
      </c>
      <c r="B183" s="14"/>
      <c r="C183" s="15" t="s">
        <v>349</v>
      </c>
      <c r="D183" s="16">
        <v>45890</v>
      </c>
      <c r="E183" s="15" t="s">
        <v>350</v>
      </c>
      <c r="F183" s="35" t="s">
        <v>408</v>
      </c>
      <c r="G183" s="35" t="s">
        <v>409</v>
      </c>
      <c r="H183" s="16"/>
      <c r="I183" s="16"/>
      <c r="J183" s="113"/>
      <c r="K183" s="18">
        <v>230595000</v>
      </c>
      <c r="L183" s="27" t="s">
        <v>410</v>
      </c>
      <c r="M183" s="31"/>
      <c r="N183" s="31"/>
      <c r="O183" s="31"/>
      <c r="P183" s="27"/>
      <c r="Q183" s="27"/>
      <c r="R183" s="31"/>
      <c r="S183" s="31"/>
      <c r="T183" s="31"/>
      <c r="U183" s="10">
        <f t="shared" si="105"/>
        <v>0</v>
      </c>
      <c r="V183" s="31"/>
      <c r="W183" s="31"/>
      <c r="X183" s="31"/>
      <c r="Y183" s="10">
        <f t="shared" si="106"/>
        <v>0</v>
      </c>
      <c r="Z183" s="31"/>
      <c r="AA183" s="31"/>
      <c r="AB183" s="80">
        <v>230595000</v>
      </c>
      <c r="AC183" s="10">
        <f t="shared" si="107"/>
        <v>230595000</v>
      </c>
      <c r="AD183" s="31"/>
      <c r="AE183" s="31"/>
      <c r="AF183" s="31"/>
      <c r="AG183" s="10">
        <f t="shared" si="108"/>
        <v>0</v>
      </c>
      <c r="AH183" s="10">
        <f t="shared" si="109"/>
        <v>230595000</v>
      </c>
      <c r="AI183" s="20">
        <f t="shared" si="110"/>
        <v>4.5041176659523535E-2</v>
      </c>
      <c r="AJ183" s="20">
        <f t="shared" si="104"/>
        <v>1.0607535280101709E-2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4.95" customHeight="1" outlineLevel="1" x14ac:dyDescent="0.15">
      <c r="A184" s="14">
        <v>15</v>
      </c>
      <c r="B184" s="14"/>
      <c r="C184" s="15"/>
      <c r="D184" s="16"/>
      <c r="E184" s="15"/>
      <c r="F184" s="15"/>
      <c r="G184" s="15"/>
      <c r="H184" s="16"/>
      <c r="I184" s="16"/>
      <c r="J184" s="114"/>
      <c r="K184" s="18"/>
      <c r="L184" s="27"/>
      <c r="M184" s="31"/>
      <c r="N184" s="31"/>
      <c r="O184" s="31"/>
      <c r="P184" s="27"/>
      <c r="Q184" s="27"/>
      <c r="R184" s="31"/>
      <c r="S184" s="31"/>
      <c r="T184" s="31"/>
      <c r="U184" s="10">
        <f t="shared" si="105"/>
        <v>0</v>
      </c>
      <c r="V184" s="31"/>
      <c r="W184" s="31"/>
      <c r="X184" s="31"/>
      <c r="Y184" s="10">
        <f t="shared" si="106"/>
        <v>0</v>
      </c>
      <c r="Z184" s="31"/>
      <c r="AA184" s="31"/>
      <c r="AB184" s="31"/>
      <c r="AC184" s="10">
        <f t="shared" si="107"/>
        <v>0</v>
      </c>
      <c r="AD184" s="31"/>
      <c r="AE184" s="31"/>
      <c r="AF184" s="31"/>
      <c r="AG184" s="10">
        <f>SUM(AD184:AF184)</f>
        <v>0</v>
      </c>
      <c r="AH184" s="10">
        <f t="shared" si="109"/>
        <v>0</v>
      </c>
      <c r="AI184" s="20">
        <f t="shared" si="110"/>
        <v>0</v>
      </c>
      <c r="AJ184" s="20">
        <f t="shared" si="104"/>
        <v>0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s="22" customFormat="1" ht="24.95" customHeight="1" x14ac:dyDescent="0.25">
      <c r="A185" s="93" t="s">
        <v>77</v>
      </c>
      <c r="B185" s="93"/>
      <c r="C185" s="93"/>
      <c r="D185" s="93"/>
      <c r="E185" s="93"/>
      <c r="F185" s="93"/>
      <c r="G185" s="93"/>
      <c r="H185" s="93"/>
      <c r="I185" s="93"/>
      <c r="J185" s="56">
        <f>SUM(J170:J184)</f>
        <v>5119648666</v>
      </c>
      <c r="K185" s="56">
        <f>SUM(K170:K184)</f>
        <v>3488779722</v>
      </c>
      <c r="L185" s="57"/>
      <c r="M185" s="53">
        <f>SUM(M170:M184)</f>
        <v>0</v>
      </c>
      <c r="N185" s="53">
        <f>SUM(N170:N184)</f>
        <v>0</v>
      </c>
      <c r="O185" s="53">
        <f>SUM(O170:O184)</f>
        <v>0</v>
      </c>
      <c r="P185" s="57"/>
      <c r="Q185" s="57"/>
      <c r="R185" s="53">
        <f t="shared" ref="R185:AH185" si="111">SUM(R170:R184)</f>
        <v>0</v>
      </c>
      <c r="S185" s="53">
        <f t="shared" si="111"/>
        <v>0</v>
      </c>
      <c r="T185" s="53">
        <f t="shared" si="111"/>
        <v>0</v>
      </c>
      <c r="U185" s="53">
        <f t="shared" si="111"/>
        <v>0</v>
      </c>
      <c r="V185" s="53">
        <f t="shared" si="111"/>
        <v>0</v>
      </c>
      <c r="W185" s="53">
        <f t="shared" si="111"/>
        <v>0</v>
      </c>
      <c r="X185" s="53">
        <f t="shared" si="111"/>
        <v>0</v>
      </c>
      <c r="Y185" s="53">
        <f t="shared" si="111"/>
        <v>0</v>
      </c>
      <c r="Z185" s="53">
        <f t="shared" si="111"/>
        <v>498240000</v>
      </c>
      <c r="AA185" s="53">
        <f t="shared" si="111"/>
        <v>1348850000</v>
      </c>
      <c r="AB185" s="53">
        <f t="shared" si="111"/>
        <v>1641689722</v>
      </c>
      <c r="AC185" s="53">
        <f t="shared" si="111"/>
        <v>3488779722</v>
      </c>
      <c r="AD185" s="53">
        <f t="shared" si="111"/>
        <v>0</v>
      </c>
      <c r="AE185" s="53">
        <f t="shared" si="111"/>
        <v>0</v>
      </c>
      <c r="AF185" s="53">
        <f t="shared" si="111"/>
        <v>0</v>
      </c>
      <c r="AG185" s="53">
        <f t="shared" si="111"/>
        <v>0</v>
      </c>
      <c r="AH185" s="53">
        <f t="shared" si="111"/>
        <v>3488779722</v>
      </c>
      <c r="AI185" s="59">
        <f>IF(ISERROR(AH185/J185),0,AH185/J185)</f>
        <v>0.68144905043372761</v>
      </c>
      <c r="AJ185" s="59">
        <f>IF(ISERROR(AH185/$AH$193),0,AH185/$AH$193)</f>
        <v>0.16048636781204462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4.95" customHeight="1" x14ac:dyDescent="0.25">
      <c r="A186" s="91" t="s">
        <v>78</v>
      </c>
      <c r="B186" s="91"/>
      <c r="C186" s="91"/>
      <c r="D186" s="91"/>
      <c r="E186" s="91"/>
      <c r="F186" s="4"/>
      <c r="G186" s="5"/>
      <c r="H186" s="6"/>
      <c r="I186" s="6"/>
      <c r="J186" s="92">
        <v>14972891564</v>
      </c>
      <c r="K186" s="8"/>
      <c r="L186" s="5"/>
      <c r="M186" s="10"/>
      <c r="N186" s="10"/>
      <c r="O186" s="10"/>
      <c r="P186" s="5"/>
      <c r="Q186" s="14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2"/>
      <c r="AJ186" s="13"/>
    </row>
    <row r="187" spans="1:106" ht="24.95" customHeight="1" outlineLevel="1" x14ac:dyDescent="0.25">
      <c r="A187" s="14">
        <v>1</v>
      </c>
      <c r="B187" s="14"/>
      <c r="C187" s="33" t="s">
        <v>351</v>
      </c>
      <c r="D187" s="34">
        <v>45904</v>
      </c>
      <c r="E187" s="26" t="s">
        <v>352</v>
      </c>
      <c r="F187" s="35" t="s">
        <v>408</v>
      </c>
      <c r="G187" s="35" t="s">
        <v>409</v>
      </c>
      <c r="H187" s="36"/>
      <c r="I187" s="38"/>
      <c r="J187" s="92"/>
      <c r="K187" s="41">
        <v>393845000</v>
      </c>
      <c r="L187" s="27" t="s">
        <v>410</v>
      </c>
      <c r="M187" s="31"/>
      <c r="N187" s="42"/>
      <c r="O187" s="31"/>
      <c r="P187" s="43"/>
      <c r="Q187" s="43"/>
      <c r="R187" s="31"/>
      <c r="S187" s="31"/>
      <c r="T187" s="31"/>
      <c r="U187" s="10">
        <f>SUM(R187:T187)</f>
        <v>0</v>
      </c>
      <c r="V187" s="31"/>
      <c r="W187" s="31"/>
      <c r="X187" s="31"/>
      <c r="Y187" s="10">
        <f>SUM(V187:X187)</f>
        <v>0</v>
      </c>
      <c r="Z187" s="31"/>
      <c r="AA187" s="31"/>
      <c r="AB187" s="41">
        <v>393845000</v>
      </c>
      <c r="AC187" s="10">
        <f>SUM(Z187:AB187)</f>
        <v>393845000</v>
      </c>
      <c r="AD187" s="31"/>
      <c r="AE187" s="31">
        <v>0</v>
      </c>
      <c r="AF187" s="31">
        <v>0</v>
      </c>
      <c r="AG187" s="10">
        <f>SUM(AD187:AF187)</f>
        <v>0</v>
      </c>
      <c r="AH187" s="10">
        <f>SUM(U187,Y187,AC187,AG187)</f>
        <v>393845000</v>
      </c>
      <c r="AI187" s="20">
        <f>IF(ISERROR(AH187/$J$186),0,AH187/$J$186)</f>
        <v>2.6303870452581073E-2</v>
      </c>
      <c r="AJ187" s="20">
        <f>IF(ISERROR(AH187/$AH$193),"-",AH187/$AH$193)</f>
        <v>1.8117152290343056E-2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24.95" customHeight="1" outlineLevel="1" x14ac:dyDescent="0.25">
      <c r="A188" s="14">
        <v>2</v>
      </c>
      <c r="B188" s="14"/>
      <c r="C188" s="33" t="s">
        <v>353</v>
      </c>
      <c r="D188" s="34">
        <v>45915</v>
      </c>
      <c r="E188" s="26" t="s">
        <v>354</v>
      </c>
      <c r="F188" s="35" t="s">
        <v>408</v>
      </c>
      <c r="G188" s="35" t="s">
        <v>409</v>
      </c>
      <c r="H188" s="36"/>
      <c r="I188" s="38"/>
      <c r="J188" s="92"/>
      <c r="K188" s="41">
        <v>463815000</v>
      </c>
      <c r="L188" s="27" t="s">
        <v>410</v>
      </c>
      <c r="M188" s="31"/>
      <c r="N188" s="42"/>
      <c r="O188" s="31"/>
      <c r="P188" s="43"/>
      <c r="Q188" s="43"/>
      <c r="R188" s="31"/>
      <c r="S188" s="31"/>
      <c r="T188" s="31"/>
      <c r="U188" s="10">
        <f>SUM(R188:T188)</f>
        <v>0</v>
      </c>
      <c r="V188" s="31"/>
      <c r="W188" s="31"/>
      <c r="X188" s="31"/>
      <c r="Y188" s="10">
        <f>SUM(V188:X188)</f>
        <v>0</v>
      </c>
      <c r="Z188" s="31"/>
      <c r="AA188" s="31"/>
      <c r="AB188" s="41">
        <v>463815000</v>
      </c>
      <c r="AC188" s="10">
        <f>SUM(Z188:AB188)</f>
        <v>463815000</v>
      </c>
      <c r="AD188" s="31"/>
      <c r="AE188" s="31">
        <v>0</v>
      </c>
      <c r="AF188" s="31">
        <v>0</v>
      </c>
      <c r="AG188" s="10">
        <f>SUM(AD188:AF188)</f>
        <v>0</v>
      </c>
      <c r="AH188" s="10">
        <f>SUM(U188,Y188,AC188,AG188)</f>
        <v>463815000</v>
      </c>
      <c r="AI188" s="20">
        <f t="shared" ref="AI188:AI191" si="112">IF(ISERROR(AH188/$J$186),0,AH188/$J$186)</f>
        <v>3.0976982503177368E-2</v>
      </c>
      <c r="AJ188" s="20">
        <f t="shared" ref="AJ188:AJ191" si="113">IF(ISERROR(AH188/$AH$193),"-",AH188/$AH$193)</f>
        <v>2.1335822441685092E-2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24.95" customHeight="1" outlineLevel="1" x14ac:dyDescent="0.25">
      <c r="A189" s="14">
        <v>3</v>
      </c>
      <c r="B189" s="14"/>
      <c r="C189" s="33" t="s">
        <v>355</v>
      </c>
      <c r="D189" s="34">
        <v>45916</v>
      </c>
      <c r="E189" s="26" t="s">
        <v>356</v>
      </c>
      <c r="F189" s="35" t="s">
        <v>408</v>
      </c>
      <c r="G189" s="35" t="s">
        <v>409</v>
      </c>
      <c r="H189" s="36"/>
      <c r="I189" s="38"/>
      <c r="J189" s="17"/>
      <c r="K189" s="41">
        <v>463815000</v>
      </c>
      <c r="L189" s="27" t="s">
        <v>410</v>
      </c>
      <c r="M189" s="31"/>
      <c r="N189" s="42"/>
      <c r="O189" s="31"/>
      <c r="P189" s="43"/>
      <c r="Q189" s="43"/>
      <c r="R189" s="31"/>
      <c r="S189" s="31"/>
      <c r="T189" s="31"/>
      <c r="U189" s="10">
        <f t="shared" ref="U189:U190" si="114">SUM(R189:T189)</f>
        <v>0</v>
      </c>
      <c r="V189" s="31"/>
      <c r="W189" s="31"/>
      <c r="X189" s="31"/>
      <c r="Y189" s="10">
        <f t="shared" ref="Y189:Y190" si="115">SUM(V189:X189)</f>
        <v>0</v>
      </c>
      <c r="Z189" s="31"/>
      <c r="AA189" s="31"/>
      <c r="AB189" s="41">
        <v>463815000</v>
      </c>
      <c r="AC189" s="10">
        <f t="shared" ref="AC189:AC191" si="116">SUM(Z189:AB189)</f>
        <v>463815000</v>
      </c>
      <c r="AD189" s="31"/>
      <c r="AE189" s="31"/>
      <c r="AF189" s="31"/>
      <c r="AG189" s="10">
        <f t="shared" ref="AG189:AG191" si="117">SUM(AD189:AF189)</f>
        <v>0</v>
      </c>
      <c r="AH189" s="10">
        <f t="shared" ref="AH189:AH191" si="118">SUM(U189,Y189,AC189,AG189)</f>
        <v>463815000</v>
      </c>
      <c r="AI189" s="20">
        <f t="shared" si="112"/>
        <v>3.0976982503177368E-2</v>
      </c>
      <c r="AJ189" s="20">
        <f t="shared" si="113"/>
        <v>2.1335822441685092E-2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4.95" customHeight="1" outlineLevel="1" x14ac:dyDescent="0.25">
      <c r="A190" s="14">
        <v>4</v>
      </c>
      <c r="B190" s="14"/>
      <c r="C190" s="33" t="s">
        <v>357</v>
      </c>
      <c r="D190" s="34">
        <v>45923</v>
      </c>
      <c r="E190" s="26" t="s">
        <v>358</v>
      </c>
      <c r="F190" s="35" t="s">
        <v>408</v>
      </c>
      <c r="G190" s="35" t="s">
        <v>409</v>
      </c>
      <c r="H190" s="36"/>
      <c r="I190" s="38"/>
      <c r="J190" s="17"/>
      <c r="K190" s="41">
        <v>463815000</v>
      </c>
      <c r="L190" s="27" t="s">
        <v>410</v>
      </c>
      <c r="M190" s="31"/>
      <c r="N190" s="42"/>
      <c r="O190" s="31"/>
      <c r="P190" s="43"/>
      <c r="Q190" s="43"/>
      <c r="R190" s="31"/>
      <c r="S190" s="31"/>
      <c r="T190" s="31"/>
      <c r="U190" s="10">
        <f t="shared" si="114"/>
        <v>0</v>
      </c>
      <c r="V190" s="31"/>
      <c r="W190" s="31"/>
      <c r="X190" s="31"/>
      <c r="Y190" s="10">
        <f t="shared" si="115"/>
        <v>0</v>
      </c>
      <c r="Z190" s="31"/>
      <c r="AA190" s="31"/>
      <c r="AB190" s="41">
        <v>463815000</v>
      </c>
      <c r="AC190" s="10">
        <f t="shared" si="116"/>
        <v>463815000</v>
      </c>
      <c r="AD190" s="31"/>
      <c r="AE190" s="31"/>
      <c r="AF190" s="31"/>
      <c r="AG190" s="10">
        <f t="shared" si="117"/>
        <v>0</v>
      </c>
      <c r="AH190" s="10">
        <f t="shared" si="118"/>
        <v>463815000</v>
      </c>
      <c r="AI190" s="20">
        <f t="shared" si="112"/>
        <v>3.0976982503177368E-2</v>
      </c>
      <c r="AJ190" s="20">
        <f t="shared" si="113"/>
        <v>2.1335822441685092E-2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4.95" customHeight="1" outlineLevel="1" x14ac:dyDescent="0.25">
      <c r="A191" s="14"/>
      <c r="B191" s="14"/>
      <c r="C191" s="33"/>
      <c r="D191" s="34"/>
      <c r="E191" s="26"/>
      <c r="F191" s="26"/>
      <c r="G191" s="44"/>
      <c r="H191" s="36"/>
      <c r="I191" s="38"/>
      <c r="J191" s="17"/>
      <c r="K191" s="41">
        <v>11049145000</v>
      </c>
      <c r="L191" s="30"/>
      <c r="M191" s="31"/>
      <c r="N191" s="42"/>
      <c r="O191" s="31"/>
      <c r="P191" s="43"/>
      <c r="Q191" s="43"/>
      <c r="R191" s="31"/>
      <c r="S191" s="31"/>
      <c r="T191" s="31"/>
      <c r="U191" s="10"/>
      <c r="V191" s="31"/>
      <c r="W191" s="31"/>
      <c r="X191" s="31"/>
      <c r="Y191" s="10"/>
      <c r="Z191" s="31"/>
      <c r="AA191" s="31"/>
      <c r="AB191" s="31"/>
      <c r="AC191" s="10">
        <f t="shared" si="116"/>
        <v>0</v>
      </c>
      <c r="AD191" s="31"/>
      <c r="AE191" s="31"/>
      <c r="AF191" s="31"/>
      <c r="AG191" s="10">
        <f t="shared" si="117"/>
        <v>0</v>
      </c>
      <c r="AH191" s="10">
        <f t="shared" si="118"/>
        <v>0</v>
      </c>
      <c r="AI191" s="20">
        <f t="shared" si="112"/>
        <v>0</v>
      </c>
      <c r="AJ191" s="20">
        <f t="shared" si="113"/>
        <v>0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s="22" customFormat="1" ht="24.95" customHeight="1" x14ac:dyDescent="0.25">
      <c r="A192" s="93" t="s">
        <v>84</v>
      </c>
      <c r="B192" s="93"/>
      <c r="C192" s="93"/>
      <c r="D192" s="93"/>
      <c r="E192" s="93"/>
      <c r="F192" s="93"/>
      <c r="G192" s="93"/>
      <c r="H192" s="93"/>
      <c r="I192" s="93"/>
      <c r="J192" s="56">
        <f>J186</f>
        <v>14972891564</v>
      </c>
      <c r="K192" s="56">
        <f>SUM(K187:K191)</f>
        <v>12834435000</v>
      </c>
      <c r="L192" s="57"/>
      <c r="M192" s="53">
        <f>SUM(M187:M187)</f>
        <v>0</v>
      </c>
      <c r="N192" s="53">
        <f>SUM(N187:N187)</f>
        <v>0</v>
      </c>
      <c r="O192" s="53">
        <f>SUM(O187:O187)</f>
        <v>0</v>
      </c>
      <c r="P192" s="57"/>
      <c r="Q192" s="57"/>
      <c r="R192" s="53">
        <f t="shared" ref="R192:AA192" si="119">SUM(R187:R187)</f>
        <v>0</v>
      </c>
      <c r="S192" s="53">
        <f t="shared" si="119"/>
        <v>0</v>
      </c>
      <c r="T192" s="53">
        <f t="shared" si="119"/>
        <v>0</v>
      </c>
      <c r="U192" s="53">
        <f t="shared" si="119"/>
        <v>0</v>
      </c>
      <c r="V192" s="53">
        <f t="shared" si="119"/>
        <v>0</v>
      </c>
      <c r="W192" s="53">
        <f t="shared" si="119"/>
        <v>0</v>
      </c>
      <c r="X192" s="53">
        <f t="shared" si="119"/>
        <v>0</v>
      </c>
      <c r="Y192" s="53">
        <f t="shared" si="119"/>
        <v>0</v>
      </c>
      <c r="Z192" s="53">
        <f t="shared" si="119"/>
        <v>0</v>
      </c>
      <c r="AA192" s="53">
        <f t="shared" si="119"/>
        <v>0</v>
      </c>
      <c r="AB192" s="53">
        <f>SUM(AB187:AB191)</f>
        <v>1785290000</v>
      </c>
      <c r="AC192" s="53">
        <f>SUM(AC187:AC191)</f>
        <v>1785290000</v>
      </c>
      <c r="AD192" s="53">
        <f>SUM(AD187:AD187)</f>
        <v>0</v>
      </c>
      <c r="AE192" s="53">
        <f>SUM(AE187:AE187)</f>
        <v>0</v>
      </c>
      <c r="AF192" s="53">
        <f>SUM(AF187:AF187)</f>
        <v>0</v>
      </c>
      <c r="AG192" s="53">
        <f>SUM(AG187:AG187)</f>
        <v>0</v>
      </c>
      <c r="AH192" s="53">
        <f>SUM(AH187:AH191)</f>
        <v>1785290000</v>
      </c>
      <c r="AI192" s="59">
        <f>IF(ISERROR(AH192/J192),0,AH192/J192)</f>
        <v>0.11923481796211317</v>
      </c>
      <c r="AJ192" s="59">
        <f>IF(ISERROR(AH192/$AH$193),0,AH192/$AH$193)</f>
        <v>8.2124619615398325E-2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s="45" customFormat="1" ht="44.25" customHeight="1" x14ac:dyDescent="0.25">
      <c r="A193" s="90" t="str">
        <f>"TOTAL ASIG."&amp;" "&amp;$A$5</f>
        <v>TOTAL ASIG. 24-03-351 "Red Local de Apoyos y Cuidados"</v>
      </c>
      <c r="B193" s="90"/>
      <c r="C193" s="90"/>
      <c r="D193" s="90"/>
      <c r="E193" s="90"/>
      <c r="F193" s="90"/>
      <c r="G193" s="90"/>
      <c r="H193" s="90"/>
      <c r="I193" s="90"/>
      <c r="J193" s="66">
        <f>SUM(J14,J19,J26,J34,J53,J67,J82,J98,J117,J128,J135,J141,J150,J154,J168,J185,J192)</f>
        <v>42940461000</v>
      </c>
      <c r="K193" s="66">
        <f>SUM(K14,K19,K26,K34,K53,K67,K82,K98,K117,K128,K135,K141,K150,K154,K168,K185,K192)</f>
        <v>34162188864</v>
      </c>
      <c r="L193" s="87"/>
      <c r="M193" s="87">
        <f t="shared" ref="M193:AH193" si="120">SUM(M14,M19,M26,M34,M53,M67,M82,M98,M117,M128,M135,M141,M150,M154,M168,M185,M192)</f>
        <v>0</v>
      </c>
      <c r="N193" s="87">
        <f t="shared" si="120"/>
        <v>0</v>
      </c>
      <c r="O193" s="87">
        <f t="shared" si="120"/>
        <v>0</v>
      </c>
      <c r="P193" s="87">
        <f t="shared" si="120"/>
        <v>0</v>
      </c>
      <c r="Q193" s="87">
        <f t="shared" si="120"/>
        <v>0</v>
      </c>
      <c r="R193" s="87">
        <f t="shared" si="120"/>
        <v>0</v>
      </c>
      <c r="S193" s="87">
        <f t="shared" si="120"/>
        <v>0</v>
      </c>
      <c r="T193" s="87">
        <f t="shared" si="120"/>
        <v>0</v>
      </c>
      <c r="U193" s="87">
        <f t="shared" si="120"/>
        <v>0</v>
      </c>
      <c r="V193" s="87">
        <f t="shared" si="120"/>
        <v>0</v>
      </c>
      <c r="W193" s="87">
        <f t="shared" si="120"/>
        <v>0</v>
      </c>
      <c r="X193" s="87">
        <f t="shared" si="120"/>
        <v>297845000</v>
      </c>
      <c r="Y193" s="87">
        <f t="shared" si="120"/>
        <v>297845000</v>
      </c>
      <c r="Z193" s="87">
        <f t="shared" si="120"/>
        <v>7224685000</v>
      </c>
      <c r="AA193" s="87">
        <f t="shared" si="120"/>
        <v>7292738043</v>
      </c>
      <c r="AB193" s="87">
        <f t="shared" si="120"/>
        <v>6923523666</v>
      </c>
      <c r="AC193" s="87">
        <f t="shared" si="120"/>
        <v>21440946709</v>
      </c>
      <c r="AD193" s="87">
        <f t="shared" si="120"/>
        <v>0</v>
      </c>
      <c r="AE193" s="87">
        <f t="shared" si="120"/>
        <v>0</v>
      </c>
      <c r="AF193" s="87">
        <f t="shared" si="120"/>
        <v>0</v>
      </c>
      <c r="AG193" s="87">
        <f t="shared" si="120"/>
        <v>0</v>
      </c>
      <c r="AH193" s="87">
        <f t="shared" si="120"/>
        <v>21738791709</v>
      </c>
      <c r="AI193" s="68">
        <f>IF(ISERROR(AH193/J193),0,AH193/J193)</f>
        <v>0.50625426934750417</v>
      </c>
      <c r="AJ193" s="68">
        <f>IF(ISERROR(AH193/$AH$193),0,AH193/$AH$193)</f>
        <v>1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</sheetData>
  <mergeCells count="79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9:I19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4:I14"/>
    <mergeCell ref="A15:E15"/>
    <mergeCell ref="J15:J18"/>
    <mergeCell ref="J9:J12"/>
    <mergeCell ref="A67:I67"/>
    <mergeCell ref="A20:E20"/>
    <mergeCell ref="A26:I26"/>
    <mergeCell ref="A27:E27"/>
    <mergeCell ref="J28:J33"/>
    <mergeCell ref="A34:I34"/>
    <mergeCell ref="A35:E35"/>
    <mergeCell ref="J36:J52"/>
    <mergeCell ref="A53:I53"/>
    <mergeCell ref="A54:E54"/>
    <mergeCell ref="J55:J66"/>
    <mergeCell ref="J21:J25"/>
    <mergeCell ref="A128:I128"/>
    <mergeCell ref="A68:E68"/>
    <mergeCell ref="J69:J81"/>
    <mergeCell ref="A82:I82"/>
    <mergeCell ref="A83:E83"/>
    <mergeCell ref="J84:J97"/>
    <mergeCell ref="A98:I98"/>
    <mergeCell ref="A99:E99"/>
    <mergeCell ref="J100:J116"/>
    <mergeCell ref="A117:I117"/>
    <mergeCell ref="A118:E118"/>
    <mergeCell ref="J119:J127"/>
    <mergeCell ref="A154:I154"/>
    <mergeCell ref="A129:E129"/>
    <mergeCell ref="J130:J134"/>
    <mergeCell ref="A135:I135"/>
    <mergeCell ref="A136:E136"/>
    <mergeCell ref="J137:J140"/>
    <mergeCell ref="A141:I141"/>
    <mergeCell ref="A142:E142"/>
    <mergeCell ref="J143:J149"/>
    <mergeCell ref="A150:I150"/>
    <mergeCell ref="A151:E151"/>
    <mergeCell ref="A186:E186"/>
    <mergeCell ref="J186:J188"/>
    <mergeCell ref="A192:I192"/>
    <mergeCell ref="A193:I193"/>
    <mergeCell ref="A155:E155"/>
    <mergeCell ref="J156:J167"/>
    <mergeCell ref="A168:I168"/>
    <mergeCell ref="A169:E169"/>
    <mergeCell ref="J170:J184"/>
    <mergeCell ref="A185:I185"/>
  </mergeCells>
  <dataValidations count="8">
    <dataValidation type="date" errorStyle="information" operator="greaterThan" allowBlank="1" showInputMessage="1" showErrorMessage="1" errorTitle="SÓLO FECHAS" error="Las fechas corresponden al presupuesto 2015" sqref="H9:H12" xr:uid="{43359A13-4788-435B-A20F-6F2DA89AD14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2" xr:uid="{6AC1CDCE-1053-4B98-973B-1461D6349607}">
      <formula1>42005</formula1>
    </dataValidation>
    <dataValidation type="date" operator="greaterThan" allowBlank="1" showInputMessage="1" showErrorMessage="1" errorTitle="Error en Ingresos de Fechas" error="La fecha debe corresponder al Año 2014." sqref="D170:D184 D152:D153 D137:D140 D69:D81 D21:D25 D28:D33 D84:D97 D16:D18 D57:D66 D116 D130:D134 D9:D13 D55 D156:D167 D143:D149" xr:uid="{96EE7F30-346A-4F3F-B2F0-D9D72A24EFE6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170:I184 H152:I153 H137:I140 H84:I97 H55:I66 H28:I33 H13:I13 H24:I25 H69:I81 H116:I116 H130:I134 H156:I167 H16:I18 H21:I22 H143:I149" xr:uid="{65C934AF-FF55-4CE9-B6F2-0CD2A5F74B1C}">
      <formula1>42005</formula1>
    </dataValidation>
    <dataValidation allowBlank="1" showInputMessage="1" showErrorMessage="1" errorTitle="Sólo números" error="Sólo ingresar números sin letras_x000a_" sqref="O169:O184 O151:O153 O136:O140 O118:O127 O83:O97 O54:O66 O27:O33 O8:O13 O15:O18 O35:O52 O68:O81 O99:O116 O129:O134 P130:P133 O155:O167 O20:O25 O186:O191 O142:O149" xr:uid="{9FA8B8C0-D55C-4B30-886A-E1B5F7AFD0A3}"/>
    <dataValidation type="textLength" operator="lessThanOrEqual" allowBlank="1" showInputMessage="1" showErrorMessage="1" errorTitle="MÁXIMO DE CARACTERES SOBREPASADO" error="Sólo 255 caracteres por celdas" sqref="P170:Q184 P152:Q153 L143:L149 E143:G149 C152:C153 P137:Q140 L130:L134 E130:G134 C137:C140 E84:G97 N119:N127 P119:Q127 P84:Q97 L69:L81 C69:C81 C84:C97 P55:Q66 L36:L51 E28:G33 C55:C66 P28:Q33 L21:L25 E21:G25 C143:C149 C28:C33 E187:G191 P9:Q13 C130:C134 P143:Q149 P24:Q25 P36:Q52 C21:C25 N36:N52 E55:G66 D56 L55:L66 P69:Q81 E69:G81 C116 N100:N115 P100:Q116 P134:Q134 E119:G127 E100:G116 L119:L126 Q130:Q133 E156:G167 C156:C167 L156:L167 L152:L153 P156:Q167 E152:G153 C9:C13 E9:G13 L9:L13 P16:Q18 C16:C18 P21:Q22 L16:L18 E16:G18 E36:G52 C170:C184 P187:Q191 N187:N191 E170:G184 E137:G140 L28:L33 L84:L97 L100:L116 L137:L140 L170:L184 L187:L190" xr:uid="{636CCE76-406B-4851-94D2-61DA94590EF3}">
      <formula1>255</formula1>
    </dataValidation>
    <dataValidation type="textLength" operator="lessThanOrEqual" allowBlank="1" showInputMessage="1" showErrorMessage="1" sqref="K170:K184 K152:K153 AB133 AA119:AA120 Z69:Z70 AB50:AB51 AA24 K9:K13 K24:K25 AA32 AB65 Z84:Z92 AB121:AB126 Z152:Z153 AB177:AB183 Z143:Z145 K16:K18 AA16 AB17 K21:K22 Z21:Z22 K28:K33 Z28:Z31 K36:K52 Z36:Z39 AA40:AA49 K55:K66 Z55:Z57 AA58:AA64 K69:K81 AA71:AA74 AB75:AB80 K84:K97 AB94:AB96 AA93 K100:K116 Z100:Z107 AA108:AA115 AB115 K119:K127 K130:K134 Z130:Z131 AA132 K137:K140 Z137 AA138 AB139 AA146 K156:K167 Z156:Z162 AA163:AA165 Z170:Z171 AA172:AA176 K187:K191 AB187:AB190 X143:X149 AB147 K143:K149" xr:uid="{8DBC6FF4-99CE-4F8B-A452-F281920A49A6}">
      <formula1>255</formula1>
    </dataValidation>
    <dataValidation type="decimal" allowBlank="1" showInputMessage="1" showErrorMessage="1" errorTitle="Sólo números" error="Sólo ingresar números sin letras_x000a_" sqref="M170:N184 M152:N153 R152:T153 AD152:AF153 AB148:AB149 V152:X153 M137:N140 R137:T140 AD137:AF140 AB134 V130:X134 M119:M127 R119:T127 AA116:AB116 AD119:AF127 V100:X116 M84:N97 R84:T97 AD84:AF97 AA75:AA81 V69:X81 M55:N66 R55:T66 AD55:AF66 AB52 Z58:Z66 R28:T33 AA25 AD28:AF33 V28:X33 M28:N33 AD9:AF13 Z9:AB13 R9:T13 V9:X13 M9:N13 M24:N25 V24:X25 AA21:AB22 AD24:AF25 R24:T25 AD36:AF52 AA33 V36:X52 M36:M52 R36:T52 AB184 AB66 AD69:AF81 R69:T81 M69:N81 M116:N116 AD100:AF116 V84:X97 Z93:Z97 R100:T116 M100:M115 V119:X127 AB127 AD130:AF134 R130:T134 M130:N134 R156:T167 V156:X167 AA166:AA167 AD170:AF184 R170:T184 V170:X184 M156:N167 AA152:AB153 AB140 M16:N18 V16:X18 AD16:AF18 R16:T18 Z16:Z18 AA17:AA18 AB16 AB18 M21:N22 V21:X22 R21:T22 AD21:AF22 Z24:Z25 AB24:AB25 Z32:Z33 AB28:AB33 AA28:AA31 Z40:Z52 AA50:AA52 AA36:AA39 AB36:AB49 V55:X66 AA65:AA66 AA55:AA57 AB55:AB64 Z71:Z81 AB81 AB69:AB74 AA69:AA70 AB97 AB84:AB93 AA94:AA97 AA84:AA92 Z108:Z116 AA100:AA107 AB100:AB114 Z119:Z127 AA121:AA127 AB119:AB120 Z132:Z134 AA133:AA134 AA130:AA131 AB130:AB132 Z138:Z140 AA139:AA140 AA137 AB137:AB138 AD156:AF167 V137:X140 Z163:Z167 AB156:AB167 AA156:AA162 Z172:Z184 AA177:AA184 AA170:AA171 AB170:AB176 V187:X191 AD187:AF191 R187:T191 M187:M191 Z187:AA191 AB191 AB143:AB146 AA143:AA145 M143:N149 R143:T149 AD143:AF149 V143:W149 AA147:AA149 Z146:Z149" xr:uid="{D6A051B8-AE03-4204-83F5-54B6697870F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74AC-9342-497E-8070-C683DB3538B1}">
  <sheetPr>
    <tabColor rgb="FF33CCFF"/>
    <pageSetUpPr fitToPage="1"/>
  </sheetPr>
  <dimension ref="A1:Y42"/>
  <sheetViews>
    <sheetView topLeftCell="A6" zoomScaleNormal="100" workbookViewId="0">
      <selection activeCell="B25" sqref="B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1:25" s="1" customFormat="1" ht="15" customHeight="1" x14ac:dyDescent="0.25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4" spans="1:25" s="1" customFormat="1" ht="1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</row>
    <row r="5" spans="1:25" ht="38.25" customHeight="1" x14ac:dyDescent="0.25">
      <c r="A5" s="106" t="s">
        <v>100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8"/>
    </row>
    <row r="6" spans="1:25" s="46" customFormat="1" ht="26.25" customHeight="1" x14ac:dyDescent="0.25">
      <c r="A6" s="96" t="s">
        <v>7</v>
      </c>
      <c r="B6" s="103" t="s">
        <v>13</v>
      </c>
      <c r="C6" s="103" t="s">
        <v>85</v>
      </c>
      <c r="D6" s="109" t="s">
        <v>16</v>
      </c>
      <c r="E6" s="110"/>
      <c r="F6" s="111"/>
      <c r="G6" s="95" t="s">
        <v>19</v>
      </c>
      <c r="H6" s="95"/>
      <c r="I6" s="95"/>
      <c r="J6" s="103" t="s">
        <v>20</v>
      </c>
      <c r="K6" s="95" t="s">
        <v>19</v>
      </c>
      <c r="L6" s="95"/>
      <c r="M6" s="95"/>
      <c r="N6" s="103" t="s">
        <v>21</v>
      </c>
      <c r="O6" s="95" t="s">
        <v>19</v>
      </c>
      <c r="P6" s="95"/>
      <c r="Q6" s="95"/>
      <c r="R6" s="103" t="s">
        <v>22</v>
      </c>
      <c r="S6" s="95" t="s">
        <v>19</v>
      </c>
      <c r="T6" s="95"/>
      <c r="U6" s="95"/>
      <c r="V6" s="103" t="s">
        <v>23</v>
      </c>
      <c r="W6" s="103" t="s">
        <v>24</v>
      </c>
      <c r="X6" s="105" t="s">
        <v>86</v>
      </c>
      <c r="Y6" s="105"/>
    </row>
    <row r="7" spans="1:25" s="46" customFormat="1" ht="31.5" x14ac:dyDescent="0.25">
      <c r="A7" s="96"/>
      <c r="B7" s="104"/>
      <c r="C7" s="104"/>
      <c r="D7" s="53" t="s">
        <v>29</v>
      </c>
      <c r="E7" s="53" t="s">
        <v>30</v>
      </c>
      <c r="F7" s="53" t="s">
        <v>31</v>
      </c>
      <c r="G7" s="53" t="s">
        <v>32</v>
      </c>
      <c r="H7" s="53" t="s">
        <v>33</v>
      </c>
      <c r="I7" s="53" t="s">
        <v>34</v>
      </c>
      <c r="J7" s="104"/>
      <c r="K7" s="53" t="s">
        <v>35</v>
      </c>
      <c r="L7" s="53" t="s">
        <v>36</v>
      </c>
      <c r="M7" s="53" t="s">
        <v>37</v>
      </c>
      <c r="N7" s="104"/>
      <c r="O7" s="53" t="s">
        <v>38</v>
      </c>
      <c r="P7" s="53" t="s">
        <v>39</v>
      </c>
      <c r="Q7" s="53" t="s">
        <v>40</v>
      </c>
      <c r="R7" s="104"/>
      <c r="S7" s="53" t="s">
        <v>41</v>
      </c>
      <c r="T7" s="53" t="s">
        <v>42</v>
      </c>
      <c r="U7" s="53" t="s">
        <v>87</v>
      </c>
      <c r="V7" s="104"/>
      <c r="W7" s="104"/>
      <c r="X7" s="54" t="s">
        <v>44</v>
      </c>
      <c r="Y7" s="54" t="s">
        <v>88</v>
      </c>
    </row>
    <row r="8" spans="1:25" ht="24.75" customHeight="1" x14ac:dyDescent="0.25">
      <c r="A8" s="60" t="s">
        <v>46</v>
      </c>
      <c r="B8" s="40">
        <f>+'24-03-351 Ind. Red Local de AC'!J14</f>
        <v>440190000</v>
      </c>
      <c r="C8" s="40">
        <f>+'24-03-351 Ind. Red Local de AC'!K14</f>
        <v>350440000</v>
      </c>
      <c r="D8" s="40">
        <f>+'24-03-351 Ind. Red Local de AC'!M14</f>
        <v>0</v>
      </c>
      <c r="E8" s="40">
        <f>+'24-03-351 Ind. Red Local de AC'!N14</f>
        <v>0</v>
      </c>
      <c r="F8" s="40">
        <f>+'24-03-351 Ind. Red Local de AC'!O14</f>
        <v>0</v>
      </c>
      <c r="G8" s="40">
        <f>+'24-03-351 Ind. Red Local de AC'!R14</f>
        <v>0</v>
      </c>
      <c r="H8" s="40">
        <f>+'24-03-351 Ind. Red Local de AC'!S14</f>
        <v>0</v>
      </c>
      <c r="I8" s="40">
        <f>+'24-03-351 Ind. Red Local de AC'!T14</f>
        <v>0</v>
      </c>
      <c r="J8" s="40">
        <f>+'24-03-351 Ind. Red Local de AC'!U14</f>
        <v>0</v>
      </c>
      <c r="K8" s="40">
        <f>+'24-03-351 Ind. Red Local de AC'!V14</f>
        <v>0</v>
      </c>
      <c r="L8" s="40">
        <f>+'24-03-351 Ind. Red Local de AC'!W14</f>
        <v>0</v>
      </c>
      <c r="M8" s="40">
        <f>+'24-03-351 Ind. Red Local de AC'!X14</f>
        <v>0</v>
      </c>
      <c r="N8" s="40">
        <f>+'24-03-351 Ind. Red Local de AC'!Y14</f>
        <v>0</v>
      </c>
      <c r="O8" s="40">
        <f>+'24-03-351 Ind. Red Local de AC'!Z14</f>
        <v>0</v>
      </c>
      <c r="P8" s="40">
        <f>+'24-03-351 Ind. Red Local de AC'!AA14</f>
        <v>88525000</v>
      </c>
      <c r="Q8" s="40">
        <f>+'24-03-351 Ind. Red Local de AC'!AB14</f>
        <v>261915000</v>
      </c>
      <c r="R8" s="40">
        <f>+'24-03-351 Ind. Red Local de AC'!AC14</f>
        <v>350440000</v>
      </c>
      <c r="S8" s="40">
        <f>+'24-03-351 Ind. Red Local de AC'!AD14</f>
        <v>0</v>
      </c>
      <c r="T8" s="40">
        <f>+'24-03-351 Ind. Red Local de AC'!AE14</f>
        <v>0</v>
      </c>
      <c r="U8" s="40">
        <f>+'24-03-351 Ind. Red Local de AC'!AF14</f>
        <v>0</v>
      </c>
      <c r="V8" s="40">
        <f>+'24-03-351 Ind. Red Local de AC'!AG14</f>
        <v>0</v>
      </c>
      <c r="W8" s="40">
        <f>+'24-03-351 Ind. Red Local de AC'!AH14</f>
        <v>350440000</v>
      </c>
      <c r="X8" s="61">
        <f>+'24-03-351 Ind. Red Local de AC'!AI14</f>
        <v>0.79611077034916744</v>
      </c>
      <c r="Y8" s="61">
        <f>+'24-03-351 Ind. Red Local de AC'!AJ14</f>
        <v>1.6120491179595579E-2</v>
      </c>
    </row>
    <row r="9" spans="1:25" ht="24.75" customHeight="1" x14ac:dyDescent="0.25">
      <c r="A9" s="60" t="s">
        <v>48</v>
      </c>
      <c r="B9" s="40">
        <f>+'24-03-351 Ind. Red Local de AC'!J19</f>
        <v>794255000</v>
      </c>
      <c r="C9" s="40">
        <f>+'24-03-351 Ind. Red Local de AC'!K19</f>
        <v>322685000</v>
      </c>
      <c r="D9" s="40">
        <f>+'24-03-351 Ind. Red Local de AC'!M19</f>
        <v>0</v>
      </c>
      <c r="E9" s="40">
        <f>+'24-03-351 Ind. Red Local de AC'!N19</f>
        <v>0</v>
      </c>
      <c r="F9" s="40">
        <f>+'24-03-351 Ind. Red Local de AC'!O19</f>
        <v>0</v>
      </c>
      <c r="G9" s="40">
        <f>+'24-03-351 Ind. Red Local de AC'!R19</f>
        <v>0</v>
      </c>
      <c r="H9" s="40">
        <f>+'24-03-351 Ind. Red Local de AC'!S19</f>
        <v>0</v>
      </c>
      <c r="I9" s="40">
        <f>+'24-03-351 Ind. Red Local de AC'!T19</f>
        <v>0</v>
      </c>
      <c r="J9" s="40">
        <f>+'24-03-351 Ind. Red Local de AC'!U19</f>
        <v>0</v>
      </c>
      <c r="K9" s="40">
        <f>+'24-03-351 Ind. Red Local de AC'!V19</f>
        <v>0</v>
      </c>
      <c r="L9" s="40">
        <f>+'24-03-351 Ind. Red Local de AC'!W19</f>
        <v>0</v>
      </c>
      <c r="M9" s="40">
        <f>+'24-03-351 Ind. Red Local de AC'!X19</f>
        <v>0</v>
      </c>
      <c r="N9" s="40">
        <f>+'24-03-351 Ind. Red Local de AC'!Y19</f>
        <v>0</v>
      </c>
      <c r="O9" s="40">
        <f>+'24-03-351 Ind. Red Local de AC'!Z19</f>
        <v>0</v>
      </c>
      <c r="P9" s="40">
        <f>+'24-03-351 Ind. Red Local de AC'!AA19</f>
        <v>169490000</v>
      </c>
      <c r="Q9" s="40">
        <f>+'24-03-351 Ind. Red Local de AC'!AB19</f>
        <v>153195000</v>
      </c>
      <c r="R9" s="40">
        <f>+'24-03-351 Ind. Red Local de AC'!AC19</f>
        <v>322685000</v>
      </c>
      <c r="S9" s="40">
        <f>+'24-03-351 Ind. Red Local de AC'!AD19</f>
        <v>0</v>
      </c>
      <c r="T9" s="40">
        <f>+'24-03-351 Ind. Red Local de AC'!AE19</f>
        <v>0</v>
      </c>
      <c r="U9" s="40">
        <f>+'24-03-351 Ind. Red Local de AC'!AF19</f>
        <v>0</v>
      </c>
      <c r="V9" s="40">
        <f>+'24-03-351 Ind. Red Local de AC'!AG19</f>
        <v>0</v>
      </c>
      <c r="W9" s="40">
        <f>+'24-03-351 Ind. Red Local de AC'!AH19</f>
        <v>322685000</v>
      </c>
      <c r="X9" s="61">
        <f>+'24-03-351 Ind. Red Local de AC'!AI19</f>
        <v>0.40627380375320271</v>
      </c>
      <c r="Y9" s="61">
        <f>+'24-03-351 Ind. Red Local de AC'!AJ19</f>
        <v>1.4843741286062662E-2</v>
      </c>
    </row>
    <row r="10" spans="1:25" ht="24.75" customHeight="1" x14ac:dyDescent="0.25">
      <c r="A10" s="60" t="s">
        <v>50</v>
      </c>
      <c r="B10" s="40">
        <f>+'24-03-351 Ind. Red Local de AC'!J26</f>
        <v>718295000</v>
      </c>
      <c r="C10" s="40">
        <f>+'24-03-351 Ind. Red Local de AC'!K26</f>
        <v>521215000</v>
      </c>
      <c r="D10" s="40">
        <f>+'24-03-351 Ind. Red Local de AC'!M26</f>
        <v>0</v>
      </c>
      <c r="E10" s="40">
        <f>+'24-03-351 Ind. Red Local de AC'!N26</f>
        <v>0</v>
      </c>
      <c r="F10" s="40">
        <f>+'24-03-351 Ind. Red Local de AC'!O26</f>
        <v>0</v>
      </c>
      <c r="G10" s="40">
        <f>+'24-03-351 Ind. Red Local de AC'!R26</f>
        <v>0</v>
      </c>
      <c r="H10" s="40">
        <f>+'24-03-351 Ind. Red Local de AC'!S26</f>
        <v>0</v>
      </c>
      <c r="I10" s="40">
        <f>+'24-03-351 Ind. Red Local de AC'!T26</f>
        <v>0</v>
      </c>
      <c r="J10" s="40">
        <f>+'24-03-351 Ind. Red Local de AC'!U26</f>
        <v>0</v>
      </c>
      <c r="K10" s="40">
        <f>+'24-03-351 Ind. Red Local de AC'!V26</f>
        <v>0</v>
      </c>
      <c r="L10" s="40">
        <f>+'24-03-351 Ind. Red Local de AC'!W26</f>
        <v>0</v>
      </c>
      <c r="M10" s="40">
        <f>+'24-03-351 Ind. Red Local de AC'!X26</f>
        <v>0</v>
      </c>
      <c r="N10" s="40">
        <f>+'24-03-351 Ind. Red Local de AC'!Y26</f>
        <v>0</v>
      </c>
      <c r="O10" s="40">
        <f>+'24-03-351 Ind. Red Local de AC'!Z26</f>
        <v>452490000</v>
      </c>
      <c r="P10" s="40">
        <f>+'24-03-351 Ind. Red Local de AC'!AA26</f>
        <v>68725000</v>
      </c>
      <c r="Q10" s="40">
        <f>+'24-03-351 Ind. Red Local de AC'!AB26</f>
        <v>0</v>
      </c>
      <c r="R10" s="40">
        <f>+'24-03-351 Ind. Red Local de AC'!AC26</f>
        <v>521215000</v>
      </c>
      <c r="S10" s="40">
        <f>+'24-03-351 Ind. Red Local de AC'!AD26</f>
        <v>0</v>
      </c>
      <c r="T10" s="40">
        <f>+'24-03-351 Ind. Red Local de AC'!AE26</f>
        <v>0</v>
      </c>
      <c r="U10" s="40">
        <f>+'24-03-351 Ind. Red Local de AC'!AF26</f>
        <v>0</v>
      </c>
      <c r="V10" s="40">
        <f>+'24-03-351 Ind. Red Local de AC'!AG26</f>
        <v>0</v>
      </c>
      <c r="W10" s="40">
        <f>+'24-03-351 Ind. Red Local de AC'!AH26</f>
        <v>521215000</v>
      </c>
      <c r="X10" s="61">
        <f>+'24-03-351 Ind. Red Local de AC'!AI26</f>
        <v>0.72562804975671558</v>
      </c>
      <c r="Y10" s="61">
        <f>+'24-03-351 Ind. Red Local de AC'!AJ26</f>
        <v>2.3976263583417732E-2</v>
      </c>
    </row>
    <row r="11" spans="1:25" ht="24.75" customHeight="1" x14ac:dyDescent="0.25">
      <c r="A11" s="60" t="s">
        <v>52</v>
      </c>
      <c r="B11" s="40">
        <f>+'24-03-351 Ind. Red Local de AC'!J34</f>
        <v>1528055988</v>
      </c>
      <c r="C11" s="40">
        <f>+'24-03-351 Ind. Red Local de AC'!K34</f>
        <v>1019805000</v>
      </c>
      <c r="D11" s="40">
        <f>+'24-03-351 Ind. Red Local de AC'!M34</f>
        <v>0</v>
      </c>
      <c r="E11" s="40">
        <f>+'24-03-351 Ind. Red Local de AC'!N34</f>
        <v>0</v>
      </c>
      <c r="F11" s="40">
        <f>+'24-03-351 Ind. Red Local de AC'!O34</f>
        <v>0</v>
      </c>
      <c r="G11" s="40">
        <f>+'24-03-351 Ind. Red Local de AC'!R34</f>
        <v>0</v>
      </c>
      <c r="H11" s="40">
        <f>+'24-03-351 Ind. Red Local de AC'!S34</f>
        <v>0</v>
      </c>
      <c r="I11" s="40">
        <f>+'24-03-351 Ind. Red Local de AC'!T34</f>
        <v>0</v>
      </c>
      <c r="J11" s="40">
        <f>+'24-03-351 Ind. Red Local de AC'!U34</f>
        <v>0</v>
      </c>
      <c r="K11" s="40">
        <f>+'24-03-351 Ind. Red Local de AC'!V34</f>
        <v>0</v>
      </c>
      <c r="L11" s="40">
        <f>+'24-03-351 Ind. Red Local de AC'!W34</f>
        <v>0</v>
      </c>
      <c r="M11" s="40">
        <f>+'24-03-351 Ind. Red Local de AC'!X34</f>
        <v>0</v>
      </c>
      <c r="N11" s="40">
        <f>+'24-03-351 Ind. Red Local de AC'!Y34</f>
        <v>0</v>
      </c>
      <c r="O11" s="40">
        <f>+'24-03-351 Ind. Red Local de AC'!Z34</f>
        <v>622845000</v>
      </c>
      <c r="P11" s="40">
        <f>+'24-03-351 Ind. Red Local de AC'!AA34</f>
        <v>212940000</v>
      </c>
      <c r="Q11" s="40">
        <f>+'24-03-351 Ind. Red Local de AC'!AB34</f>
        <v>0</v>
      </c>
      <c r="R11" s="40">
        <f>+'24-03-351 Ind. Red Local de AC'!AC34</f>
        <v>835785000</v>
      </c>
      <c r="S11" s="40">
        <f>+'24-03-351 Ind. Red Local de AC'!AD34</f>
        <v>0</v>
      </c>
      <c r="T11" s="40">
        <f>+'24-03-351 Ind. Red Local de AC'!AE34</f>
        <v>0</v>
      </c>
      <c r="U11" s="40">
        <f>+'24-03-351 Ind. Red Local de AC'!AF34</f>
        <v>0</v>
      </c>
      <c r="V11" s="40">
        <f>+'24-03-351 Ind. Red Local de AC'!AG34</f>
        <v>0</v>
      </c>
      <c r="W11" s="40">
        <f>+'24-03-351 Ind. Red Local de AC'!AH34</f>
        <v>835785000</v>
      </c>
      <c r="X11" s="61">
        <f>+'24-03-351 Ind. Red Local de AC'!AI34</f>
        <v>0.54695967069499807</v>
      </c>
      <c r="Y11" s="61">
        <f>+'24-03-351 Ind. Red Local de AC'!AJ34</f>
        <v>3.8446709053014186E-2</v>
      </c>
    </row>
    <row r="12" spans="1:25" ht="24.75" customHeight="1" x14ac:dyDescent="0.25">
      <c r="A12" s="60" t="s">
        <v>54</v>
      </c>
      <c r="B12" s="40">
        <f>+'24-03-351 Ind. Red Local de AC'!J53</f>
        <v>3066469099</v>
      </c>
      <c r="C12" s="40">
        <f>+'24-03-351 Ind. Red Local de AC'!K53</f>
        <v>2717599099</v>
      </c>
      <c r="D12" s="40">
        <f>+'24-03-351 Ind. Red Local de AC'!M53</f>
        <v>0</v>
      </c>
      <c r="E12" s="40">
        <f>+'24-03-351 Ind. Red Local de AC'!N53</f>
        <v>0</v>
      </c>
      <c r="F12" s="40">
        <f>+'24-03-351 Ind. Red Local de AC'!O53</f>
        <v>0</v>
      </c>
      <c r="G12" s="40">
        <f>+'24-03-351 Ind. Red Local de AC'!R53</f>
        <v>0</v>
      </c>
      <c r="H12" s="40">
        <f>+'24-03-351 Ind. Red Local de AC'!S53</f>
        <v>0</v>
      </c>
      <c r="I12" s="40">
        <f>+'24-03-351 Ind. Red Local de AC'!T53</f>
        <v>0</v>
      </c>
      <c r="J12" s="40">
        <f>+'24-03-351 Ind. Red Local de AC'!U53</f>
        <v>0</v>
      </c>
      <c r="K12" s="40">
        <f>+'24-03-351 Ind. Red Local de AC'!V53</f>
        <v>0</v>
      </c>
      <c r="L12" s="40">
        <f>+'24-03-351 Ind. Red Local de AC'!W53</f>
        <v>0</v>
      </c>
      <c r="M12" s="40">
        <f>+'24-03-351 Ind. Red Local de AC'!X53</f>
        <v>0</v>
      </c>
      <c r="N12" s="40">
        <f>+'24-03-351 Ind. Red Local de AC'!Y53</f>
        <v>0</v>
      </c>
      <c r="O12" s="40">
        <f>+'24-03-351 Ind. Red Local de AC'!Z53</f>
        <v>647265000</v>
      </c>
      <c r="P12" s="40">
        <f>+'24-03-351 Ind. Red Local de AC'!AA53</f>
        <v>1686569099</v>
      </c>
      <c r="Q12" s="40">
        <f>+'24-03-351 Ind. Red Local de AC'!AB53</f>
        <v>383765000</v>
      </c>
      <c r="R12" s="40">
        <f>+'24-03-351 Ind. Red Local de AC'!AC53</f>
        <v>2717599099</v>
      </c>
      <c r="S12" s="40">
        <f>+'24-03-351 Ind. Red Local de AC'!AD53</f>
        <v>0</v>
      </c>
      <c r="T12" s="40">
        <f>+'24-03-351 Ind. Red Local de AC'!AE53</f>
        <v>0</v>
      </c>
      <c r="U12" s="40">
        <f>+'24-03-351 Ind. Red Local de AC'!AF53</f>
        <v>0</v>
      </c>
      <c r="V12" s="40">
        <f>+'24-03-351 Ind. Red Local de AC'!AG53</f>
        <v>0</v>
      </c>
      <c r="W12" s="40">
        <f>+'24-03-351 Ind. Red Local de AC'!AH53</f>
        <v>2717599099</v>
      </c>
      <c r="X12" s="61">
        <f>+'24-03-351 Ind. Red Local de AC'!AI53</f>
        <v>0.88623071397857256</v>
      </c>
      <c r="Y12" s="61">
        <f>+'24-03-351 Ind. Red Local de AC'!AJ53</f>
        <v>0.12501150640653577</v>
      </c>
    </row>
    <row r="13" spans="1:25" ht="24.75" customHeight="1" x14ac:dyDescent="0.25">
      <c r="A13" s="60" t="s">
        <v>56</v>
      </c>
      <c r="B13" s="40">
        <f>+'24-03-351 Ind. Red Local de AC'!J67</f>
        <v>2495847888</v>
      </c>
      <c r="C13" s="40">
        <f>+'24-03-351 Ind. Red Local de AC'!K67</f>
        <v>1952493944</v>
      </c>
      <c r="D13" s="40">
        <f>+'24-03-351 Ind. Red Local de AC'!M67</f>
        <v>0</v>
      </c>
      <c r="E13" s="40">
        <f>+'24-03-351 Ind. Red Local de AC'!N67</f>
        <v>0</v>
      </c>
      <c r="F13" s="40">
        <f>+'24-03-351 Ind. Red Local de AC'!O67</f>
        <v>0</v>
      </c>
      <c r="G13" s="40">
        <f>+'24-03-351 Ind. Red Local de AC'!R67</f>
        <v>0</v>
      </c>
      <c r="H13" s="40">
        <f>+'24-03-351 Ind. Red Local de AC'!S67</f>
        <v>0</v>
      </c>
      <c r="I13" s="40">
        <f>+'24-03-351 Ind. Red Local de AC'!T67</f>
        <v>0</v>
      </c>
      <c r="J13" s="40">
        <f>+'24-03-351 Ind. Red Local de AC'!U67</f>
        <v>0</v>
      </c>
      <c r="K13" s="40">
        <f>+'24-03-351 Ind. Red Local de AC'!V67</f>
        <v>0</v>
      </c>
      <c r="L13" s="40">
        <f>+'24-03-351 Ind. Red Local de AC'!W67</f>
        <v>0</v>
      </c>
      <c r="M13" s="40">
        <f>+'24-03-351 Ind. Red Local de AC'!X67</f>
        <v>0</v>
      </c>
      <c r="N13" s="40">
        <f>+'24-03-351 Ind. Red Local de AC'!Y67</f>
        <v>0</v>
      </c>
      <c r="O13" s="40">
        <f>+'24-03-351 Ind. Red Local de AC'!Z67</f>
        <v>485505000</v>
      </c>
      <c r="P13" s="40">
        <f>+'24-03-351 Ind. Red Local de AC'!AA67</f>
        <v>1034530000</v>
      </c>
      <c r="Q13" s="40">
        <f>+'24-03-351 Ind. Red Local de AC'!AB67</f>
        <v>184020000</v>
      </c>
      <c r="R13" s="40">
        <f>+'24-03-351 Ind. Red Local de AC'!AC67</f>
        <v>1704055000</v>
      </c>
      <c r="S13" s="40">
        <f>+'24-03-351 Ind. Red Local de AC'!AD67</f>
        <v>0</v>
      </c>
      <c r="T13" s="40">
        <f>+'24-03-351 Ind. Red Local de AC'!AE67</f>
        <v>0</v>
      </c>
      <c r="U13" s="40">
        <f>+'24-03-351 Ind. Red Local de AC'!AF67</f>
        <v>0</v>
      </c>
      <c r="V13" s="40">
        <f>+'24-03-351 Ind. Red Local de AC'!AG67</f>
        <v>0</v>
      </c>
      <c r="W13" s="40">
        <f>+'24-03-351 Ind. Red Local de AC'!AH67</f>
        <v>1704055000</v>
      </c>
      <c r="X13" s="61">
        <f>+'24-03-351 Ind. Red Local de AC'!AI67</f>
        <v>0.68275595167200354</v>
      </c>
      <c r="Y13" s="61">
        <f>+'24-03-351 Ind. Red Local de AC'!AJ67</f>
        <v>7.8387751389812077E-2</v>
      </c>
    </row>
    <row r="14" spans="1:25" ht="24.75" customHeight="1" x14ac:dyDescent="0.25">
      <c r="A14" s="60" t="s">
        <v>58</v>
      </c>
      <c r="B14" s="40">
        <f>+'24-03-351 Ind. Red Local de AC'!J82</f>
        <v>2175132155</v>
      </c>
      <c r="C14" s="40">
        <f>+'24-03-351 Ind. Red Local de AC'!K82</f>
        <v>2175132155</v>
      </c>
      <c r="D14" s="40">
        <f>+'24-03-351 Ind. Red Local de AC'!M82</f>
        <v>0</v>
      </c>
      <c r="E14" s="40">
        <f>+'24-03-351 Ind. Red Local de AC'!N82</f>
        <v>0</v>
      </c>
      <c r="F14" s="40">
        <f>+'24-03-351 Ind. Red Local de AC'!O82</f>
        <v>0</v>
      </c>
      <c r="G14" s="40">
        <f>+'24-03-351 Ind. Red Local de AC'!R82</f>
        <v>0</v>
      </c>
      <c r="H14" s="40">
        <f>+'24-03-351 Ind. Red Local de AC'!S82</f>
        <v>0</v>
      </c>
      <c r="I14" s="40">
        <f>+'24-03-351 Ind. Red Local de AC'!T82</f>
        <v>0</v>
      </c>
      <c r="J14" s="40">
        <f>+'24-03-351 Ind. Red Local de AC'!U82</f>
        <v>0</v>
      </c>
      <c r="K14" s="40">
        <f>+'24-03-351 Ind. Red Local de AC'!V82</f>
        <v>0</v>
      </c>
      <c r="L14" s="40">
        <f>+'24-03-351 Ind. Red Local de AC'!W82</f>
        <v>0</v>
      </c>
      <c r="M14" s="40">
        <f>+'24-03-351 Ind. Red Local de AC'!X82</f>
        <v>0</v>
      </c>
      <c r="N14" s="40">
        <f>+'24-03-351 Ind. Red Local de AC'!Y82</f>
        <v>0</v>
      </c>
      <c r="O14" s="40">
        <f>+'24-03-351 Ind. Red Local de AC'!Z82</f>
        <v>281425000</v>
      </c>
      <c r="P14" s="40">
        <f>+'24-03-351 Ind. Red Local de AC'!AA82</f>
        <v>506905000</v>
      </c>
      <c r="Q14" s="40">
        <f>+'24-03-351 Ind. Red Local de AC'!AB82</f>
        <v>629028944</v>
      </c>
      <c r="R14" s="40">
        <f>+'24-03-351 Ind. Red Local de AC'!AC82</f>
        <v>1417358944</v>
      </c>
      <c r="S14" s="40">
        <f>+'24-03-351 Ind. Red Local de AC'!AD82</f>
        <v>0</v>
      </c>
      <c r="T14" s="40">
        <f>+'24-03-351 Ind. Red Local de AC'!AE82</f>
        <v>0</v>
      </c>
      <c r="U14" s="40">
        <f>+'24-03-351 Ind. Red Local de AC'!AF82</f>
        <v>0</v>
      </c>
      <c r="V14" s="40">
        <f>+'24-03-351 Ind. Red Local de AC'!AG82</f>
        <v>0</v>
      </c>
      <c r="W14" s="40">
        <f>+'24-03-351 Ind. Red Local de AC'!AH82</f>
        <v>1417358944</v>
      </c>
      <c r="X14" s="61">
        <f>+'24-03-351 Ind. Red Local de AC'!AI82</f>
        <v>0.65161969158604982</v>
      </c>
      <c r="Y14" s="61">
        <f>+'24-03-351 Ind. Red Local de AC'!AJ82</f>
        <v>6.5199527323002243E-2</v>
      </c>
    </row>
    <row r="15" spans="1:25" ht="24.75" customHeight="1" x14ac:dyDescent="0.25">
      <c r="A15" s="60" t="s">
        <v>60</v>
      </c>
      <c r="B15" s="40">
        <f>+'24-03-351 Ind. Red Local de AC'!J98</f>
        <v>2626963944</v>
      </c>
      <c r="C15" s="40">
        <f>+'24-03-351 Ind. Red Local de AC'!K98</f>
        <v>2294055000</v>
      </c>
      <c r="D15" s="40">
        <f>+'24-03-351 Ind. Red Local de AC'!M98</f>
        <v>0</v>
      </c>
      <c r="E15" s="40">
        <f>+'24-03-351 Ind. Red Local de AC'!N98</f>
        <v>0</v>
      </c>
      <c r="F15" s="40">
        <f>+'24-03-351 Ind. Red Local de AC'!O98</f>
        <v>0</v>
      </c>
      <c r="G15" s="40">
        <f>+'24-03-351 Ind. Red Local de AC'!R98</f>
        <v>0</v>
      </c>
      <c r="H15" s="40">
        <f>+'24-03-351 Ind. Red Local de AC'!S98</f>
        <v>0</v>
      </c>
      <c r="I15" s="40">
        <f>+'24-03-351 Ind. Red Local de AC'!T98</f>
        <v>0</v>
      </c>
      <c r="J15" s="40">
        <f>+'24-03-351 Ind. Red Local de AC'!U98</f>
        <v>0</v>
      </c>
      <c r="K15" s="40">
        <f>+'24-03-351 Ind. Red Local de AC'!V98</f>
        <v>0</v>
      </c>
      <c r="L15" s="40">
        <f>+'24-03-351 Ind. Red Local de AC'!W98</f>
        <v>0</v>
      </c>
      <c r="M15" s="40">
        <f>+'24-03-351 Ind. Red Local de AC'!X98</f>
        <v>0</v>
      </c>
      <c r="N15" s="40">
        <f>+'24-03-351 Ind. Red Local de AC'!Y98</f>
        <v>0</v>
      </c>
      <c r="O15" s="40">
        <f>+'24-03-351 Ind. Red Local de AC'!Z98</f>
        <v>1673270000</v>
      </c>
      <c r="P15" s="40">
        <f>+'24-03-351 Ind. Red Local de AC'!AA98</f>
        <v>184020000</v>
      </c>
      <c r="Q15" s="40">
        <f>+'24-03-351 Ind. Red Local de AC'!AB98</f>
        <v>436765000</v>
      </c>
      <c r="R15" s="40">
        <f>+'24-03-351 Ind. Red Local de AC'!AC98</f>
        <v>2294055000</v>
      </c>
      <c r="S15" s="40">
        <f>+'24-03-351 Ind. Red Local de AC'!AD98</f>
        <v>0</v>
      </c>
      <c r="T15" s="40">
        <f>+'24-03-351 Ind. Red Local de AC'!AE98</f>
        <v>0</v>
      </c>
      <c r="U15" s="40">
        <f>+'24-03-351 Ind. Red Local de AC'!AF98</f>
        <v>0</v>
      </c>
      <c r="V15" s="40">
        <f>+'24-03-351 Ind. Red Local de AC'!AG98</f>
        <v>0</v>
      </c>
      <c r="W15" s="40">
        <f>+'24-03-351 Ind. Red Local de AC'!AH98</f>
        <v>2294055000</v>
      </c>
      <c r="X15" s="61">
        <f>+'24-03-351 Ind. Red Local de AC'!AI98</f>
        <v>0.87327235885351007</v>
      </c>
      <c r="Y15" s="61">
        <f>+'24-03-351 Ind. Red Local de AC'!AJ98</f>
        <v>0.10552817427521725</v>
      </c>
    </row>
    <row r="16" spans="1:25" ht="24.75" customHeight="1" x14ac:dyDescent="0.25">
      <c r="A16" s="60" t="s">
        <v>62</v>
      </c>
      <c r="B16" s="40">
        <f>+'24-03-351 Ind. Red Local de AC'!J117</f>
        <v>2844607888</v>
      </c>
      <c r="C16" s="40">
        <f>+'24-03-351 Ind. Red Local de AC'!K117</f>
        <v>2101415000</v>
      </c>
      <c r="D16" s="40">
        <f>+'24-03-351 Ind. Red Local de AC'!M117</f>
        <v>0</v>
      </c>
      <c r="E16" s="40">
        <f>+'24-03-351 Ind. Red Local de AC'!N117</f>
        <v>0</v>
      </c>
      <c r="F16" s="40">
        <f>+'24-03-351 Ind. Red Local de AC'!O117</f>
        <v>0</v>
      </c>
      <c r="G16" s="40">
        <f>+'24-03-351 Ind. Red Local de AC'!R117</f>
        <v>0</v>
      </c>
      <c r="H16" s="40">
        <f>+'24-03-351 Ind. Red Local de AC'!S117</f>
        <v>0</v>
      </c>
      <c r="I16" s="40">
        <f>+'24-03-351 Ind. Red Local de AC'!T117</f>
        <v>0</v>
      </c>
      <c r="J16" s="40">
        <f>+'24-03-351 Ind. Red Local de AC'!U117</f>
        <v>0</v>
      </c>
      <c r="K16" s="40">
        <f>+'24-03-351 Ind. Red Local de AC'!V117</f>
        <v>0</v>
      </c>
      <c r="L16" s="40">
        <f>+'24-03-351 Ind. Red Local de AC'!W117</f>
        <v>0</v>
      </c>
      <c r="M16" s="40">
        <f>+'24-03-351 Ind. Red Local de AC'!X117</f>
        <v>0</v>
      </c>
      <c r="N16" s="40">
        <f>+'24-03-351 Ind. Red Local de AC'!Y117</f>
        <v>0</v>
      </c>
      <c r="O16" s="40">
        <f>+'24-03-351 Ind. Red Local de AC'!Z117</f>
        <v>895820000</v>
      </c>
      <c r="P16" s="40">
        <f>+'24-03-351 Ind. Red Local de AC'!AA117</f>
        <v>1021575000</v>
      </c>
      <c r="Q16" s="40">
        <f>+'24-03-351 Ind. Red Local de AC'!AB117</f>
        <v>184020000</v>
      </c>
      <c r="R16" s="40">
        <f>+'24-03-351 Ind. Red Local de AC'!AC117</f>
        <v>2101415000</v>
      </c>
      <c r="S16" s="40">
        <f>+'24-03-351 Ind. Red Local de AC'!AD117</f>
        <v>0</v>
      </c>
      <c r="T16" s="40">
        <f>+'24-03-351 Ind. Red Local de AC'!AE117</f>
        <v>0</v>
      </c>
      <c r="U16" s="40">
        <f>+'24-03-351 Ind. Red Local de AC'!AF117</f>
        <v>0</v>
      </c>
      <c r="V16" s="40">
        <f>+'24-03-351 Ind. Red Local de AC'!AG117</f>
        <v>0</v>
      </c>
      <c r="W16" s="40">
        <f>+'24-03-351 Ind. Red Local de AC'!AH117</f>
        <v>2101415000</v>
      </c>
      <c r="X16" s="61">
        <f>+'24-03-351 Ind. Red Local de AC'!AI117</f>
        <v>0.7387362626901357</v>
      </c>
      <c r="Y16" s="61">
        <f>+'24-03-351 Ind. Red Local de AC'!AJ117</f>
        <v>9.6666596199548691E-2</v>
      </c>
    </row>
    <row r="17" spans="1:25" ht="24.75" customHeight="1" x14ac:dyDescent="0.25">
      <c r="A17" s="60" t="s">
        <v>64</v>
      </c>
      <c r="B17" s="40">
        <f>+'24-03-351 Ind. Red Local de AC'!J128</f>
        <v>1875785920</v>
      </c>
      <c r="C17" s="40">
        <f>+'24-03-351 Ind. Red Local de AC'!K128</f>
        <v>1225100000</v>
      </c>
      <c r="D17" s="40">
        <f>+'24-03-351 Ind. Red Local de AC'!M128</f>
        <v>0</v>
      </c>
      <c r="E17" s="40">
        <f>+'24-03-351 Ind. Red Local de AC'!N128</f>
        <v>0</v>
      </c>
      <c r="F17" s="40">
        <f>+'24-03-351 Ind. Red Local de AC'!O128</f>
        <v>0</v>
      </c>
      <c r="G17" s="40">
        <f>+'24-03-351 Ind. Red Local de AC'!R128</f>
        <v>0</v>
      </c>
      <c r="H17" s="40">
        <f>+'24-03-351 Ind. Red Local de AC'!S128</f>
        <v>0</v>
      </c>
      <c r="I17" s="40">
        <f>+'24-03-351 Ind. Red Local de AC'!T128</f>
        <v>0</v>
      </c>
      <c r="J17" s="40">
        <f>+'24-03-351 Ind. Red Local de AC'!U128</f>
        <v>0</v>
      </c>
      <c r="K17" s="40">
        <f>+'24-03-351 Ind. Red Local de AC'!V128</f>
        <v>0</v>
      </c>
      <c r="L17" s="40">
        <f>+'24-03-351 Ind. Red Local de AC'!W128</f>
        <v>0</v>
      </c>
      <c r="M17" s="40">
        <f>+'24-03-351 Ind. Red Local de AC'!X128</f>
        <v>0</v>
      </c>
      <c r="N17" s="40">
        <f>+'24-03-351 Ind. Red Local de AC'!Y128</f>
        <v>0</v>
      </c>
      <c r="O17" s="40">
        <f>+'24-03-351 Ind. Red Local de AC'!Z128</f>
        <v>0</v>
      </c>
      <c r="P17" s="40">
        <f>+'24-03-351 Ind. Red Local de AC'!AA128</f>
        <v>216880000</v>
      </c>
      <c r="Q17" s="40">
        <f>+'24-03-351 Ind. Red Local de AC'!AB128</f>
        <v>824200000</v>
      </c>
      <c r="R17" s="40">
        <f>+'24-03-351 Ind. Red Local de AC'!AC128</f>
        <v>1041080000</v>
      </c>
      <c r="S17" s="40">
        <f>+'24-03-351 Ind. Red Local de AC'!AD128</f>
        <v>0</v>
      </c>
      <c r="T17" s="40">
        <f>+'24-03-351 Ind. Red Local de AC'!AE128</f>
        <v>0</v>
      </c>
      <c r="U17" s="40">
        <f>+'24-03-351 Ind. Red Local de AC'!AF128</f>
        <v>0</v>
      </c>
      <c r="V17" s="40">
        <f>+'24-03-351 Ind. Red Local de AC'!AG128</f>
        <v>0</v>
      </c>
      <c r="W17" s="40">
        <f>+'24-03-351 Ind. Red Local de AC'!AH128</f>
        <v>1041080000</v>
      </c>
      <c r="X17" s="61">
        <f>+'24-03-351 Ind. Red Local de AC'!AI128</f>
        <v>0.55501003014245887</v>
      </c>
      <c r="Y17" s="61">
        <f>+'24-03-351 Ind. Red Local de AC'!AJ118</f>
        <v>0</v>
      </c>
    </row>
    <row r="18" spans="1:25" ht="24.75" customHeight="1" x14ac:dyDescent="0.25">
      <c r="A18" s="60" t="s">
        <v>66</v>
      </c>
      <c r="B18" s="40">
        <f>+'24-03-351 Ind. Red Local de AC'!J135</f>
        <v>542210000</v>
      </c>
      <c r="C18" s="40">
        <f>+'24-03-351 Ind. Red Local de AC'!K135</f>
        <v>389015000</v>
      </c>
      <c r="D18" s="40">
        <f>+'24-03-351 Ind. Red Local de AC'!M135</f>
        <v>0</v>
      </c>
      <c r="E18" s="40">
        <f>+'24-03-351 Ind. Red Local de AC'!N135</f>
        <v>0</v>
      </c>
      <c r="F18" s="40">
        <f>+'24-03-351 Ind. Red Local de AC'!O135</f>
        <v>0</v>
      </c>
      <c r="G18" s="40">
        <f>+'24-03-351 Ind. Red Local de AC'!R135</f>
        <v>0</v>
      </c>
      <c r="H18" s="40">
        <f>+'24-03-351 Ind. Red Local de AC'!S135</f>
        <v>0</v>
      </c>
      <c r="I18" s="40">
        <f>+'24-03-351 Ind. Red Local de AC'!T135</f>
        <v>0</v>
      </c>
      <c r="J18" s="40">
        <f>+'24-03-351 Ind. Red Local de AC'!U135</f>
        <v>0</v>
      </c>
      <c r="K18" s="40">
        <f>+'24-03-351 Ind. Red Local de AC'!V135</f>
        <v>0</v>
      </c>
      <c r="L18" s="40">
        <f>+'24-03-351 Ind. Red Local de AC'!W135</f>
        <v>0</v>
      </c>
      <c r="M18" s="40">
        <f>+'24-03-351 Ind. Red Local de AC'!X135</f>
        <v>0</v>
      </c>
      <c r="N18" s="40">
        <f>+'24-03-351 Ind. Red Local de AC'!Y135</f>
        <v>0</v>
      </c>
      <c r="O18" s="40">
        <f>+'24-03-351 Ind. Red Local de AC'!Z135</f>
        <v>133400000</v>
      </c>
      <c r="P18" s="40">
        <f>+'24-03-351 Ind. Red Local de AC'!AA135</f>
        <v>44875000</v>
      </c>
      <c r="Q18" s="40">
        <f>+'24-03-351 Ind. Red Local de AC'!AB135</f>
        <v>210740000</v>
      </c>
      <c r="R18" s="40">
        <f>+'24-03-351 Ind. Red Local de AC'!AC135</f>
        <v>389015000</v>
      </c>
      <c r="S18" s="40">
        <f>+'24-03-351 Ind. Red Local de AC'!AD135</f>
        <v>0</v>
      </c>
      <c r="T18" s="40">
        <f>+'24-03-351 Ind. Red Local de AC'!AE135</f>
        <v>0</v>
      </c>
      <c r="U18" s="40">
        <f>+'24-03-351 Ind. Red Local de AC'!AF135</f>
        <v>0</v>
      </c>
      <c r="V18" s="40">
        <f>+'24-03-351 Ind. Red Local de AC'!AG135</f>
        <v>0</v>
      </c>
      <c r="W18" s="40">
        <f>+'24-03-351 Ind. Red Local de AC'!AH135</f>
        <v>389015000</v>
      </c>
      <c r="X18" s="61">
        <f>+'24-03-351 Ind. Red Local de AC'!AI135</f>
        <v>0.71746186901753928</v>
      </c>
      <c r="Y18" s="61">
        <f>+'24-03-351 Ind. Red Local de AC'!AJ135</f>
        <v>1.7894968828416773E-2</v>
      </c>
    </row>
    <row r="19" spans="1:25" ht="24.75" customHeight="1" x14ac:dyDescent="0.25">
      <c r="A19" s="60" t="s">
        <v>68</v>
      </c>
      <c r="B19" s="40">
        <f>+'24-03-351 Ind. Red Local de AC'!J141</f>
        <v>696205000</v>
      </c>
      <c r="C19" s="40">
        <f>+'24-03-351 Ind. Red Local de AC'!K141</f>
        <v>134625000</v>
      </c>
      <c r="D19" s="40">
        <f>+'24-03-351 Ind. Red Local de AC'!M141</f>
        <v>0</v>
      </c>
      <c r="E19" s="40">
        <f>+'24-03-351 Ind. Red Local de AC'!N141</f>
        <v>0</v>
      </c>
      <c r="F19" s="40">
        <f>+'24-03-351 Ind. Red Local de AC'!O141</f>
        <v>0</v>
      </c>
      <c r="G19" s="40">
        <f>+'24-03-351 Ind. Red Local de AC'!R141</f>
        <v>0</v>
      </c>
      <c r="H19" s="40">
        <f>+'24-03-351 Ind. Red Local de AC'!S141</f>
        <v>0</v>
      </c>
      <c r="I19" s="40">
        <f>+'24-03-351 Ind. Red Local de AC'!T141</f>
        <v>0</v>
      </c>
      <c r="J19" s="40">
        <f>+'24-03-351 Ind. Red Local de AC'!U141</f>
        <v>0</v>
      </c>
      <c r="K19" s="40">
        <f>+'24-03-351 Ind. Red Local de AC'!V141</f>
        <v>0</v>
      </c>
      <c r="L19" s="40">
        <f>+'24-03-351 Ind. Red Local de AC'!W141</f>
        <v>0</v>
      </c>
      <c r="M19" s="40">
        <f>+'24-03-351 Ind. Red Local de AC'!X141</f>
        <v>0</v>
      </c>
      <c r="N19" s="40">
        <f>+'24-03-351 Ind. Red Local de AC'!Y141</f>
        <v>0</v>
      </c>
      <c r="O19" s="40">
        <f>+'24-03-351 Ind. Red Local de AC'!Z141</f>
        <v>44875000</v>
      </c>
      <c r="P19" s="40">
        <f>+'24-03-351 Ind. Red Local de AC'!AA141</f>
        <v>44875000</v>
      </c>
      <c r="Q19" s="40">
        <f>+'24-03-351 Ind. Red Local de AC'!AB141</f>
        <v>44875000</v>
      </c>
      <c r="R19" s="40">
        <f>+'24-03-351 Ind. Red Local de AC'!AC141</f>
        <v>134625000</v>
      </c>
      <c r="S19" s="40">
        <f>+'24-03-351 Ind. Red Local de AC'!AD141</f>
        <v>0</v>
      </c>
      <c r="T19" s="40">
        <f>+'24-03-351 Ind. Red Local de AC'!AE141</f>
        <v>0</v>
      </c>
      <c r="U19" s="40">
        <f>+'24-03-351 Ind. Red Local de AC'!AF141</f>
        <v>0</v>
      </c>
      <c r="V19" s="40">
        <f>+'24-03-351 Ind. Red Local de AC'!AG141</f>
        <v>0</v>
      </c>
      <c r="W19" s="40">
        <f>+'24-03-351 Ind. Red Local de AC'!AH141</f>
        <v>134625000</v>
      </c>
      <c r="X19" s="61">
        <f>+'24-03-351 Ind. Red Local de AC'!AI141</f>
        <v>0.19336976896172822</v>
      </c>
      <c r="Y19" s="61">
        <f>+'24-03-351 Ind. Red Local de AC'!AJ141</f>
        <v>6.1928464931316485E-3</v>
      </c>
    </row>
    <row r="20" spans="1:25" ht="24.75" customHeight="1" x14ac:dyDescent="0.25">
      <c r="A20" s="62" t="s">
        <v>70</v>
      </c>
      <c r="B20" s="40">
        <f>+'24-03-351 Ind. Red Local de AC'!J150</f>
        <v>1160490000</v>
      </c>
      <c r="C20" s="40">
        <f>+'24-03-351 Ind. Red Local de AC'!K150</f>
        <v>1160490000</v>
      </c>
      <c r="D20" s="40">
        <f>+'24-03-351 Ind. Red Local de AC'!M150</f>
        <v>0</v>
      </c>
      <c r="E20" s="40">
        <f>+'24-03-351 Ind. Red Local de AC'!N150</f>
        <v>0</v>
      </c>
      <c r="F20" s="40">
        <f>+'24-03-351 Ind. Red Local de AC'!O150</f>
        <v>0</v>
      </c>
      <c r="G20" s="40">
        <f>+'24-03-351 Ind. Red Local de AC'!R150</f>
        <v>0</v>
      </c>
      <c r="H20" s="40">
        <f>+'24-03-351 Ind. Red Local de AC'!S150</f>
        <v>0</v>
      </c>
      <c r="I20" s="40">
        <f>+'24-03-351 Ind. Red Local de AC'!T150</f>
        <v>0</v>
      </c>
      <c r="J20" s="40">
        <f>+'24-03-351 Ind. Red Local de AC'!U150</f>
        <v>0</v>
      </c>
      <c r="K20" s="40">
        <f>+'24-03-351 Ind. Red Local de AC'!V150</f>
        <v>0</v>
      </c>
      <c r="L20" s="40">
        <f>+'24-03-351 Ind. Red Local de AC'!W150</f>
        <v>0</v>
      </c>
      <c r="M20" s="40">
        <f>+'24-03-351 Ind. Red Local de AC'!X150</f>
        <v>297845000</v>
      </c>
      <c r="N20" s="89">
        <f>+'24-03-351 Ind. Red Local de AC'!Y150</f>
        <v>297845000</v>
      </c>
      <c r="O20" s="89">
        <f>+'24-03-351 Ind. Red Local de AC'!Z150</f>
        <v>465685000</v>
      </c>
      <c r="P20" s="89">
        <f>+'24-03-351 Ind. Red Local de AC'!AA150</f>
        <v>212940000</v>
      </c>
      <c r="Q20" s="89">
        <f>+'24-03-351 Ind. Red Local de AC'!AB150</f>
        <v>184020000</v>
      </c>
      <c r="R20" s="89">
        <f>+'24-03-351 Ind. Red Local de AC'!AC150</f>
        <v>862645000</v>
      </c>
      <c r="S20" s="40">
        <f>+'24-03-351 Ind. Red Local de AC'!AD150</f>
        <v>0</v>
      </c>
      <c r="T20" s="40">
        <f>+'24-03-351 Ind. Red Local de AC'!AE150</f>
        <v>0</v>
      </c>
      <c r="U20" s="40">
        <f>+'24-03-351 Ind. Red Local de AC'!AF150</f>
        <v>0</v>
      </c>
      <c r="V20" s="40">
        <f>+'24-03-351 Ind. Red Local de AC'!AG150</f>
        <v>0</v>
      </c>
      <c r="W20" s="40">
        <f>+'24-03-351 Ind. Red Local de AC'!AH150</f>
        <v>1160490000</v>
      </c>
      <c r="X20" s="61">
        <f>+'24-03-351 Ind. Red Local de AC'!AI150</f>
        <v>1</v>
      </c>
      <c r="Y20" s="61">
        <f>+'24-03-351 Ind. Red Local de AC'!AJ150</f>
        <v>5.3383371786921791E-2</v>
      </c>
    </row>
    <row r="21" spans="1:25" ht="24.75" customHeight="1" x14ac:dyDescent="0.25">
      <c r="A21" s="62" t="s">
        <v>72</v>
      </c>
      <c r="B21" s="40">
        <f>+'24-03-351 Ind. Red Local de AC'!J154</f>
        <v>44875000</v>
      </c>
      <c r="C21" s="40">
        <f>+'24-03-351 Ind. Red Local de AC'!K154</f>
        <v>44875000</v>
      </c>
      <c r="D21" s="40">
        <f>+'24-03-351 Ind. Red Local de AC'!M154</f>
        <v>0</v>
      </c>
      <c r="E21" s="40">
        <f>+'24-03-351 Ind. Red Local de AC'!N154</f>
        <v>0</v>
      </c>
      <c r="F21" s="40">
        <f>+'24-03-351 Ind. Red Local de AC'!O154</f>
        <v>0</v>
      </c>
      <c r="G21" s="40">
        <f>+'24-03-351 Ind. Red Local de AC'!R154</f>
        <v>0</v>
      </c>
      <c r="H21" s="40">
        <f>+'24-03-351 Ind. Red Local de AC'!S154</f>
        <v>0</v>
      </c>
      <c r="I21" s="40">
        <f>+'24-03-351 Ind. Red Local de AC'!T154</f>
        <v>0</v>
      </c>
      <c r="J21" s="40">
        <f>+'24-03-351 Ind. Red Local de AC'!U154</f>
        <v>0</v>
      </c>
      <c r="K21" s="40">
        <f>+'24-03-351 Ind. Red Local de AC'!V154</f>
        <v>0</v>
      </c>
      <c r="L21" s="40">
        <f>+'24-03-351 Ind. Red Local de AC'!W154</f>
        <v>0</v>
      </c>
      <c r="M21" s="40">
        <f>+'24-03-351 Ind. Red Local de AC'!X154</f>
        <v>0</v>
      </c>
      <c r="N21" s="40">
        <f>+'24-03-351 Ind. Red Local de AC'!Y154</f>
        <v>0</v>
      </c>
      <c r="O21" s="40">
        <f>+'24-03-351 Ind. Red Local de AC'!Z154</f>
        <v>44875000</v>
      </c>
      <c r="P21" s="40">
        <f>+'24-03-351 Ind. Red Local de AC'!AA154</f>
        <v>0</v>
      </c>
      <c r="Q21" s="40">
        <f>+'24-03-351 Ind. Red Local de AC'!AB154</f>
        <v>0</v>
      </c>
      <c r="R21" s="40">
        <f>+'24-03-351 Ind. Red Local de AC'!AC154</f>
        <v>44875000</v>
      </c>
      <c r="S21" s="40">
        <f>+'24-03-351 Ind. Red Local de AC'!AD154</f>
        <v>0</v>
      </c>
      <c r="T21" s="40">
        <f>+'24-03-351 Ind. Red Local de AC'!AE154</f>
        <v>0</v>
      </c>
      <c r="U21" s="40">
        <f>+'24-03-351 Ind. Red Local de AC'!AF154</f>
        <v>0</v>
      </c>
      <c r="V21" s="40">
        <f>+'24-03-351 Ind. Red Local de AC'!AG154</f>
        <v>0</v>
      </c>
      <c r="W21" s="40">
        <f>+'24-03-351 Ind. Red Local de AC'!AH154</f>
        <v>44875000</v>
      </c>
      <c r="X21" s="61">
        <f>+'24-03-351 Ind. Red Local de AC'!AI154</f>
        <v>1</v>
      </c>
      <c r="Y21" s="61">
        <f>+'24-03-351 Ind. Red Local de AC'!AJ154</f>
        <v>2.064282164377216E-3</v>
      </c>
    </row>
    <row r="22" spans="1:25" ht="24.75" customHeight="1" x14ac:dyDescent="0.25">
      <c r="A22" s="62" t="s">
        <v>74</v>
      </c>
      <c r="B22" s="40">
        <f>+'24-03-351 Ind. Red Local de AC'!J168</f>
        <v>1838537888</v>
      </c>
      <c r="C22" s="40">
        <f>+'24-03-351 Ind. Red Local de AC'!K168</f>
        <v>1430028944</v>
      </c>
      <c r="D22" s="40">
        <f>+'24-03-351 Ind. Red Local de AC'!M155</f>
        <v>0</v>
      </c>
      <c r="E22" s="40">
        <f>+'24-03-351 Ind. Red Local de AC'!N155</f>
        <v>0</v>
      </c>
      <c r="F22" s="40">
        <f>+'24-03-351 Ind. Red Local de AC'!O155</f>
        <v>0</v>
      </c>
      <c r="G22" s="40">
        <f>+'24-03-351 Ind. Red Local de AC'!R155</f>
        <v>0</v>
      </c>
      <c r="H22" s="40">
        <f>+'24-03-351 Ind. Red Local de AC'!S155</f>
        <v>0</v>
      </c>
      <c r="I22" s="40">
        <f>+'24-03-351 Ind. Red Local de AC'!T155</f>
        <v>0</v>
      </c>
      <c r="J22" s="40">
        <f>+'24-03-351 Ind. Red Local de AC'!U168</f>
        <v>0</v>
      </c>
      <c r="K22" s="40">
        <f>+'24-03-351 Ind. Red Local de AC'!V155</f>
        <v>0</v>
      </c>
      <c r="L22" s="40">
        <f>+'24-03-351 Ind. Red Local de AC'!W155</f>
        <v>0</v>
      </c>
      <c r="M22" s="40">
        <f>+'24-03-351 Ind. Red Local de AC'!X155</f>
        <v>0</v>
      </c>
      <c r="N22" s="40">
        <f>+'24-03-351 Ind. Red Local de AC'!Y168</f>
        <v>0</v>
      </c>
      <c r="O22" s="40">
        <f>+'24-03-351 Ind. Red Local de AC'!Z155</f>
        <v>0</v>
      </c>
      <c r="P22" s="40">
        <f>+'24-03-351 Ind. Red Local de AC'!AA155</f>
        <v>0</v>
      </c>
      <c r="Q22" s="40">
        <f>+'24-03-351 Ind. Red Local de AC'!AB155</f>
        <v>0</v>
      </c>
      <c r="R22" s="40">
        <f>+'24-03-351 Ind. Red Local de AC'!AC168</f>
        <v>1430028944</v>
      </c>
      <c r="S22" s="40">
        <f>+'24-03-351 Ind. Red Local de AC'!AD155</f>
        <v>0</v>
      </c>
      <c r="T22" s="40">
        <f>+'24-03-351 Ind. Red Local de AC'!AE155</f>
        <v>0</v>
      </c>
      <c r="U22" s="40">
        <f>+'24-03-351 Ind. Red Local de AC'!AF155</f>
        <v>0</v>
      </c>
      <c r="V22" s="40">
        <f>+'24-03-351 Ind. Red Local de AC'!AG168</f>
        <v>0</v>
      </c>
      <c r="W22" s="40">
        <f>+'24-03-351 Ind. Red Local de AC'!AH168</f>
        <v>1430028944</v>
      </c>
      <c r="X22" s="61">
        <f>+'24-03-351 Ind. Red Local de AC'!AI168</f>
        <v>0.77780770977508407</v>
      </c>
      <c r="Y22" s="61">
        <f>+'24-03-351 Ind. Red Local de AC'!AJ168</f>
        <v>6.5782356404287118E-2</v>
      </c>
    </row>
    <row r="23" spans="1:25" ht="24.75" customHeight="1" x14ac:dyDescent="0.25">
      <c r="A23" s="62" t="s">
        <v>76</v>
      </c>
      <c r="B23" s="40">
        <f>+'24-03-351 Ind. Red Local de AC'!J185</f>
        <v>5119648666</v>
      </c>
      <c r="C23" s="40">
        <f>+'24-03-351 Ind. Red Local de AC'!K185</f>
        <v>3488779722</v>
      </c>
      <c r="D23" s="40">
        <f>+'24-03-351 Ind. Red Local de AC'!M185</f>
        <v>0</v>
      </c>
      <c r="E23" s="40">
        <f>+'24-03-351 Ind. Red Local de AC'!N185</f>
        <v>0</v>
      </c>
      <c r="F23" s="40">
        <f>+'24-03-351 Ind. Red Local de AC'!O185</f>
        <v>0</v>
      </c>
      <c r="G23" s="40">
        <f>+'24-03-351 Ind. Red Local de AC'!R185</f>
        <v>0</v>
      </c>
      <c r="H23" s="40">
        <f>+'24-03-351 Ind. Red Local de AC'!S185</f>
        <v>0</v>
      </c>
      <c r="I23" s="40">
        <f>+'24-03-351 Ind. Red Local de AC'!T185</f>
        <v>0</v>
      </c>
      <c r="J23" s="40">
        <f>+'24-03-351 Ind. Red Local de AC'!U185</f>
        <v>0</v>
      </c>
      <c r="K23" s="40">
        <f>+'24-03-351 Ind. Red Local de AC'!V185</f>
        <v>0</v>
      </c>
      <c r="L23" s="40">
        <f>+'24-03-351 Ind. Red Local de AC'!W185</f>
        <v>0</v>
      </c>
      <c r="M23" s="40">
        <f>+'24-03-351 Ind. Red Local de AC'!X185</f>
        <v>0</v>
      </c>
      <c r="N23" s="40">
        <f>+'24-03-351 Ind. Red Local de AC'!Y185</f>
        <v>0</v>
      </c>
      <c r="O23" s="40">
        <f>+'24-03-351 Ind. Red Local de AC'!Z185</f>
        <v>498240000</v>
      </c>
      <c r="P23" s="40">
        <f>+'24-03-351 Ind. Red Local de AC'!AA185</f>
        <v>1348850000</v>
      </c>
      <c r="Q23" s="40">
        <f>+'24-03-351 Ind. Red Local de AC'!AB185</f>
        <v>1641689722</v>
      </c>
      <c r="R23" s="40">
        <f>+'24-03-351 Ind. Red Local de AC'!AC185</f>
        <v>3488779722</v>
      </c>
      <c r="S23" s="40">
        <f>+'24-03-351 Ind. Red Local de AC'!AD185</f>
        <v>0</v>
      </c>
      <c r="T23" s="40">
        <f>+'24-03-351 Ind. Red Local de AC'!AE185</f>
        <v>0</v>
      </c>
      <c r="U23" s="40">
        <f>+'24-03-351 Ind. Red Local de AC'!AF185</f>
        <v>0</v>
      </c>
      <c r="V23" s="40">
        <f>+'24-03-351 Ind. Red Local de AC'!AG185</f>
        <v>0</v>
      </c>
      <c r="W23" s="40">
        <f>+'24-03-351 Ind. Red Local de AC'!AH185</f>
        <v>3488779722</v>
      </c>
      <c r="X23" s="61">
        <f>+'24-03-351 Ind. Red Local de AC'!AI185</f>
        <v>0.68144905043372761</v>
      </c>
      <c r="Y23" s="61">
        <f>+'24-03-351 Ind. Red Local de AC'!AJ185</f>
        <v>0.16048636781204462</v>
      </c>
    </row>
    <row r="24" spans="1:25" ht="24.75" customHeight="1" x14ac:dyDescent="0.25">
      <c r="A24" s="63" t="s">
        <v>78</v>
      </c>
      <c r="B24" s="40">
        <f>+'24-03-351 Ind. Red Local de AC'!J192</f>
        <v>14972891564</v>
      </c>
      <c r="C24" s="40">
        <f>+'24-03-351 Ind. Red Local de AC'!K192</f>
        <v>12834435000</v>
      </c>
      <c r="D24" s="40">
        <f>+'24-03-351 Ind. Red Local de AC'!M192</f>
        <v>0</v>
      </c>
      <c r="E24" s="40">
        <f>+'24-03-351 Ind. Red Local de AC'!N192</f>
        <v>0</v>
      </c>
      <c r="F24" s="40">
        <f>+'24-03-351 Ind. Red Local de AC'!O192</f>
        <v>0</v>
      </c>
      <c r="G24" s="40">
        <f>+'24-03-351 Ind. Red Local de AC'!R192</f>
        <v>0</v>
      </c>
      <c r="H24" s="40">
        <f>+'24-03-351 Ind. Red Local de AC'!S192</f>
        <v>0</v>
      </c>
      <c r="I24" s="40">
        <f>+'24-03-351 Ind. Red Local de AC'!T192</f>
        <v>0</v>
      </c>
      <c r="J24" s="40">
        <f>+'24-03-351 Ind. Red Local de AC'!U192</f>
        <v>0</v>
      </c>
      <c r="K24" s="40">
        <f>+'24-03-351 Ind. Red Local de AC'!V192</f>
        <v>0</v>
      </c>
      <c r="L24" s="40">
        <f>+'24-03-351 Ind. Red Local de AC'!W192</f>
        <v>0</v>
      </c>
      <c r="M24" s="40">
        <f>+'24-03-351 Ind. Red Local de AC'!X192</f>
        <v>0</v>
      </c>
      <c r="N24" s="40">
        <f>+'24-03-351 Ind. Red Local de AC'!Y192</f>
        <v>0</v>
      </c>
      <c r="O24" s="40">
        <f>+'24-03-351 Ind. Red Local de AC'!Z192</f>
        <v>0</v>
      </c>
      <c r="P24" s="40">
        <f>+'24-03-351 Ind. Red Local de AC'!AA192</f>
        <v>0</v>
      </c>
      <c r="Q24" s="40">
        <f>+'24-03-351 Ind. Red Local de AC'!AB192</f>
        <v>1785290000</v>
      </c>
      <c r="R24" s="40">
        <f>+'24-03-351 Ind. Red Local de AC'!AC192</f>
        <v>1785290000</v>
      </c>
      <c r="S24" s="40">
        <f>+'24-03-351 Ind. Red Local de AC'!AD192</f>
        <v>0</v>
      </c>
      <c r="T24" s="40">
        <f>+'24-03-351 Ind. Red Local de AC'!AE192</f>
        <v>0</v>
      </c>
      <c r="U24" s="40">
        <f>+'24-03-351 Ind. Red Local de AC'!AF192</f>
        <v>0</v>
      </c>
      <c r="V24" s="40">
        <f>+'24-03-351 Ind. Red Local de AC'!AG192</f>
        <v>0</v>
      </c>
      <c r="W24" s="40">
        <f>+'24-03-351 Ind. Red Local de AC'!AH192</f>
        <v>1785290000</v>
      </c>
      <c r="X24" s="61">
        <f>+'24-03-351 Ind. Red Local de AC'!AI192</f>
        <v>0.11923481796211317</v>
      </c>
      <c r="Y24" s="61">
        <f>+'24-03-351 Ind. Red Local de AC'!AJ192</f>
        <v>8.2124619615398325E-2</v>
      </c>
    </row>
    <row r="25" spans="1:25" ht="34.5" customHeight="1" x14ac:dyDescent="0.25">
      <c r="A25" s="65" t="str">
        <f>"TOTAL ASIG."&amp;" "&amp;$A$5</f>
        <v>TOTAL ASIG. 24-03-351 "Red Local de Apoyos y Cuidados"</v>
      </c>
      <c r="B25" s="66">
        <f>SUM(B8:B24)</f>
        <v>42940461000</v>
      </c>
      <c r="C25" s="66">
        <f t="shared" ref="C25:V25" si="0">SUM(C8:C24)</f>
        <v>34162188864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297845000</v>
      </c>
      <c r="N25" s="66">
        <f t="shared" si="0"/>
        <v>297845000</v>
      </c>
      <c r="O25" s="66">
        <f t="shared" si="0"/>
        <v>6245695000</v>
      </c>
      <c r="P25" s="66">
        <f t="shared" si="0"/>
        <v>6841699099</v>
      </c>
      <c r="Q25" s="66">
        <f t="shared" si="0"/>
        <v>6923523666</v>
      </c>
      <c r="R25" s="66">
        <f t="shared" si="0"/>
        <v>21440946709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21738791709</v>
      </c>
      <c r="X25" s="67">
        <f>+'24-03-351 Ind. Red Local de AC'!AI193</f>
        <v>0.50625426934750417</v>
      </c>
      <c r="Y25" s="67">
        <f>'24-03-351 Ind. Red Local de AC'!AJ193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D8A3F-BBF7-4957-93B3-01F511944CFE}">
  <sheetPr>
    <tabColor rgb="FF007DB5"/>
    <pageSetUpPr fitToPage="1"/>
  </sheetPr>
  <dimension ref="A1:DB120"/>
  <sheetViews>
    <sheetView topLeftCell="A90" zoomScale="90" zoomScaleNormal="90" workbookViewId="0">
      <selection activeCell="AA93" sqref="AA9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4.42578125" style="49" bestFit="1" customWidth="1"/>
    <col min="11" max="11" width="14.425781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3.570312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customWidth="1" outlineLevel="1"/>
    <col min="29" max="29" width="20.7109375" style="49" customWidth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</row>
    <row r="2" spans="1:106" s="1" customFormat="1" ht="16.5" customHeight="1" x14ac:dyDescent="0.25">
      <c r="A2" s="98" t="s">
        <v>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</row>
    <row r="3" spans="1:106" s="1" customFormat="1" ht="16.5" customHeight="1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</row>
    <row r="4" spans="1:106" s="1" customFormat="1" ht="16.5" customHeight="1" x14ac:dyDescent="0.25">
      <c r="A4" s="100" t="s">
        <v>3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</row>
    <row r="5" spans="1:106" ht="54.75" customHeight="1" x14ac:dyDescent="0.25">
      <c r="A5" s="120" t="s">
        <v>359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</row>
    <row r="6" spans="1:106" s="3" customFormat="1" ht="22.5" customHeight="1" x14ac:dyDescent="0.25">
      <c r="A6" s="96" t="s">
        <v>5</v>
      </c>
      <c r="B6" s="96" t="s">
        <v>6</v>
      </c>
      <c r="C6" s="52" t="s">
        <v>7</v>
      </c>
      <c r="D6" s="96" t="s">
        <v>8</v>
      </c>
      <c r="E6" s="96" t="s">
        <v>9</v>
      </c>
      <c r="F6" s="96" t="s">
        <v>10</v>
      </c>
      <c r="G6" s="96" t="s">
        <v>11</v>
      </c>
      <c r="H6" s="96" t="s">
        <v>12</v>
      </c>
      <c r="I6" s="96"/>
      <c r="J6" s="95" t="s">
        <v>13</v>
      </c>
      <c r="K6" s="95" t="s">
        <v>14</v>
      </c>
      <c r="L6" s="96" t="s">
        <v>15</v>
      </c>
      <c r="M6" s="95" t="s">
        <v>16</v>
      </c>
      <c r="N6" s="95"/>
      <c r="O6" s="95"/>
      <c r="P6" s="96" t="s">
        <v>17</v>
      </c>
      <c r="Q6" s="96" t="s">
        <v>18</v>
      </c>
      <c r="R6" s="95" t="s">
        <v>19</v>
      </c>
      <c r="S6" s="95"/>
      <c r="T6" s="95"/>
      <c r="U6" s="95" t="s">
        <v>20</v>
      </c>
      <c r="V6" s="95" t="s">
        <v>19</v>
      </c>
      <c r="W6" s="95"/>
      <c r="X6" s="95"/>
      <c r="Y6" s="95" t="s">
        <v>21</v>
      </c>
      <c r="Z6" s="95" t="s">
        <v>19</v>
      </c>
      <c r="AA6" s="95"/>
      <c r="AB6" s="95"/>
      <c r="AC6" s="95" t="s">
        <v>22</v>
      </c>
      <c r="AD6" s="95" t="s">
        <v>19</v>
      </c>
      <c r="AE6" s="95"/>
      <c r="AF6" s="95"/>
      <c r="AG6" s="95" t="s">
        <v>23</v>
      </c>
      <c r="AH6" s="95" t="s">
        <v>24</v>
      </c>
      <c r="AI6" s="102" t="s">
        <v>25</v>
      </c>
      <c r="AJ6" s="10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6"/>
      <c r="B7" s="96"/>
      <c r="C7" s="52" t="s">
        <v>26</v>
      </c>
      <c r="D7" s="96"/>
      <c r="E7" s="96"/>
      <c r="F7" s="96"/>
      <c r="G7" s="96"/>
      <c r="H7" s="52" t="s">
        <v>27</v>
      </c>
      <c r="I7" s="52" t="s">
        <v>28</v>
      </c>
      <c r="J7" s="95"/>
      <c r="K7" s="95"/>
      <c r="L7" s="96"/>
      <c r="M7" s="53" t="s">
        <v>29</v>
      </c>
      <c r="N7" s="53" t="s">
        <v>30</v>
      </c>
      <c r="O7" s="53" t="s">
        <v>31</v>
      </c>
      <c r="P7" s="96"/>
      <c r="Q7" s="96"/>
      <c r="R7" s="53" t="s">
        <v>32</v>
      </c>
      <c r="S7" s="53" t="s">
        <v>33</v>
      </c>
      <c r="T7" s="53" t="s">
        <v>34</v>
      </c>
      <c r="U7" s="95"/>
      <c r="V7" s="53" t="s">
        <v>35</v>
      </c>
      <c r="W7" s="53" t="s">
        <v>36</v>
      </c>
      <c r="X7" s="53" t="s">
        <v>37</v>
      </c>
      <c r="Y7" s="95"/>
      <c r="Z7" s="53" t="s">
        <v>38</v>
      </c>
      <c r="AA7" s="53" t="s">
        <v>39</v>
      </c>
      <c r="AB7" s="53" t="s">
        <v>40</v>
      </c>
      <c r="AC7" s="95"/>
      <c r="AD7" s="53" t="s">
        <v>41</v>
      </c>
      <c r="AE7" s="53" t="s">
        <v>42</v>
      </c>
      <c r="AF7" s="53" t="s">
        <v>43</v>
      </c>
      <c r="AG7" s="95"/>
      <c r="AH7" s="95"/>
      <c r="AI7" s="54" t="s">
        <v>44</v>
      </c>
      <c r="AJ7" s="54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hidden="1" customHeight="1" x14ac:dyDescent="0.25">
      <c r="A8" s="91" t="s">
        <v>46</v>
      </c>
      <c r="B8" s="91"/>
      <c r="C8" s="91"/>
      <c r="D8" s="91"/>
      <c r="E8" s="91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2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IF(ISERROR(AH9/$AH$101),"-",AH9/$AH$101)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2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IF(ISERROR(AH10/$AH$101),"-",AH10/$AH$101)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hidden="1" customHeight="1" collapsed="1" x14ac:dyDescent="0.25">
      <c r="A11" s="93" t="s">
        <v>47</v>
      </c>
      <c r="B11" s="93"/>
      <c r="C11" s="93"/>
      <c r="D11" s="93"/>
      <c r="E11" s="93"/>
      <c r="F11" s="93"/>
      <c r="G11" s="93"/>
      <c r="H11" s="93"/>
      <c r="I11" s="93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IF(ISERROR(AH11/$AH$101),0,AH11/$AH$101)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hidden="1" customHeight="1" x14ac:dyDescent="0.25">
      <c r="A12" s="91" t="s">
        <v>48</v>
      </c>
      <c r="B12" s="91"/>
      <c r="C12" s="91"/>
      <c r="D12" s="91"/>
      <c r="E12" s="91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4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IF(ISERROR(AH13/$AH$101),"-",AH13/$AH$101)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4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IF(ISERROR(AH14/$AH$101),"-",AH14/$AH$101)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hidden="1" customHeight="1" collapsed="1" x14ac:dyDescent="0.25">
      <c r="A15" s="93" t="s">
        <v>49</v>
      </c>
      <c r="B15" s="93"/>
      <c r="C15" s="93"/>
      <c r="D15" s="93"/>
      <c r="E15" s="93"/>
      <c r="F15" s="93"/>
      <c r="G15" s="93"/>
      <c r="H15" s="93"/>
      <c r="I15" s="93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IF(ISERROR(AH15/$AH$101),0,AH15/$AH$101)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hidden="1" customHeight="1" x14ac:dyDescent="0.25">
      <c r="A16" s="91" t="s">
        <v>50</v>
      </c>
      <c r="B16" s="91"/>
      <c r="C16" s="91"/>
      <c r="D16" s="91"/>
      <c r="E16" s="91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2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IF(ISERROR(AH17/$AH$101),"-",AH17/$AH$101)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2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IF(ISERROR(AH18/$AH$101),"-",AH18/$AH$101)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hidden="1" customHeight="1" collapsed="1" x14ac:dyDescent="0.25">
      <c r="A19" s="93" t="s">
        <v>51</v>
      </c>
      <c r="B19" s="93"/>
      <c r="C19" s="93"/>
      <c r="D19" s="93"/>
      <c r="E19" s="93"/>
      <c r="F19" s="93"/>
      <c r="G19" s="93"/>
      <c r="H19" s="93"/>
      <c r="I19" s="93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IF(ISERROR(AH19/$AH$101),0,AH19/$AH$101)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hidden="1" customHeight="1" x14ac:dyDescent="0.25">
      <c r="A20" s="91" t="s">
        <v>52</v>
      </c>
      <c r="B20" s="91"/>
      <c r="C20" s="91"/>
      <c r="D20" s="91"/>
      <c r="E20" s="91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2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IF(ISERROR(AH21/$AH$101),"-",AH21/$AH$101)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2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IF(ISERROR(AH22/$AH$101),"-",AH22/$AH$101)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hidden="1" customHeight="1" collapsed="1" x14ac:dyDescent="0.25">
      <c r="A23" s="93" t="s">
        <v>53</v>
      </c>
      <c r="B23" s="93"/>
      <c r="C23" s="93"/>
      <c r="D23" s="93"/>
      <c r="E23" s="93"/>
      <c r="F23" s="93"/>
      <c r="G23" s="93"/>
      <c r="H23" s="93"/>
      <c r="I23" s="93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IF(ISERROR(AH23/$AH$101),0,AH23/$AH$101)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hidden="1" customHeight="1" x14ac:dyDescent="0.25">
      <c r="A24" s="91" t="s">
        <v>54</v>
      </c>
      <c r="B24" s="91"/>
      <c r="C24" s="91"/>
      <c r="D24" s="91"/>
      <c r="E24" s="91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2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IF(ISERROR(AH25/$AH$101),"-",AH25/$AH$101)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2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IF(ISERROR(AH26/$AH$101),"-",AH26/$AH$101)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hidden="1" customHeight="1" collapsed="1" x14ac:dyDescent="0.25">
      <c r="A27" s="93" t="s">
        <v>55</v>
      </c>
      <c r="B27" s="93"/>
      <c r="C27" s="93"/>
      <c r="D27" s="93"/>
      <c r="E27" s="93"/>
      <c r="F27" s="93"/>
      <c r="G27" s="93"/>
      <c r="H27" s="93"/>
      <c r="I27" s="93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IF(ISERROR(AH27/$AH$101),0,AH27/$AH$101)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hidden="1" customHeight="1" x14ac:dyDescent="0.25">
      <c r="A28" s="91" t="s">
        <v>56</v>
      </c>
      <c r="B28" s="91"/>
      <c r="C28" s="91"/>
      <c r="D28" s="91"/>
      <c r="E28" s="91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2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IF(ISERROR(AH29/$AH$101),"-",AH29/$AH$101)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2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IF(ISERROR(AH30/$AH$101),"-",AH30/$AH$101)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hidden="1" customHeight="1" collapsed="1" x14ac:dyDescent="0.25">
      <c r="A31" s="93" t="s">
        <v>57</v>
      </c>
      <c r="B31" s="93"/>
      <c r="C31" s="93"/>
      <c r="D31" s="93"/>
      <c r="E31" s="93"/>
      <c r="F31" s="93"/>
      <c r="G31" s="93"/>
      <c r="H31" s="93"/>
      <c r="I31" s="93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IF(ISERROR(AH31/$AH$101),0,AH31/$AH$101)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hidden="1" customHeight="1" x14ac:dyDescent="0.25">
      <c r="A32" s="91" t="s">
        <v>58</v>
      </c>
      <c r="B32" s="91"/>
      <c r="C32" s="91"/>
      <c r="D32" s="91"/>
      <c r="E32" s="91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2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IF(ISERROR(AH33/$AH$101),"-",AH33/$AH$101)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2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IF(ISERROR(AH34/$AH$101),"-",AH34/$AH$101)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hidden="1" customHeight="1" collapsed="1" x14ac:dyDescent="0.25">
      <c r="A35" s="93" t="s">
        <v>59</v>
      </c>
      <c r="B35" s="93"/>
      <c r="C35" s="93"/>
      <c r="D35" s="93"/>
      <c r="E35" s="93"/>
      <c r="F35" s="93"/>
      <c r="G35" s="93"/>
      <c r="H35" s="93"/>
      <c r="I35" s="93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IF(ISERROR(AH35/$AH$101),0,AH35/$AH$101)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hidden="1" customHeight="1" x14ac:dyDescent="0.25">
      <c r="A36" s="91" t="s">
        <v>60</v>
      </c>
      <c r="B36" s="91"/>
      <c r="C36" s="91"/>
      <c r="D36" s="91"/>
      <c r="E36" s="91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2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IF(ISERROR(AH37/$AH$101),"-",AH37/$AH$101)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2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IF(ISERROR(AH38/$AH$101),"-",AH38/$AH$101)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hidden="1" customHeight="1" collapsed="1" x14ac:dyDescent="0.25">
      <c r="A39" s="93" t="s">
        <v>61</v>
      </c>
      <c r="B39" s="93"/>
      <c r="C39" s="93"/>
      <c r="D39" s="93"/>
      <c r="E39" s="93"/>
      <c r="F39" s="93"/>
      <c r="G39" s="93"/>
      <c r="H39" s="93"/>
      <c r="I39" s="93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IF(ISERROR(AH39/$AH$101),0,AH39/$AH$101)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hidden="1" customHeight="1" x14ac:dyDescent="0.25">
      <c r="A40" s="91" t="s">
        <v>62</v>
      </c>
      <c r="B40" s="91"/>
      <c r="C40" s="91"/>
      <c r="D40" s="91"/>
      <c r="E40" s="91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2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IF(ISERROR(AH41/$AH$101),"-",AH41/$AH$101)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2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IF(ISERROR(AH42/$AH$101),"-",AH42/$AH$101)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hidden="1" customHeight="1" collapsed="1" x14ac:dyDescent="0.25">
      <c r="A43" s="93" t="s">
        <v>63</v>
      </c>
      <c r="B43" s="93"/>
      <c r="C43" s="93"/>
      <c r="D43" s="93"/>
      <c r="E43" s="93"/>
      <c r="F43" s="93"/>
      <c r="G43" s="93"/>
      <c r="H43" s="93"/>
      <c r="I43" s="93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IF(ISERROR(AH43/$AH$101),0,AH43/$AH$101)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hidden="1" customHeight="1" x14ac:dyDescent="0.25">
      <c r="A44" s="91" t="s">
        <v>64</v>
      </c>
      <c r="B44" s="91"/>
      <c r="C44" s="91"/>
      <c r="D44" s="91"/>
      <c r="E44" s="91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2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IF(ISERROR(AH45/$AH$101),"-",AH45/$AH$101)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2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IF(ISERROR(AH46/$AH$101),"-",AH46/$AH$101)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hidden="1" customHeight="1" collapsed="1" x14ac:dyDescent="0.25">
      <c r="A47" s="93" t="s">
        <v>65</v>
      </c>
      <c r="B47" s="93"/>
      <c r="C47" s="93"/>
      <c r="D47" s="93"/>
      <c r="E47" s="93"/>
      <c r="F47" s="93"/>
      <c r="G47" s="93"/>
      <c r="H47" s="93"/>
      <c r="I47" s="93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IF(ISERROR(AH47/$AH$101),0,AH47/$AH$101)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hidden="1" customHeight="1" x14ac:dyDescent="0.25">
      <c r="A48" s="91" t="s">
        <v>66</v>
      </c>
      <c r="B48" s="91"/>
      <c r="C48" s="91"/>
      <c r="D48" s="91"/>
      <c r="E48" s="91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2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IF(ISERROR(AH49/$AH$101),"-",AH49/$AH$101)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2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IF(ISERROR(AH50/$AH$101),"-",AH50/$AH$101)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hidden="1" customHeight="1" collapsed="1" x14ac:dyDescent="0.25">
      <c r="A51" s="93" t="s">
        <v>67</v>
      </c>
      <c r="B51" s="93"/>
      <c r="C51" s="93"/>
      <c r="D51" s="93"/>
      <c r="E51" s="93"/>
      <c r="F51" s="93"/>
      <c r="G51" s="93"/>
      <c r="H51" s="93"/>
      <c r="I51" s="93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IF(ISERROR(AH51/$AH$101),0,AH51/$AH$101)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hidden="1" customHeight="1" x14ac:dyDescent="0.25">
      <c r="A52" s="91" t="s">
        <v>68</v>
      </c>
      <c r="B52" s="91"/>
      <c r="C52" s="91"/>
      <c r="D52" s="91"/>
      <c r="E52" s="91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2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IF(ISERROR(AH53/$AH$101),"-",AH53/$AH$101)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2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IF(ISERROR(AH54/$AH$101),"-",AH54/$AH$101)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hidden="1" customHeight="1" collapsed="1" x14ac:dyDescent="0.25">
      <c r="A55" s="93" t="s">
        <v>69</v>
      </c>
      <c r="B55" s="93"/>
      <c r="C55" s="93"/>
      <c r="D55" s="93"/>
      <c r="E55" s="93"/>
      <c r="F55" s="93"/>
      <c r="G55" s="93"/>
      <c r="H55" s="93"/>
      <c r="I55" s="93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IF(ISERROR(AH55/$AH$101),0,AH55/$AH$101)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hidden="1" customHeight="1" x14ac:dyDescent="0.25">
      <c r="A56" s="91" t="s">
        <v>70</v>
      </c>
      <c r="B56" s="91"/>
      <c r="C56" s="91"/>
      <c r="D56" s="91"/>
      <c r="E56" s="91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2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IF(ISERROR(AH57/$AH$101),"-",AH57/$AH$101)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2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IF(ISERROR(AH58/$AH$101),"-",AH58/$AH$101)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hidden="1" customHeight="1" collapsed="1" x14ac:dyDescent="0.25">
      <c r="A59" s="93" t="s">
        <v>71</v>
      </c>
      <c r="B59" s="93"/>
      <c r="C59" s="93"/>
      <c r="D59" s="93"/>
      <c r="E59" s="93"/>
      <c r="F59" s="93"/>
      <c r="G59" s="93"/>
      <c r="H59" s="93"/>
      <c r="I59" s="93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IF(ISERROR(AH59/$AH$101),0,AH59/$AH$101)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hidden="1" customHeight="1" x14ac:dyDescent="0.25">
      <c r="A60" s="91" t="s">
        <v>72</v>
      </c>
      <c r="B60" s="91"/>
      <c r="C60" s="91"/>
      <c r="D60" s="91"/>
      <c r="E60" s="91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2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IF(ISERROR(AH61/$AH$101),"-",AH61/$AH$101)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2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IF(ISERROR(AH62/$AH$101),"-",AH62/$AH$101)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hidden="1" customHeight="1" collapsed="1" x14ac:dyDescent="0.25">
      <c r="A63" s="93" t="s">
        <v>73</v>
      </c>
      <c r="B63" s="93"/>
      <c r="C63" s="93"/>
      <c r="D63" s="93"/>
      <c r="E63" s="93"/>
      <c r="F63" s="93"/>
      <c r="G63" s="93"/>
      <c r="H63" s="93"/>
      <c r="I63" s="93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IF(ISERROR(AH63/$AH$101),0,AH63/$AH$101)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hidden="1" customHeight="1" x14ac:dyDescent="0.25">
      <c r="A64" s="91" t="s">
        <v>74</v>
      </c>
      <c r="B64" s="91"/>
      <c r="C64" s="91"/>
      <c r="D64" s="91"/>
      <c r="E64" s="91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2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IF(ISERROR(AH65/$AH$101),"-",AH65/$AH$101)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2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IF(ISERROR(AH66/$AH$101),"-",AH66/$AH$101)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hidden="1" customHeight="1" collapsed="1" x14ac:dyDescent="0.25">
      <c r="A67" s="93" t="s">
        <v>75</v>
      </c>
      <c r="B67" s="93"/>
      <c r="C67" s="93"/>
      <c r="D67" s="93"/>
      <c r="E67" s="93"/>
      <c r="F67" s="93"/>
      <c r="G67" s="93"/>
      <c r="H67" s="93"/>
      <c r="I67" s="93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IF(ISERROR(AH67/$AH$101),0,AH67/$AH$101)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hidden="1" customHeight="1" x14ac:dyDescent="0.25">
      <c r="A68" s="91" t="s">
        <v>76</v>
      </c>
      <c r="B68" s="91"/>
      <c r="C68" s="91"/>
      <c r="D68" s="91"/>
      <c r="E68" s="91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2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IF(ISERROR(AH69/$AH$101),"-",AH69/$AH$101)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2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IF(ISERROR(AH70/$AH$101),"-",AH70/$AH$101)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hidden="1" customHeight="1" collapsed="1" x14ac:dyDescent="0.25">
      <c r="A71" s="93" t="s">
        <v>77</v>
      </c>
      <c r="B71" s="93"/>
      <c r="C71" s="93"/>
      <c r="D71" s="93"/>
      <c r="E71" s="93"/>
      <c r="F71" s="93"/>
      <c r="G71" s="93"/>
      <c r="H71" s="93"/>
      <c r="I71" s="93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IF(ISERROR(AH71/$AH$101),0,AH71/$AH$101)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1" t="s">
        <v>78</v>
      </c>
      <c r="B72" s="91"/>
      <c r="C72" s="91"/>
      <c r="D72" s="91"/>
      <c r="E72" s="91"/>
      <c r="F72" s="4"/>
      <c r="G72" s="5"/>
      <c r="H72" s="6"/>
      <c r="I72" s="6"/>
      <c r="J72" s="92">
        <v>4730940000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37.5" customHeight="1" outlineLevel="1" x14ac:dyDescent="0.25">
      <c r="A73" s="14">
        <v>1</v>
      </c>
      <c r="B73" s="14"/>
      <c r="C73" s="34" t="s">
        <v>360</v>
      </c>
      <c r="D73" s="71">
        <v>45645</v>
      </c>
      <c r="E73" s="26" t="s">
        <v>358</v>
      </c>
      <c r="F73" s="26" t="s">
        <v>361</v>
      </c>
      <c r="G73" s="26" t="s">
        <v>362</v>
      </c>
      <c r="H73" s="36"/>
      <c r="I73" s="38"/>
      <c r="J73" s="92"/>
      <c r="K73" s="41">
        <v>42000000</v>
      </c>
      <c r="L73" s="39" t="s">
        <v>94</v>
      </c>
      <c r="M73" s="31"/>
      <c r="N73" s="42"/>
      <c r="O73" s="31"/>
      <c r="P73" s="43"/>
      <c r="Q73" s="43"/>
      <c r="R73" s="19"/>
      <c r="S73" s="19">
        <v>42000000</v>
      </c>
      <c r="T73" s="19"/>
      <c r="U73" s="8">
        <f>SUM(R73:T73)</f>
        <v>42000000</v>
      </c>
      <c r="V73" s="19"/>
      <c r="W73" s="19"/>
      <c r="X73" s="19"/>
      <c r="Y73" s="8">
        <f>SUM(V73:X73)</f>
        <v>0</v>
      </c>
      <c r="Z73" s="19"/>
      <c r="AA73" s="34"/>
      <c r="AB73" s="71"/>
      <c r="AC73" s="8">
        <f t="shared" ref="AC73:AC98" si="16"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42000000</v>
      </c>
      <c r="AI73" s="20">
        <f>IF(ISERROR(AH73/$J$72),0,AH73/$J$72)</f>
        <v>8.8777283161485879E-3</v>
      </c>
      <c r="AJ73" s="20">
        <f>IF(ISERROR(AH73/$AH$101),"-",AH73/$AH$101)</f>
        <v>3.3700665235083804E-2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37.5" customHeight="1" outlineLevel="1" x14ac:dyDescent="0.25">
      <c r="A74" s="14">
        <v>2</v>
      </c>
      <c r="B74" s="14"/>
      <c r="C74" s="34" t="s">
        <v>363</v>
      </c>
      <c r="D74" s="71">
        <v>45735</v>
      </c>
      <c r="E74" s="26" t="s">
        <v>244</v>
      </c>
      <c r="F74" s="26" t="s">
        <v>361</v>
      </c>
      <c r="G74" s="26" t="s">
        <v>362</v>
      </c>
      <c r="H74" s="36"/>
      <c r="I74" s="38"/>
      <c r="J74" s="92"/>
      <c r="K74" s="41">
        <v>34740000</v>
      </c>
      <c r="L74" s="39" t="s">
        <v>94</v>
      </c>
      <c r="M74" s="31"/>
      <c r="N74" s="42"/>
      <c r="O74" s="31"/>
      <c r="P74" s="43"/>
      <c r="Q74" s="43"/>
      <c r="R74" s="19"/>
      <c r="S74" s="19"/>
      <c r="T74" s="19"/>
      <c r="U74" s="8">
        <f t="shared" ref="U74:U98" si="17">SUM(R74:T74)</f>
        <v>0</v>
      </c>
      <c r="V74" s="41">
        <v>34740000</v>
      </c>
      <c r="W74" s="19"/>
      <c r="X74" s="19"/>
      <c r="Y74" s="8">
        <f t="shared" ref="Y74:Y98" si="18">SUM(V74:X74)</f>
        <v>34740000</v>
      </c>
      <c r="Z74" s="19"/>
      <c r="AA74" s="34"/>
      <c r="AB74" s="71"/>
      <c r="AC74" s="8">
        <f t="shared" si="16"/>
        <v>0</v>
      </c>
      <c r="AD74" s="19"/>
      <c r="AE74" s="19">
        <v>0</v>
      </c>
      <c r="AF74" s="19">
        <v>0</v>
      </c>
      <c r="AG74" s="8">
        <f t="shared" ref="AG74:AG98" si="19">SUM(AD74:AF74)</f>
        <v>0</v>
      </c>
      <c r="AH74" s="8">
        <f t="shared" ref="AH74:AH98" si="20">SUM(U74,Y74,AC74,AG74)</f>
        <v>34740000</v>
      </c>
      <c r="AI74" s="20">
        <f t="shared" ref="AI74:AI99" si="21">IF(ISERROR(AH74/$J$72),0,AH74/$J$72)</f>
        <v>7.3431495643571888E-3</v>
      </c>
      <c r="AJ74" s="20">
        <f t="shared" ref="AJ74:AJ99" si="22">IF(ISERROR(AH74/$AH$101),"-",AH74/$AH$101)</f>
        <v>2.7875264530162175E-2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37.5" customHeight="1" outlineLevel="1" x14ac:dyDescent="0.25">
      <c r="A75" s="14">
        <v>3</v>
      </c>
      <c r="B75" s="14"/>
      <c r="C75" s="34" t="s">
        <v>364</v>
      </c>
      <c r="D75" s="71">
        <v>45650</v>
      </c>
      <c r="E75" s="26" t="s">
        <v>365</v>
      </c>
      <c r="F75" s="26" t="s">
        <v>361</v>
      </c>
      <c r="G75" s="26" t="s">
        <v>362</v>
      </c>
      <c r="H75" s="36"/>
      <c r="I75" s="38"/>
      <c r="J75" s="92"/>
      <c r="K75" s="41">
        <v>42000000</v>
      </c>
      <c r="L75" s="39" t="s">
        <v>94</v>
      </c>
      <c r="M75" s="31"/>
      <c r="N75" s="42"/>
      <c r="O75" s="31"/>
      <c r="P75" s="43"/>
      <c r="Q75" s="43"/>
      <c r="R75" s="19"/>
      <c r="S75" s="19"/>
      <c r="T75" s="19"/>
      <c r="U75" s="8">
        <f t="shared" si="17"/>
        <v>0</v>
      </c>
      <c r="V75" s="19"/>
      <c r="W75" s="41">
        <v>42000000</v>
      </c>
      <c r="X75" s="19"/>
      <c r="Y75" s="8">
        <f t="shared" si="18"/>
        <v>42000000</v>
      </c>
      <c r="Z75" s="19"/>
      <c r="AA75" s="34"/>
      <c r="AB75" s="71"/>
      <c r="AC75" s="8">
        <f t="shared" si="16"/>
        <v>0</v>
      </c>
      <c r="AD75" s="19"/>
      <c r="AE75" s="19">
        <v>0</v>
      </c>
      <c r="AF75" s="19">
        <v>0</v>
      </c>
      <c r="AG75" s="8">
        <f t="shared" si="19"/>
        <v>0</v>
      </c>
      <c r="AH75" s="8">
        <f t="shared" si="20"/>
        <v>42000000</v>
      </c>
      <c r="AI75" s="20">
        <f t="shared" si="21"/>
        <v>8.8777283161485879E-3</v>
      </c>
      <c r="AJ75" s="20">
        <f t="shared" si="22"/>
        <v>3.3700665235083804E-2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37.5" customHeight="1" outlineLevel="1" x14ac:dyDescent="0.25">
      <c r="A76" s="14">
        <v>4</v>
      </c>
      <c r="B76" s="14"/>
      <c r="C76" s="34" t="s">
        <v>366</v>
      </c>
      <c r="D76" s="71">
        <v>45657</v>
      </c>
      <c r="E76" s="26" t="s">
        <v>367</v>
      </c>
      <c r="F76" s="26" t="s">
        <v>361</v>
      </c>
      <c r="G76" s="26" t="s">
        <v>362</v>
      </c>
      <c r="H76" s="36"/>
      <c r="I76" s="38"/>
      <c r="J76" s="92"/>
      <c r="K76" s="41">
        <v>34740000</v>
      </c>
      <c r="L76" s="39" t="s">
        <v>94</v>
      </c>
      <c r="M76" s="31"/>
      <c r="N76" s="42"/>
      <c r="O76" s="31"/>
      <c r="P76" s="43"/>
      <c r="Q76" s="43"/>
      <c r="R76" s="19"/>
      <c r="S76" s="19"/>
      <c r="T76" s="19"/>
      <c r="U76" s="8">
        <f t="shared" si="17"/>
        <v>0</v>
      </c>
      <c r="V76" s="19"/>
      <c r="W76" s="41">
        <v>34740000</v>
      </c>
      <c r="X76" s="19"/>
      <c r="Y76" s="8">
        <f t="shared" si="18"/>
        <v>34740000</v>
      </c>
      <c r="Z76" s="19"/>
      <c r="AA76" s="34"/>
      <c r="AB76" s="71"/>
      <c r="AC76" s="8">
        <f t="shared" si="16"/>
        <v>0</v>
      </c>
      <c r="AD76" s="19"/>
      <c r="AE76" s="19">
        <v>0</v>
      </c>
      <c r="AF76" s="19">
        <v>0</v>
      </c>
      <c r="AG76" s="8">
        <f t="shared" si="19"/>
        <v>0</v>
      </c>
      <c r="AH76" s="8">
        <f t="shared" si="20"/>
        <v>34740000</v>
      </c>
      <c r="AI76" s="20">
        <f t="shared" si="21"/>
        <v>7.3431495643571888E-3</v>
      </c>
      <c r="AJ76" s="20">
        <f t="shared" si="22"/>
        <v>2.7875264530162175E-2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37.5" customHeight="1" outlineLevel="1" x14ac:dyDescent="0.25">
      <c r="A77" s="14">
        <v>5</v>
      </c>
      <c r="B77" s="14"/>
      <c r="C77" s="34" t="s">
        <v>368</v>
      </c>
      <c r="D77" s="71">
        <v>45657</v>
      </c>
      <c r="E77" s="26" t="s">
        <v>369</v>
      </c>
      <c r="F77" s="26" t="s">
        <v>361</v>
      </c>
      <c r="G77" s="26" t="s">
        <v>362</v>
      </c>
      <c r="H77" s="36"/>
      <c r="I77" s="38"/>
      <c r="J77" s="92"/>
      <c r="K77" s="41">
        <v>34740000</v>
      </c>
      <c r="L77" s="39" t="s">
        <v>94</v>
      </c>
      <c r="M77" s="31"/>
      <c r="N77" s="42"/>
      <c r="O77" s="31"/>
      <c r="P77" s="43"/>
      <c r="Q77" s="43"/>
      <c r="R77" s="19"/>
      <c r="S77" s="19"/>
      <c r="T77" s="19"/>
      <c r="U77" s="8">
        <f t="shared" si="17"/>
        <v>0</v>
      </c>
      <c r="V77" s="19"/>
      <c r="W77" s="41">
        <v>34740000</v>
      </c>
      <c r="X77" s="19"/>
      <c r="Y77" s="8">
        <f t="shared" si="18"/>
        <v>34740000</v>
      </c>
      <c r="Z77" s="19"/>
      <c r="AA77" s="34"/>
      <c r="AB77" s="71"/>
      <c r="AC77" s="8">
        <f t="shared" si="16"/>
        <v>0</v>
      </c>
      <c r="AD77" s="19"/>
      <c r="AE77" s="19">
        <v>0</v>
      </c>
      <c r="AF77" s="19">
        <v>0</v>
      </c>
      <c r="AG77" s="8">
        <f t="shared" si="19"/>
        <v>0</v>
      </c>
      <c r="AH77" s="8">
        <f t="shared" si="20"/>
        <v>34740000</v>
      </c>
      <c r="AI77" s="20">
        <f t="shared" si="21"/>
        <v>7.3431495643571888E-3</v>
      </c>
      <c r="AJ77" s="20">
        <f t="shared" si="22"/>
        <v>2.7875264530162175E-2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37.5" customHeight="1" outlineLevel="1" x14ac:dyDescent="0.25">
      <c r="A78" s="14">
        <v>6</v>
      </c>
      <c r="B78" s="14"/>
      <c r="C78" s="34" t="s">
        <v>360</v>
      </c>
      <c r="D78" s="71">
        <v>45645</v>
      </c>
      <c r="E78" s="26" t="s">
        <v>197</v>
      </c>
      <c r="F78" s="26" t="s">
        <v>361</v>
      </c>
      <c r="G78" s="26" t="s">
        <v>362</v>
      </c>
      <c r="H78" s="36"/>
      <c r="I78" s="38"/>
      <c r="J78" s="92"/>
      <c r="K78" s="41">
        <v>34740000</v>
      </c>
      <c r="L78" s="39" t="s">
        <v>94</v>
      </c>
      <c r="M78" s="31"/>
      <c r="N78" s="42"/>
      <c r="O78" s="31"/>
      <c r="P78" s="43"/>
      <c r="Q78" s="43"/>
      <c r="R78" s="19"/>
      <c r="S78" s="19"/>
      <c r="T78" s="19"/>
      <c r="U78" s="8">
        <f t="shared" si="17"/>
        <v>0</v>
      </c>
      <c r="V78" s="19"/>
      <c r="W78" s="41">
        <v>34740000</v>
      </c>
      <c r="X78" s="19"/>
      <c r="Y78" s="8">
        <f t="shared" si="18"/>
        <v>34740000</v>
      </c>
      <c r="Z78" s="19"/>
      <c r="AA78" s="34"/>
      <c r="AB78" s="71"/>
      <c r="AC78" s="8">
        <f t="shared" si="16"/>
        <v>0</v>
      </c>
      <c r="AD78" s="19"/>
      <c r="AE78" s="19">
        <v>0</v>
      </c>
      <c r="AF78" s="19">
        <v>0</v>
      </c>
      <c r="AG78" s="8">
        <f t="shared" si="19"/>
        <v>0</v>
      </c>
      <c r="AH78" s="8">
        <f t="shared" si="20"/>
        <v>34740000</v>
      </c>
      <c r="AI78" s="20">
        <f t="shared" si="21"/>
        <v>7.3431495643571888E-3</v>
      </c>
      <c r="AJ78" s="20">
        <f t="shared" si="22"/>
        <v>2.7875264530162175E-2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37.5" customHeight="1" outlineLevel="1" x14ac:dyDescent="0.25">
      <c r="A79" s="14">
        <v>7</v>
      </c>
      <c r="B79" s="14"/>
      <c r="C79" s="34" t="s">
        <v>370</v>
      </c>
      <c r="D79" s="71">
        <v>45653</v>
      </c>
      <c r="E79" s="26" t="s">
        <v>371</v>
      </c>
      <c r="F79" s="26" t="s">
        <v>361</v>
      </c>
      <c r="G79" s="26" t="s">
        <v>362</v>
      </c>
      <c r="H79" s="36"/>
      <c r="I79" s="38"/>
      <c r="J79" s="92"/>
      <c r="K79" s="41">
        <v>34740000</v>
      </c>
      <c r="L79" s="39" t="s">
        <v>94</v>
      </c>
      <c r="M79" s="31"/>
      <c r="N79" s="42"/>
      <c r="O79" s="31"/>
      <c r="P79" s="43"/>
      <c r="Q79" s="43"/>
      <c r="R79" s="19"/>
      <c r="S79" s="19"/>
      <c r="T79" s="19"/>
      <c r="U79" s="8">
        <f t="shared" si="17"/>
        <v>0</v>
      </c>
      <c r="V79" s="19"/>
      <c r="W79" s="19"/>
      <c r="X79" s="41">
        <v>34740000</v>
      </c>
      <c r="Y79" s="8">
        <f t="shared" si="18"/>
        <v>34740000</v>
      </c>
      <c r="Z79" s="19"/>
      <c r="AA79" s="34"/>
      <c r="AB79" s="71"/>
      <c r="AC79" s="8">
        <f t="shared" si="16"/>
        <v>0</v>
      </c>
      <c r="AD79" s="19"/>
      <c r="AE79" s="19">
        <v>0</v>
      </c>
      <c r="AF79" s="19">
        <v>0</v>
      </c>
      <c r="AG79" s="8">
        <f t="shared" si="19"/>
        <v>0</v>
      </c>
      <c r="AH79" s="8">
        <f t="shared" si="20"/>
        <v>34740000</v>
      </c>
      <c r="AI79" s="20">
        <f t="shared" si="21"/>
        <v>7.3431495643571888E-3</v>
      </c>
      <c r="AJ79" s="20">
        <f t="shared" si="22"/>
        <v>2.7875264530162175E-2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37.5" customHeight="1" outlineLevel="1" x14ac:dyDescent="0.25">
      <c r="A80" s="14">
        <v>8</v>
      </c>
      <c r="B80" s="14"/>
      <c r="C80" s="34" t="s">
        <v>366</v>
      </c>
      <c r="D80" s="71">
        <v>45657</v>
      </c>
      <c r="E80" s="26" t="s">
        <v>372</v>
      </c>
      <c r="F80" s="26" t="s">
        <v>361</v>
      </c>
      <c r="G80" s="26" t="s">
        <v>362</v>
      </c>
      <c r="H80" s="36"/>
      <c r="I80" s="38"/>
      <c r="J80" s="92"/>
      <c r="K80" s="41">
        <v>42000000</v>
      </c>
      <c r="L80" s="39" t="s">
        <v>94</v>
      </c>
      <c r="M80" s="31"/>
      <c r="N80" s="42"/>
      <c r="O80" s="31"/>
      <c r="P80" s="43"/>
      <c r="Q80" s="43"/>
      <c r="R80" s="19"/>
      <c r="S80" s="19"/>
      <c r="T80" s="19"/>
      <c r="U80" s="8">
        <f t="shared" si="17"/>
        <v>0</v>
      </c>
      <c r="V80" s="19"/>
      <c r="W80" s="19"/>
      <c r="X80" s="41">
        <v>42000000</v>
      </c>
      <c r="Y80" s="8">
        <f t="shared" si="18"/>
        <v>42000000</v>
      </c>
      <c r="Z80" s="19"/>
      <c r="AA80" s="34"/>
      <c r="AB80" s="71"/>
      <c r="AC80" s="8">
        <f t="shared" si="16"/>
        <v>0</v>
      </c>
      <c r="AD80" s="19"/>
      <c r="AE80" s="19">
        <v>0</v>
      </c>
      <c r="AF80" s="19">
        <v>0</v>
      </c>
      <c r="AG80" s="8">
        <f t="shared" si="19"/>
        <v>0</v>
      </c>
      <c r="AH80" s="8">
        <f t="shared" si="20"/>
        <v>42000000</v>
      </c>
      <c r="AI80" s="20">
        <f t="shared" si="21"/>
        <v>8.8777283161485879E-3</v>
      </c>
      <c r="AJ80" s="20">
        <f t="shared" si="22"/>
        <v>3.3700665235083804E-2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37.5" customHeight="1" outlineLevel="1" x14ac:dyDescent="0.25">
      <c r="A81" s="14">
        <v>9</v>
      </c>
      <c r="B81" s="14"/>
      <c r="C81" s="34" t="s">
        <v>373</v>
      </c>
      <c r="D81" s="71">
        <v>45653</v>
      </c>
      <c r="E81" s="26" t="s">
        <v>374</v>
      </c>
      <c r="F81" s="26" t="s">
        <v>361</v>
      </c>
      <c r="G81" s="26" t="s">
        <v>362</v>
      </c>
      <c r="H81" s="36"/>
      <c r="I81" s="38"/>
      <c r="J81" s="92"/>
      <c r="K81" s="41">
        <v>34740000</v>
      </c>
      <c r="L81" s="39" t="s">
        <v>94</v>
      </c>
      <c r="M81" s="31"/>
      <c r="N81" s="42"/>
      <c r="O81" s="31"/>
      <c r="P81" s="43"/>
      <c r="Q81" s="43"/>
      <c r="R81" s="19"/>
      <c r="S81" s="19"/>
      <c r="T81" s="19"/>
      <c r="U81" s="8">
        <f t="shared" si="17"/>
        <v>0</v>
      </c>
      <c r="V81" s="19"/>
      <c r="W81" s="19"/>
      <c r="X81" s="41">
        <v>34740000</v>
      </c>
      <c r="Y81" s="8">
        <f t="shared" si="18"/>
        <v>34740000</v>
      </c>
      <c r="Z81" s="19"/>
      <c r="AA81" s="34"/>
      <c r="AB81" s="71"/>
      <c r="AC81" s="8">
        <f t="shared" si="16"/>
        <v>0</v>
      </c>
      <c r="AD81" s="19"/>
      <c r="AE81" s="19">
        <v>0</v>
      </c>
      <c r="AF81" s="19">
        <v>0</v>
      </c>
      <c r="AG81" s="8">
        <f t="shared" si="19"/>
        <v>0</v>
      </c>
      <c r="AH81" s="8">
        <f t="shared" si="20"/>
        <v>34740000</v>
      </c>
      <c r="AI81" s="20">
        <f t="shared" si="21"/>
        <v>7.3431495643571888E-3</v>
      </c>
      <c r="AJ81" s="20">
        <f t="shared" si="22"/>
        <v>2.7875264530162175E-2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37.5" customHeight="1" outlineLevel="1" x14ac:dyDescent="0.25">
      <c r="A82" s="14">
        <v>10</v>
      </c>
      <c r="B82" s="14"/>
      <c r="C82" s="33" t="s">
        <v>375</v>
      </c>
      <c r="D82" s="34">
        <v>45848.403321759259</v>
      </c>
      <c r="E82" s="26" t="s">
        <v>255</v>
      </c>
      <c r="F82" s="26" t="s">
        <v>361</v>
      </c>
      <c r="G82" s="26" t="s">
        <v>362</v>
      </c>
      <c r="H82" s="36"/>
      <c r="I82" s="38"/>
      <c r="J82" s="92"/>
      <c r="K82" s="41">
        <v>60331800</v>
      </c>
      <c r="L82" s="39" t="s">
        <v>94</v>
      </c>
      <c r="M82" s="31"/>
      <c r="N82" s="42"/>
      <c r="O82" s="31"/>
      <c r="P82" s="43"/>
      <c r="Q82" s="43"/>
      <c r="R82" s="19"/>
      <c r="S82" s="19"/>
      <c r="T82" s="19"/>
      <c r="U82" s="8">
        <f t="shared" si="17"/>
        <v>0</v>
      </c>
      <c r="V82" s="19"/>
      <c r="W82" s="19"/>
      <c r="X82" s="19"/>
      <c r="Y82" s="8">
        <f t="shared" si="18"/>
        <v>0</v>
      </c>
      <c r="Z82" s="41">
        <v>60331800</v>
      </c>
      <c r="AA82" s="19"/>
      <c r="AB82" s="19"/>
      <c r="AC82" s="8">
        <f t="shared" si="16"/>
        <v>60331800</v>
      </c>
      <c r="AD82" s="19"/>
      <c r="AE82" s="19">
        <v>0</v>
      </c>
      <c r="AF82" s="19">
        <v>0</v>
      </c>
      <c r="AG82" s="8">
        <f t="shared" si="19"/>
        <v>0</v>
      </c>
      <c r="AH82" s="8">
        <f t="shared" si="20"/>
        <v>60331800</v>
      </c>
      <c r="AI82" s="20">
        <f t="shared" si="21"/>
        <v>1.2752603076766985E-2</v>
      </c>
      <c r="AJ82" s="20">
        <f t="shared" si="22"/>
        <v>4.8410042734048309E-2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37.5" customHeight="1" outlineLevel="1" x14ac:dyDescent="0.25">
      <c r="A83" s="14">
        <v>11</v>
      </c>
      <c r="B83" s="14"/>
      <c r="C83" s="33" t="s">
        <v>368</v>
      </c>
      <c r="D83" s="34">
        <v>45848.462500000001</v>
      </c>
      <c r="E83" s="26" t="s">
        <v>376</v>
      </c>
      <c r="F83" s="26" t="s">
        <v>361</v>
      </c>
      <c r="G83" s="26" t="s">
        <v>362</v>
      </c>
      <c r="H83" s="36"/>
      <c r="I83" s="38"/>
      <c r="J83" s="92"/>
      <c r="K83" s="41">
        <v>34740000</v>
      </c>
      <c r="L83" s="39" t="s">
        <v>94</v>
      </c>
      <c r="M83" s="31"/>
      <c r="N83" s="42"/>
      <c r="O83" s="31"/>
      <c r="P83" s="43"/>
      <c r="Q83" s="43"/>
      <c r="R83" s="19"/>
      <c r="S83" s="19"/>
      <c r="T83" s="19"/>
      <c r="U83" s="8">
        <f t="shared" si="17"/>
        <v>0</v>
      </c>
      <c r="V83" s="19"/>
      <c r="W83" s="19"/>
      <c r="X83" s="19"/>
      <c r="Y83" s="8">
        <f t="shared" si="18"/>
        <v>0</v>
      </c>
      <c r="Z83" s="41">
        <v>34740000</v>
      </c>
      <c r="AA83" s="19"/>
      <c r="AB83" s="19"/>
      <c r="AC83" s="8">
        <f t="shared" si="16"/>
        <v>34740000</v>
      </c>
      <c r="AD83" s="19"/>
      <c r="AE83" s="19">
        <v>0</v>
      </c>
      <c r="AF83" s="19">
        <v>0</v>
      </c>
      <c r="AG83" s="8">
        <f t="shared" si="19"/>
        <v>0</v>
      </c>
      <c r="AH83" s="8">
        <f t="shared" si="20"/>
        <v>34740000</v>
      </c>
      <c r="AI83" s="20">
        <f t="shared" si="21"/>
        <v>7.3431495643571888E-3</v>
      </c>
      <c r="AJ83" s="20">
        <f t="shared" si="22"/>
        <v>2.7875264530162175E-2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37.5" customHeight="1" outlineLevel="1" x14ac:dyDescent="0.25">
      <c r="A84" s="14">
        <v>12</v>
      </c>
      <c r="B84" s="14"/>
      <c r="C84" s="33" t="s">
        <v>377</v>
      </c>
      <c r="D84" s="34">
        <v>45853.483356481483</v>
      </c>
      <c r="E84" s="26" t="s">
        <v>318</v>
      </c>
      <c r="F84" s="26" t="s">
        <v>361</v>
      </c>
      <c r="G84" s="26" t="s">
        <v>362</v>
      </c>
      <c r="H84" s="36"/>
      <c r="I84" s="38"/>
      <c r="J84" s="92"/>
      <c r="K84" s="41">
        <v>34740000</v>
      </c>
      <c r="L84" s="39" t="s">
        <v>94</v>
      </c>
      <c r="M84" s="31"/>
      <c r="N84" s="42"/>
      <c r="O84" s="31"/>
      <c r="P84" s="43"/>
      <c r="Q84" s="43"/>
      <c r="R84" s="19"/>
      <c r="S84" s="19"/>
      <c r="T84" s="19"/>
      <c r="U84" s="8">
        <f t="shared" si="17"/>
        <v>0</v>
      </c>
      <c r="V84" s="19"/>
      <c r="W84" s="19"/>
      <c r="X84" s="19"/>
      <c r="Y84" s="8">
        <f t="shared" si="18"/>
        <v>0</v>
      </c>
      <c r="Z84" s="41">
        <v>34740000</v>
      </c>
      <c r="AA84" s="19"/>
      <c r="AB84" s="19"/>
      <c r="AC84" s="8">
        <f t="shared" si="16"/>
        <v>34740000</v>
      </c>
      <c r="AD84" s="19"/>
      <c r="AE84" s="19">
        <v>0</v>
      </c>
      <c r="AF84" s="19">
        <v>0</v>
      </c>
      <c r="AG84" s="8">
        <f t="shared" si="19"/>
        <v>0</v>
      </c>
      <c r="AH84" s="8">
        <f t="shared" si="20"/>
        <v>34740000</v>
      </c>
      <c r="AI84" s="20">
        <f t="shared" si="21"/>
        <v>7.3431495643571888E-3</v>
      </c>
      <c r="AJ84" s="20">
        <f t="shared" si="22"/>
        <v>2.7875264530162175E-2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37.5" customHeight="1" outlineLevel="1" x14ac:dyDescent="0.25">
      <c r="A85" s="14">
        <v>13</v>
      </c>
      <c r="B85" s="14"/>
      <c r="C85" s="33" t="s">
        <v>378</v>
      </c>
      <c r="D85" s="34">
        <v>45853.502881944441</v>
      </c>
      <c r="E85" s="26" t="s">
        <v>379</v>
      </c>
      <c r="F85" s="26" t="s">
        <v>361</v>
      </c>
      <c r="G85" s="26" t="s">
        <v>362</v>
      </c>
      <c r="H85" s="36"/>
      <c r="I85" s="38"/>
      <c r="J85" s="92"/>
      <c r="K85" s="41">
        <v>60331800</v>
      </c>
      <c r="L85" s="39" t="s">
        <v>94</v>
      </c>
      <c r="M85" s="31"/>
      <c r="N85" s="42"/>
      <c r="O85" s="31"/>
      <c r="P85" s="43"/>
      <c r="Q85" s="43"/>
      <c r="R85" s="19"/>
      <c r="S85" s="19"/>
      <c r="T85" s="19"/>
      <c r="U85" s="8">
        <f t="shared" si="17"/>
        <v>0</v>
      </c>
      <c r="V85" s="19"/>
      <c r="W85" s="19"/>
      <c r="X85" s="19"/>
      <c r="Y85" s="8">
        <f t="shared" si="18"/>
        <v>0</v>
      </c>
      <c r="Z85" s="41">
        <v>60331800</v>
      </c>
      <c r="AA85" s="19"/>
      <c r="AB85" s="19"/>
      <c r="AC85" s="8">
        <f t="shared" si="16"/>
        <v>60331800</v>
      </c>
      <c r="AD85" s="19"/>
      <c r="AE85" s="19">
        <v>0</v>
      </c>
      <c r="AF85" s="19">
        <v>0</v>
      </c>
      <c r="AG85" s="8">
        <f t="shared" si="19"/>
        <v>0</v>
      </c>
      <c r="AH85" s="8">
        <f t="shared" si="20"/>
        <v>60331800</v>
      </c>
      <c r="AI85" s="20">
        <f t="shared" si="21"/>
        <v>1.2752603076766985E-2</v>
      </c>
      <c r="AJ85" s="20">
        <f t="shared" si="22"/>
        <v>4.8410042734048309E-2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37.5" customHeight="1" outlineLevel="1" x14ac:dyDescent="0.25">
      <c r="A86" s="14">
        <v>14</v>
      </c>
      <c r="B86" s="14"/>
      <c r="C86" s="33" t="s">
        <v>360</v>
      </c>
      <c r="D86" s="34">
        <v>45859.512789351851</v>
      </c>
      <c r="E86" s="26" t="s">
        <v>380</v>
      </c>
      <c r="F86" s="26" t="s">
        <v>361</v>
      </c>
      <c r="G86" s="26" t="s">
        <v>362</v>
      </c>
      <c r="H86" s="36"/>
      <c r="I86" s="38"/>
      <c r="J86" s="92"/>
      <c r="K86" s="41">
        <v>34740000</v>
      </c>
      <c r="L86" s="39" t="s">
        <v>94</v>
      </c>
      <c r="M86" s="31"/>
      <c r="N86" s="42"/>
      <c r="O86" s="31"/>
      <c r="P86" s="43"/>
      <c r="Q86" s="43"/>
      <c r="R86" s="19"/>
      <c r="S86" s="19"/>
      <c r="T86" s="19"/>
      <c r="U86" s="8">
        <f t="shared" si="17"/>
        <v>0</v>
      </c>
      <c r="V86" s="19"/>
      <c r="W86" s="19"/>
      <c r="X86" s="19"/>
      <c r="Y86" s="8">
        <f t="shared" si="18"/>
        <v>0</v>
      </c>
      <c r="Z86" s="41">
        <v>34740000</v>
      </c>
      <c r="AA86" s="19"/>
      <c r="AB86" s="19"/>
      <c r="AC86" s="8">
        <f t="shared" si="16"/>
        <v>34740000</v>
      </c>
      <c r="AD86" s="19"/>
      <c r="AE86" s="19">
        <v>0</v>
      </c>
      <c r="AF86" s="19">
        <v>0</v>
      </c>
      <c r="AG86" s="8">
        <f t="shared" si="19"/>
        <v>0</v>
      </c>
      <c r="AH86" s="8">
        <f t="shared" si="20"/>
        <v>34740000</v>
      </c>
      <c r="AI86" s="20">
        <f t="shared" si="21"/>
        <v>7.3431495643571888E-3</v>
      </c>
      <c r="AJ86" s="20">
        <f t="shared" si="22"/>
        <v>2.7875264530162175E-2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37.5" customHeight="1" outlineLevel="1" x14ac:dyDescent="0.25">
      <c r="A87" s="14">
        <v>15</v>
      </c>
      <c r="B87" s="14"/>
      <c r="C87" s="33" t="s">
        <v>381</v>
      </c>
      <c r="D87" s="34">
        <v>45866.415729166663</v>
      </c>
      <c r="E87" s="26" t="s">
        <v>382</v>
      </c>
      <c r="F87" s="26" t="s">
        <v>361</v>
      </c>
      <c r="G87" s="26" t="s">
        <v>362</v>
      </c>
      <c r="H87" s="36"/>
      <c r="I87" s="38"/>
      <c r="J87" s="92"/>
      <c r="K87" s="41">
        <v>72940000</v>
      </c>
      <c r="L87" s="39" t="s">
        <v>94</v>
      </c>
      <c r="M87" s="31"/>
      <c r="N87" s="42"/>
      <c r="O87" s="31"/>
      <c r="P87" s="43"/>
      <c r="Q87" s="43"/>
      <c r="R87" s="19"/>
      <c r="S87" s="19"/>
      <c r="T87" s="19"/>
      <c r="U87" s="8">
        <f t="shared" si="17"/>
        <v>0</v>
      </c>
      <c r="V87" s="19"/>
      <c r="W87" s="19"/>
      <c r="X87" s="19"/>
      <c r="Y87" s="8">
        <f t="shared" si="18"/>
        <v>0</v>
      </c>
      <c r="Z87" s="41">
        <v>72940000</v>
      </c>
      <c r="AA87" s="19"/>
      <c r="AB87" s="19"/>
      <c r="AC87" s="8">
        <f t="shared" si="16"/>
        <v>72940000</v>
      </c>
      <c r="AD87" s="19"/>
      <c r="AE87" s="19">
        <v>0</v>
      </c>
      <c r="AF87" s="19">
        <v>0</v>
      </c>
      <c r="AG87" s="8">
        <f t="shared" si="19"/>
        <v>0</v>
      </c>
      <c r="AH87" s="8">
        <f t="shared" si="20"/>
        <v>72940000</v>
      </c>
      <c r="AI87" s="20">
        <f t="shared" si="21"/>
        <v>1.5417654842378047E-2</v>
      </c>
      <c r="AJ87" s="20">
        <f t="shared" si="22"/>
        <v>5.8526821958262205E-2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37.5" customHeight="1" outlineLevel="1" x14ac:dyDescent="0.25">
      <c r="A88" s="14">
        <v>16</v>
      </c>
      <c r="B88" s="14"/>
      <c r="C88" s="33" t="s">
        <v>383</v>
      </c>
      <c r="D88" s="34">
        <v>45866.416631944441</v>
      </c>
      <c r="E88" s="26" t="s">
        <v>384</v>
      </c>
      <c r="F88" s="26" t="s">
        <v>361</v>
      </c>
      <c r="G88" s="26" t="s">
        <v>362</v>
      </c>
      <c r="H88" s="36"/>
      <c r="I88" s="38"/>
      <c r="J88" s="92"/>
      <c r="K88" s="41">
        <v>60331800</v>
      </c>
      <c r="L88" s="39" t="s">
        <v>94</v>
      </c>
      <c r="M88" s="31"/>
      <c r="N88" s="42"/>
      <c r="O88" s="31"/>
      <c r="P88" s="43"/>
      <c r="Q88" s="43"/>
      <c r="R88" s="19"/>
      <c r="S88" s="19"/>
      <c r="T88" s="19"/>
      <c r="U88" s="8">
        <f t="shared" si="17"/>
        <v>0</v>
      </c>
      <c r="V88" s="19"/>
      <c r="W88" s="19"/>
      <c r="X88" s="19"/>
      <c r="Y88" s="8">
        <f t="shared" si="18"/>
        <v>0</v>
      </c>
      <c r="Z88" s="41">
        <v>60331800</v>
      </c>
      <c r="AA88" s="19"/>
      <c r="AB88" s="19"/>
      <c r="AC88" s="8">
        <f t="shared" si="16"/>
        <v>60331800</v>
      </c>
      <c r="AD88" s="19"/>
      <c r="AE88" s="19">
        <v>0</v>
      </c>
      <c r="AF88" s="19">
        <v>0</v>
      </c>
      <c r="AG88" s="8">
        <f t="shared" si="19"/>
        <v>0</v>
      </c>
      <c r="AH88" s="8">
        <f t="shared" si="20"/>
        <v>60331800</v>
      </c>
      <c r="AI88" s="20">
        <f t="shared" si="21"/>
        <v>1.2752603076766985E-2</v>
      </c>
      <c r="AJ88" s="20">
        <f t="shared" si="22"/>
        <v>4.8410042734048309E-2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37.5" customHeight="1" outlineLevel="1" x14ac:dyDescent="0.25">
      <c r="A89" s="14">
        <v>17</v>
      </c>
      <c r="B89" s="14"/>
      <c r="C89" s="33" t="s">
        <v>366</v>
      </c>
      <c r="D89" s="34">
        <v>45868.438136574077</v>
      </c>
      <c r="E89" s="26" t="s">
        <v>385</v>
      </c>
      <c r="F89" s="26" t="s">
        <v>361</v>
      </c>
      <c r="G89" s="26" t="s">
        <v>362</v>
      </c>
      <c r="H89" s="36"/>
      <c r="I89" s="38"/>
      <c r="J89" s="92"/>
      <c r="K89" s="41">
        <v>42000000</v>
      </c>
      <c r="L89" s="39" t="s">
        <v>94</v>
      </c>
      <c r="M89" s="31"/>
      <c r="N89" s="42"/>
      <c r="O89" s="31"/>
      <c r="P89" s="43"/>
      <c r="Q89" s="43"/>
      <c r="R89" s="19"/>
      <c r="S89" s="19"/>
      <c r="T89" s="19"/>
      <c r="U89" s="8">
        <f t="shared" si="17"/>
        <v>0</v>
      </c>
      <c r="V89" s="19"/>
      <c r="W89" s="19"/>
      <c r="X89" s="19"/>
      <c r="Y89" s="8">
        <f t="shared" si="18"/>
        <v>0</v>
      </c>
      <c r="Z89" s="41">
        <v>42000000</v>
      </c>
      <c r="AA89" s="19"/>
      <c r="AB89" s="19"/>
      <c r="AC89" s="8">
        <f t="shared" si="16"/>
        <v>42000000</v>
      </c>
      <c r="AD89" s="19"/>
      <c r="AE89" s="19">
        <v>0</v>
      </c>
      <c r="AF89" s="19">
        <v>0</v>
      </c>
      <c r="AG89" s="8">
        <f t="shared" si="19"/>
        <v>0</v>
      </c>
      <c r="AH89" s="8">
        <f t="shared" si="20"/>
        <v>42000000</v>
      </c>
      <c r="AI89" s="20">
        <f t="shared" si="21"/>
        <v>8.8777283161485879E-3</v>
      </c>
      <c r="AJ89" s="20">
        <f t="shared" si="22"/>
        <v>3.3700665235083804E-2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37.5" customHeight="1" outlineLevel="1" x14ac:dyDescent="0.25">
      <c r="A90" s="14">
        <v>18</v>
      </c>
      <c r="B90" s="14"/>
      <c r="C90" s="33" t="s">
        <v>386</v>
      </c>
      <c r="D90" s="34">
        <v>45869.508032407408</v>
      </c>
      <c r="E90" s="26" t="s">
        <v>387</v>
      </c>
      <c r="F90" s="26" t="s">
        <v>361</v>
      </c>
      <c r="G90" s="26" t="s">
        <v>362</v>
      </c>
      <c r="H90" s="36"/>
      <c r="I90" s="38"/>
      <c r="J90" s="92"/>
      <c r="K90" s="41">
        <v>60331800</v>
      </c>
      <c r="L90" s="39" t="s">
        <v>94</v>
      </c>
      <c r="M90" s="31"/>
      <c r="N90" s="42"/>
      <c r="O90" s="31"/>
      <c r="P90" s="43"/>
      <c r="Q90" s="43"/>
      <c r="R90" s="19"/>
      <c r="S90" s="19"/>
      <c r="T90" s="19"/>
      <c r="U90" s="8"/>
      <c r="V90" s="19"/>
      <c r="W90" s="19"/>
      <c r="X90" s="19"/>
      <c r="Y90" s="8"/>
      <c r="Z90" s="41">
        <v>60331800</v>
      </c>
      <c r="AA90" s="19"/>
      <c r="AB90" s="19"/>
      <c r="AC90" s="8">
        <f t="shared" si="16"/>
        <v>60331800</v>
      </c>
      <c r="AD90" s="19"/>
      <c r="AE90" s="19"/>
      <c r="AF90" s="19"/>
      <c r="AG90" s="8">
        <f t="shared" si="19"/>
        <v>0</v>
      </c>
      <c r="AH90" s="8">
        <f t="shared" si="20"/>
        <v>60331800</v>
      </c>
      <c r="AI90" s="20">
        <f t="shared" si="21"/>
        <v>1.2752603076766985E-2</v>
      </c>
      <c r="AJ90" s="20">
        <f t="shared" si="22"/>
        <v>4.8410042734048309E-2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37.5" customHeight="1" outlineLevel="1" x14ac:dyDescent="0.25">
      <c r="A91" s="14">
        <v>19</v>
      </c>
      <c r="B91" s="14"/>
      <c r="C91" s="33" t="s">
        <v>388</v>
      </c>
      <c r="D91" s="34">
        <v>45877.591736111113</v>
      </c>
      <c r="E91" s="26" t="s">
        <v>389</v>
      </c>
      <c r="F91" s="26" t="s">
        <v>361</v>
      </c>
      <c r="G91" s="26" t="s">
        <v>362</v>
      </c>
      <c r="H91" s="36"/>
      <c r="I91" s="38"/>
      <c r="J91" s="92"/>
      <c r="K91" s="41">
        <v>60331800</v>
      </c>
      <c r="L91" s="39" t="s">
        <v>94</v>
      </c>
      <c r="M91" s="31"/>
      <c r="N91" s="42"/>
      <c r="O91" s="31"/>
      <c r="P91" s="43"/>
      <c r="Q91" s="43"/>
      <c r="R91" s="19"/>
      <c r="S91" s="19"/>
      <c r="T91" s="19"/>
      <c r="U91" s="8"/>
      <c r="V91" s="19"/>
      <c r="W91" s="19"/>
      <c r="X91" s="19"/>
      <c r="Y91" s="8"/>
      <c r="Z91" s="19"/>
      <c r="AA91" s="41">
        <v>60331800</v>
      </c>
      <c r="AB91" s="19"/>
      <c r="AC91" s="8">
        <f t="shared" si="16"/>
        <v>60331800</v>
      </c>
      <c r="AD91" s="19"/>
      <c r="AE91" s="19"/>
      <c r="AF91" s="19"/>
      <c r="AG91" s="8">
        <f t="shared" si="19"/>
        <v>0</v>
      </c>
      <c r="AH91" s="8">
        <f t="shared" si="20"/>
        <v>60331800</v>
      </c>
      <c r="AI91" s="20">
        <f t="shared" si="21"/>
        <v>1.2752603076766985E-2</v>
      </c>
      <c r="AJ91" s="20">
        <f t="shared" si="22"/>
        <v>4.8410042734048309E-2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37.5" customHeight="1" outlineLevel="1" x14ac:dyDescent="0.25">
      <c r="A92" s="14">
        <v>20</v>
      </c>
      <c r="B92" s="14"/>
      <c r="C92" s="33" t="s">
        <v>390</v>
      </c>
      <c r="D92" s="34">
        <v>45882.383553240739</v>
      </c>
      <c r="E92" s="26" t="s">
        <v>302</v>
      </c>
      <c r="F92" s="26" t="s">
        <v>361</v>
      </c>
      <c r="G92" s="26" t="s">
        <v>362</v>
      </c>
      <c r="H92" s="36"/>
      <c r="I92" s="38"/>
      <c r="J92" s="92"/>
      <c r="K92" s="41">
        <v>60331800</v>
      </c>
      <c r="L92" s="39" t="s">
        <v>94</v>
      </c>
      <c r="M92" s="31"/>
      <c r="N92" s="42"/>
      <c r="O92" s="31"/>
      <c r="P92" s="43"/>
      <c r="Q92" s="43"/>
      <c r="R92" s="19"/>
      <c r="S92" s="19"/>
      <c r="T92" s="19"/>
      <c r="U92" s="8"/>
      <c r="V92" s="19"/>
      <c r="W92" s="19"/>
      <c r="X92" s="19"/>
      <c r="Y92" s="8"/>
      <c r="Z92" s="19"/>
      <c r="AA92" s="41">
        <v>60331800</v>
      </c>
      <c r="AB92" s="19"/>
      <c r="AC92" s="8">
        <f t="shared" si="16"/>
        <v>60331800</v>
      </c>
      <c r="AD92" s="19"/>
      <c r="AE92" s="19"/>
      <c r="AF92" s="19"/>
      <c r="AG92" s="8">
        <f t="shared" si="19"/>
        <v>0</v>
      </c>
      <c r="AH92" s="8">
        <f t="shared" si="20"/>
        <v>60331800</v>
      </c>
      <c r="AI92" s="20">
        <f t="shared" si="21"/>
        <v>1.2752603076766985E-2</v>
      </c>
      <c r="AJ92" s="20">
        <f t="shared" si="22"/>
        <v>4.8410042734048309E-2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37.5" customHeight="1" outlineLevel="1" x14ac:dyDescent="0.25">
      <c r="A93" s="14">
        <v>21</v>
      </c>
      <c r="B93" s="14"/>
      <c r="C93" s="33" t="s">
        <v>391</v>
      </c>
      <c r="D93" s="34">
        <v>45883.39571759259</v>
      </c>
      <c r="E93" s="26" t="s">
        <v>407</v>
      </c>
      <c r="F93" s="26" t="s">
        <v>361</v>
      </c>
      <c r="G93" s="26" t="s">
        <v>362</v>
      </c>
      <c r="H93" s="36"/>
      <c r="I93" s="38"/>
      <c r="J93" s="92"/>
      <c r="K93" s="41">
        <v>60331800</v>
      </c>
      <c r="L93" s="39" t="s">
        <v>94</v>
      </c>
      <c r="M93" s="31"/>
      <c r="N93" s="42"/>
      <c r="O93" s="31"/>
      <c r="P93" s="43"/>
      <c r="Q93" s="43"/>
      <c r="R93" s="19"/>
      <c r="S93" s="19"/>
      <c r="T93" s="19"/>
      <c r="U93" s="8"/>
      <c r="V93" s="19"/>
      <c r="W93" s="19"/>
      <c r="X93" s="19"/>
      <c r="Y93" s="8"/>
      <c r="Z93" s="19"/>
      <c r="AA93" s="41">
        <v>60331800</v>
      </c>
      <c r="AB93" s="19"/>
      <c r="AC93" s="8">
        <f t="shared" si="16"/>
        <v>60331800</v>
      </c>
      <c r="AD93" s="19"/>
      <c r="AE93" s="19"/>
      <c r="AF93" s="19"/>
      <c r="AG93" s="8">
        <f t="shared" si="19"/>
        <v>0</v>
      </c>
      <c r="AH93" s="8">
        <f t="shared" si="20"/>
        <v>60331800</v>
      </c>
      <c r="AI93" s="20">
        <f t="shared" si="21"/>
        <v>1.2752603076766985E-2</v>
      </c>
      <c r="AJ93" s="20">
        <f t="shared" si="22"/>
        <v>4.8410042734048309E-2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37.5" customHeight="1" outlineLevel="1" x14ac:dyDescent="0.25">
      <c r="A94" s="14">
        <v>22</v>
      </c>
      <c r="B94" s="14"/>
      <c r="C94" s="33" t="s">
        <v>392</v>
      </c>
      <c r="D94" s="34">
        <v>45889.470648148148</v>
      </c>
      <c r="E94" s="26" t="s">
        <v>393</v>
      </c>
      <c r="F94" s="26" t="s">
        <v>361</v>
      </c>
      <c r="G94" s="26" t="s">
        <v>362</v>
      </c>
      <c r="H94" s="36"/>
      <c r="I94" s="38"/>
      <c r="J94" s="92"/>
      <c r="K94" s="41">
        <v>72940000</v>
      </c>
      <c r="L94" s="39" t="s">
        <v>94</v>
      </c>
      <c r="M94" s="31"/>
      <c r="N94" s="42"/>
      <c r="O94" s="31"/>
      <c r="P94" s="43"/>
      <c r="Q94" s="43"/>
      <c r="R94" s="19"/>
      <c r="S94" s="19"/>
      <c r="T94" s="19"/>
      <c r="U94" s="8"/>
      <c r="V94" s="19"/>
      <c r="W94" s="19"/>
      <c r="X94" s="19"/>
      <c r="Y94" s="8"/>
      <c r="Z94" s="19"/>
      <c r="AA94" s="41">
        <v>72940000</v>
      </c>
      <c r="AB94" s="19"/>
      <c r="AC94" s="8">
        <f t="shared" si="16"/>
        <v>72940000</v>
      </c>
      <c r="AD94" s="19"/>
      <c r="AE94" s="19"/>
      <c r="AF94" s="19"/>
      <c r="AG94" s="8">
        <f t="shared" si="19"/>
        <v>0</v>
      </c>
      <c r="AH94" s="8">
        <f t="shared" si="20"/>
        <v>72940000</v>
      </c>
      <c r="AI94" s="20">
        <f t="shared" si="21"/>
        <v>1.5417654842378047E-2</v>
      </c>
      <c r="AJ94" s="20">
        <f t="shared" si="22"/>
        <v>5.8526821958262205E-2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37.5" customHeight="1" outlineLevel="1" x14ac:dyDescent="0.25">
      <c r="A95" s="14">
        <v>23</v>
      </c>
      <c r="B95" s="14"/>
      <c r="C95" s="33" t="s">
        <v>394</v>
      </c>
      <c r="D95" s="34">
        <v>45889.470648148148</v>
      </c>
      <c r="E95" s="26" t="s">
        <v>395</v>
      </c>
      <c r="F95" s="26" t="s">
        <v>361</v>
      </c>
      <c r="G95" s="26" t="s">
        <v>362</v>
      </c>
      <c r="H95" s="36"/>
      <c r="I95" s="38"/>
      <c r="J95" s="92"/>
      <c r="K95" s="41">
        <v>60331800</v>
      </c>
      <c r="L95" s="39" t="s">
        <v>94</v>
      </c>
      <c r="M95" s="31"/>
      <c r="N95" s="42"/>
      <c r="O95" s="31"/>
      <c r="P95" s="43"/>
      <c r="Q95" s="43"/>
      <c r="R95" s="19"/>
      <c r="S95" s="19"/>
      <c r="T95" s="19"/>
      <c r="U95" s="8">
        <f t="shared" si="17"/>
        <v>0</v>
      </c>
      <c r="V95" s="19"/>
      <c r="W95" s="19"/>
      <c r="X95" s="19"/>
      <c r="Y95" s="8">
        <f t="shared" si="18"/>
        <v>0</v>
      </c>
      <c r="Z95" s="19"/>
      <c r="AA95" s="41">
        <v>60331800</v>
      </c>
      <c r="AB95" s="19"/>
      <c r="AC95" s="8">
        <f t="shared" si="16"/>
        <v>60331800</v>
      </c>
      <c r="AD95" s="19"/>
      <c r="AE95" s="19">
        <v>0</v>
      </c>
      <c r="AF95" s="19">
        <v>0</v>
      </c>
      <c r="AG95" s="8">
        <f t="shared" si="19"/>
        <v>0</v>
      </c>
      <c r="AH95" s="8">
        <f t="shared" si="20"/>
        <v>60331800</v>
      </c>
      <c r="AI95" s="20">
        <f t="shared" si="21"/>
        <v>1.2752603076766985E-2</v>
      </c>
      <c r="AJ95" s="20">
        <f t="shared" si="22"/>
        <v>4.8410042734048309E-2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37.5" customHeight="1" outlineLevel="1" x14ac:dyDescent="0.25">
      <c r="A96" s="14">
        <v>24</v>
      </c>
      <c r="B96" s="14"/>
      <c r="C96" s="33" t="s">
        <v>396</v>
      </c>
      <c r="D96" s="34">
        <v>45917.498263888891</v>
      </c>
      <c r="E96" s="26" t="s">
        <v>397</v>
      </c>
      <c r="F96" s="26" t="s">
        <v>361</v>
      </c>
      <c r="G96" s="26" t="s">
        <v>362</v>
      </c>
      <c r="H96" s="36"/>
      <c r="I96" s="38"/>
      <c r="J96" s="92"/>
      <c r="K96" s="41">
        <v>34740000</v>
      </c>
      <c r="L96" s="39" t="s">
        <v>94</v>
      </c>
      <c r="M96" s="31"/>
      <c r="N96" s="42"/>
      <c r="O96" s="31"/>
      <c r="P96" s="43"/>
      <c r="Q96" s="43"/>
      <c r="R96" s="19"/>
      <c r="S96" s="19"/>
      <c r="T96" s="19"/>
      <c r="U96" s="8">
        <f t="shared" si="17"/>
        <v>0</v>
      </c>
      <c r="V96" s="19"/>
      <c r="W96" s="19"/>
      <c r="X96" s="19"/>
      <c r="Y96" s="8">
        <f t="shared" si="18"/>
        <v>0</v>
      </c>
      <c r="Z96" s="19"/>
      <c r="AA96" s="19"/>
      <c r="AB96" s="41">
        <v>34740000</v>
      </c>
      <c r="AC96" s="8">
        <f t="shared" si="16"/>
        <v>34740000</v>
      </c>
      <c r="AD96" s="19"/>
      <c r="AE96" s="19">
        <v>0</v>
      </c>
      <c r="AF96" s="19">
        <v>0</v>
      </c>
      <c r="AG96" s="8">
        <f t="shared" si="19"/>
        <v>0</v>
      </c>
      <c r="AH96" s="8">
        <f t="shared" si="20"/>
        <v>34740000</v>
      </c>
      <c r="AI96" s="20">
        <f t="shared" si="21"/>
        <v>7.3431495643571888E-3</v>
      </c>
      <c r="AJ96" s="20">
        <f t="shared" si="22"/>
        <v>2.7875264530162175E-2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37.5" customHeight="1" outlineLevel="1" x14ac:dyDescent="0.25">
      <c r="A97" s="14">
        <v>25</v>
      </c>
      <c r="B97" s="14"/>
      <c r="C97" s="33" t="s">
        <v>398</v>
      </c>
      <c r="D97" s="34">
        <v>45922.456712962965</v>
      </c>
      <c r="E97" s="26" t="s">
        <v>399</v>
      </c>
      <c r="F97" s="26" t="s">
        <v>361</v>
      </c>
      <c r="G97" s="26" t="s">
        <v>362</v>
      </c>
      <c r="H97" s="36"/>
      <c r="I97" s="38"/>
      <c r="J97" s="92"/>
      <c r="K97" s="41">
        <v>42000000</v>
      </c>
      <c r="L97" s="39" t="s">
        <v>94</v>
      </c>
      <c r="M97" s="31"/>
      <c r="N97" s="42"/>
      <c r="O97" s="31"/>
      <c r="P97" s="43"/>
      <c r="Q97" s="43"/>
      <c r="R97" s="19"/>
      <c r="S97" s="19"/>
      <c r="T97" s="19"/>
      <c r="U97" s="8">
        <f t="shared" si="17"/>
        <v>0</v>
      </c>
      <c r="V97" s="19"/>
      <c r="W97" s="19"/>
      <c r="X97" s="19"/>
      <c r="Y97" s="8">
        <f t="shared" si="18"/>
        <v>0</v>
      </c>
      <c r="Z97" s="19"/>
      <c r="AA97" s="19"/>
      <c r="AB97" s="41">
        <v>42000000</v>
      </c>
      <c r="AC97" s="8">
        <f t="shared" si="16"/>
        <v>42000000</v>
      </c>
      <c r="AD97" s="19"/>
      <c r="AE97" s="19">
        <v>0</v>
      </c>
      <c r="AF97" s="19">
        <v>0</v>
      </c>
      <c r="AG97" s="8">
        <f t="shared" si="19"/>
        <v>0</v>
      </c>
      <c r="AH97" s="8">
        <f t="shared" si="20"/>
        <v>42000000</v>
      </c>
      <c r="AI97" s="20">
        <f t="shared" si="21"/>
        <v>8.8777283161485879E-3</v>
      </c>
      <c r="AJ97" s="20">
        <f t="shared" si="22"/>
        <v>3.3700665235083804E-2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37.5" customHeight="1" outlineLevel="1" x14ac:dyDescent="0.25">
      <c r="A98" s="14">
        <v>26</v>
      </c>
      <c r="B98" s="14"/>
      <c r="C98" s="33" t="s">
        <v>400</v>
      </c>
      <c r="D98" s="34">
        <v>45926.538680555554</v>
      </c>
      <c r="E98" s="26" t="s">
        <v>401</v>
      </c>
      <c r="F98" s="26" t="s">
        <v>361</v>
      </c>
      <c r="G98" s="26" t="s">
        <v>362</v>
      </c>
      <c r="H98" s="36"/>
      <c r="I98" s="38"/>
      <c r="J98" s="92"/>
      <c r="K98" s="41">
        <v>60331800</v>
      </c>
      <c r="L98" s="39" t="s">
        <v>94</v>
      </c>
      <c r="M98" s="31"/>
      <c r="N98" s="42"/>
      <c r="O98" s="31"/>
      <c r="P98" s="43"/>
      <c r="Q98" s="43"/>
      <c r="R98" s="19"/>
      <c r="S98" s="19"/>
      <c r="T98" s="19"/>
      <c r="U98" s="8">
        <f t="shared" si="17"/>
        <v>0</v>
      </c>
      <c r="V98" s="19"/>
      <c r="W98" s="19"/>
      <c r="X98" s="19"/>
      <c r="Y98" s="8">
        <f t="shared" si="18"/>
        <v>0</v>
      </c>
      <c r="Z98" s="19"/>
      <c r="AA98" s="19"/>
      <c r="AB98" s="41">
        <v>60331800</v>
      </c>
      <c r="AC98" s="8">
        <f t="shared" si="16"/>
        <v>60331800</v>
      </c>
      <c r="AD98" s="19"/>
      <c r="AE98" s="19">
        <v>0</v>
      </c>
      <c r="AF98" s="19">
        <v>0</v>
      </c>
      <c r="AG98" s="8">
        <f t="shared" si="19"/>
        <v>0</v>
      </c>
      <c r="AH98" s="8">
        <f t="shared" si="20"/>
        <v>60331800</v>
      </c>
      <c r="AI98" s="20">
        <f t="shared" si="21"/>
        <v>1.2752603076766985E-2</v>
      </c>
      <c r="AJ98" s="20">
        <f t="shared" si="22"/>
        <v>4.8410042734048309E-2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37.5" customHeight="1" outlineLevel="1" x14ac:dyDescent="0.25">
      <c r="A99" s="14">
        <v>27</v>
      </c>
      <c r="B99" s="14"/>
      <c r="C99" s="33"/>
      <c r="D99" s="34"/>
      <c r="E99" s="26"/>
      <c r="F99" s="26"/>
      <c r="G99" s="44"/>
      <c r="H99" s="36"/>
      <c r="I99" s="38"/>
      <c r="J99" s="92"/>
      <c r="K99" s="41">
        <v>2530616000</v>
      </c>
      <c r="L99" s="39"/>
      <c r="M99" s="31"/>
      <c r="N99" s="42"/>
      <c r="O99" s="31"/>
      <c r="P99" s="43"/>
      <c r="Q99" s="43"/>
      <c r="R99" s="19"/>
      <c r="S99" s="19"/>
      <c r="T99" s="19"/>
      <c r="U99" s="8">
        <f>SUM(R99:T99)</f>
        <v>0</v>
      </c>
      <c r="V99" s="19"/>
      <c r="W99" s="19"/>
      <c r="X99" s="19"/>
      <c r="Y99" s="8">
        <f>SUM(V99:X99)</f>
        <v>0</v>
      </c>
      <c r="Z99" s="19"/>
      <c r="AA99" s="19"/>
      <c r="AB99" s="19"/>
      <c r="AC99" s="8">
        <f>SUM(Z99:AB99)</f>
        <v>0</v>
      </c>
      <c r="AD99" s="19"/>
      <c r="AE99" s="19">
        <v>0</v>
      </c>
      <c r="AF99" s="19">
        <v>0</v>
      </c>
      <c r="AG99" s="8">
        <f>SUM(AD99:AF99)</f>
        <v>0</v>
      </c>
      <c r="AH99" s="8">
        <f>SUM(U99,Y99,AC99,AG99)</f>
        <v>0</v>
      </c>
      <c r="AI99" s="20">
        <f t="shared" si="21"/>
        <v>0</v>
      </c>
      <c r="AJ99" s="20">
        <f t="shared" si="22"/>
        <v>0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s="22" customFormat="1" ht="24.95" customHeight="1" x14ac:dyDescent="0.25">
      <c r="A100" s="93" t="s">
        <v>84</v>
      </c>
      <c r="B100" s="93"/>
      <c r="C100" s="93"/>
      <c r="D100" s="93"/>
      <c r="E100" s="93"/>
      <c r="F100" s="93"/>
      <c r="G100" s="93"/>
      <c r="H100" s="93"/>
      <c r="I100" s="93"/>
      <c r="J100" s="56">
        <f>J72</f>
        <v>4730940000</v>
      </c>
      <c r="K100" s="56">
        <f>SUM(K73:K99)</f>
        <v>3776882200</v>
      </c>
      <c r="L100" s="55"/>
      <c r="M100" s="56">
        <f>SUM(M73:M73)</f>
        <v>0</v>
      </c>
      <c r="N100" s="56">
        <f>SUM(N73:N73)</f>
        <v>0</v>
      </c>
      <c r="O100" s="56">
        <f>SUM(O73:O73)</f>
        <v>0</v>
      </c>
      <c r="P100" s="57"/>
      <c r="Q100" s="58"/>
      <c r="R100" s="56">
        <f t="shared" ref="R100:T100" si="23">SUM(R73:R73)</f>
        <v>0</v>
      </c>
      <c r="S100" s="56">
        <f t="shared" si="23"/>
        <v>42000000</v>
      </c>
      <c r="T100" s="56">
        <f t="shared" si="23"/>
        <v>0</v>
      </c>
      <c r="U100" s="56">
        <f t="shared" ref="U100:AG100" si="24">SUM(U73:U99)</f>
        <v>42000000</v>
      </c>
      <c r="V100" s="56">
        <f t="shared" si="24"/>
        <v>34740000</v>
      </c>
      <c r="W100" s="56">
        <f t="shared" si="24"/>
        <v>146220000</v>
      </c>
      <c r="X100" s="56">
        <f t="shared" si="24"/>
        <v>111480000</v>
      </c>
      <c r="Y100" s="56">
        <f t="shared" si="24"/>
        <v>292440000</v>
      </c>
      <c r="Z100" s="56">
        <f t="shared" si="24"/>
        <v>460487200</v>
      </c>
      <c r="AA100" s="56">
        <f t="shared" si="24"/>
        <v>314267200</v>
      </c>
      <c r="AB100" s="56">
        <f t="shared" si="24"/>
        <v>137071800</v>
      </c>
      <c r="AC100" s="56">
        <f t="shared" si="24"/>
        <v>911826200</v>
      </c>
      <c r="AD100" s="56">
        <f t="shared" si="24"/>
        <v>0</v>
      </c>
      <c r="AE100" s="56">
        <f t="shared" si="24"/>
        <v>0</v>
      </c>
      <c r="AF100" s="56">
        <f t="shared" si="24"/>
        <v>0</v>
      </c>
      <c r="AG100" s="56">
        <f t="shared" si="24"/>
        <v>0</v>
      </c>
      <c r="AH100" s="56">
        <f>SUM(AH73:AH99)</f>
        <v>1246266200</v>
      </c>
      <c r="AI100" s="59">
        <f>IF(ISERROR(AH100/J100),0,AH100/J100)</f>
        <v>0.26342887459997377</v>
      </c>
      <c r="AJ100" s="59">
        <f>IF(ISERROR(AH100/$AH$101),0,AH100/$AH$101)</f>
        <v>1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s="45" customFormat="1" ht="44.25" customHeight="1" x14ac:dyDescent="0.25">
      <c r="A101" s="90" t="str">
        <f>"TOTAL ASIG."&amp;" "&amp;$A$5</f>
        <v>TOTAL ASIG. 24-03-354 "Centros Comunitarios de Cuidado"</v>
      </c>
      <c r="B101" s="90"/>
      <c r="C101" s="90"/>
      <c r="D101" s="90"/>
      <c r="E101" s="90"/>
      <c r="F101" s="90"/>
      <c r="G101" s="90"/>
      <c r="H101" s="90"/>
      <c r="I101" s="90"/>
      <c r="J101" s="66">
        <f>SUM(J11,J15,J19,J23,J27,J31,J35,J39,J43,J47,J51,J55,J59,J63,J67,J71,J100)</f>
        <v>4730940000</v>
      </c>
      <c r="K101" s="66">
        <f t="shared" ref="K101:AH101" si="25">SUM(K11,K15,K19,K23,K27,K31,K35,K39,K43,K47,K51,K55,K59,K63,K67,K71,K100)</f>
        <v>3776882200</v>
      </c>
      <c r="L101" s="66"/>
      <c r="M101" s="66">
        <f t="shared" si="25"/>
        <v>0</v>
      </c>
      <c r="N101" s="66">
        <f t="shared" si="25"/>
        <v>0</v>
      </c>
      <c r="O101" s="66">
        <f t="shared" si="25"/>
        <v>0</v>
      </c>
      <c r="P101" s="66">
        <f t="shared" si="25"/>
        <v>0</v>
      </c>
      <c r="Q101" s="66">
        <f t="shared" si="25"/>
        <v>0</v>
      </c>
      <c r="R101" s="66">
        <f t="shared" si="25"/>
        <v>0</v>
      </c>
      <c r="S101" s="66">
        <f t="shared" si="25"/>
        <v>42000000</v>
      </c>
      <c r="T101" s="66">
        <f t="shared" si="25"/>
        <v>0</v>
      </c>
      <c r="U101" s="66">
        <f t="shared" si="25"/>
        <v>42000000</v>
      </c>
      <c r="V101" s="66">
        <f t="shared" si="25"/>
        <v>34740000</v>
      </c>
      <c r="W101" s="66">
        <f t="shared" si="25"/>
        <v>146220000</v>
      </c>
      <c r="X101" s="66">
        <f t="shared" si="25"/>
        <v>111480000</v>
      </c>
      <c r="Y101" s="66">
        <f t="shared" si="25"/>
        <v>292440000</v>
      </c>
      <c r="Z101" s="66">
        <f t="shared" si="25"/>
        <v>460487200</v>
      </c>
      <c r="AA101" s="66">
        <f t="shared" si="25"/>
        <v>314267200</v>
      </c>
      <c r="AB101" s="66">
        <f t="shared" si="25"/>
        <v>137071800</v>
      </c>
      <c r="AC101" s="66">
        <f t="shared" si="25"/>
        <v>911826200</v>
      </c>
      <c r="AD101" s="66">
        <f t="shared" si="25"/>
        <v>0</v>
      </c>
      <c r="AE101" s="66">
        <f t="shared" si="25"/>
        <v>0</v>
      </c>
      <c r="AF101" s="66">
        <f t="shared" si="25"/>
        <v>0</v>
      </c>
      <c r="AG101" s="66">
        <f t="shared" si="25"/>
        <v>0</v>
      </c>
      <c r="AH101" s="66">
        <f t="shared" si="25"/>
        <v>1246266200</v>
      </c>
      <c r="AI101" s="68">
        <f>IF(ISERROR(AH101/J101),0,AH101/J101)</f>
        <v>0.26342887459997377</v>
      </c>
      <c r="AJ101" s="68">
        <f>IF(ISERROR(AH101/$AH$101),0,AH101/$AH$101)</f>
        <v>1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x14ac:dyDescent="0.25">
      <c r="J102" s="47"/>
      <c r="R102" s="47"/>
      <c r="S102" s="47"/>
      <c r="T102" s="47"/>
      <c r="V102" s="47"/>
      <c r="W102" s="47"/>
      <c r="X102" s="47"/>
      <c r="Z102" s="47"/>
      <c r="AA102" s="47"/>
      <c r="AB102" s="47"/>
      <c r="AD102" s="47"/>
      <c r="AE102" s="47"/>
      <c r="AF102" s="47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x14ac:dyDescent="0.25">
      <c r="J103" s="47"/>
      <c r="R103" s="47"/>
      <c r="S103" s="47"/>
      <c r="T103" s="47"/>
      <c r="V103" s="47"/>
      <c r="W103" s="47"/>
      <c r="X103" s="47"/>
      <c r="Z103" s="47"/>
      <c r="AA103" s="47"/>
      <c r="AB103" s="47"/>
      <c r="AD103" s="47"/>
      <c r="AE103" s="47"/>
      <c r="AF103" s="47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x14ac:dyDescent="0.25">
      <c r="J104" s="47"/>
      <c r="R104" s="47"/>
      <c r="S104" s="47"/>
      <c r="T104" s="47"/>
      <c r="V104" s="47"/>
      <c r="W104" s="47"/>
      <c r="X104" s="47"/>
      <c r="Z104" s="47"/>
      <c r="AA104" s="47"/>
      <c r="AB104" s="47"/>
      <c r="AD104" s="47"/>
      <c r="AE104" s="47"/>
      <c r="AF104" s="47"/>
    </row>
    <row r="105" spans="1:106" x14ac:dyDescent="0.25">
      <c r="J105" s="47"/>
      <c r="R105" s="47"/>
      <c r="S105" s="47"/>
      <c r="T105" s="47"/>
      <c r="V105" s="47"/>
      <c r="W105" s="47"/>
      <c r="X105" s="47"/>
      <c r="Z105" s="47"/>
      <c r="AA105" s="47"/>
      <c r="AB105" s="47"/>
      <c r="AD105" s="47"/>
      <c r="AE105" s="47"/>
      <c r="AF105" s="47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x14ac:dyDescent="0.25">
      <c r="J106" s="47"/>
      <c r="R106" s="47"/>
      <c r="S106" s="47"/>
      <c r="T106" s="47"/>
      <c r="V106" s="47"/>
      <c r="W106" s="47"/>
      <c r="X106" s="47"/>
      <c r="Z106" s="47"/>
      <c r="AA106" s="47"/>
      <c r="AB106" s="47"/>
      <c r="AD106" s="47"/>
      <c r="AE106" s="47"/>
      <c r="AF106" s="47"/>
    </row>
    <row r="107" spans="1:106" x14ac:dyDescent="0.25">
      <c r="J107" s="47"/>
      <c r="R107" s="47"/>
      <c r="S107" s="47"/>
      <c r="T107" s="47"/>
      <c r="V107" s="47"/>
      <c r="W107" s="47"/>
      <c r="X107" s="47"/>
      <c r="Z107" s="47"/>
      <c r="AA107" s="47"/>
      <c r="AB107" s="47"/>
      <c r="AD107" s="47"/>
      <c r="AE107" s="47"/>
      <c r="AF107" s="47"/>
    </row>
    <row r="108" spans="1:106" x14ac:dyDescent="0.25">
      <c r="J108" s="47"/>
      <c r="R108" s="47"/>
      <c r="S108" s="47"/>
      <c r="T108" s="47"/>
      <c r="V108" s="47"/>
      <c r="W108" s="47"/>
      <c r="X108" s="47"/>
      <c r="Z108" s="47"/>
      <c r="AA108" s="47"/>
      <c r="AB108" s="47"/>
      <c r="AD108" s="47"/>
      <c r="AE108" s="47"/>
      <c r="AF108" s="47"/>
    </row>
    <row r="109" spans="1:106" x14ac:dyDescent="0.25">
      <c r="J109" s="47"/>
      <c r="R109" s="47"/>
      <c r="S109" s="47"/>
      <c r="T109" s="47"/>
      <c r="V109" s="47"/>
      <c r="W109" s="47"/>
      <c r="X109" s="47"/>
      <c r="Z109" s="47"/>
      <c r="AA109" s="47"/>
      <c r="AB109" s="47"/>
      <c r="AD109" s="47"/>
      <c r="AE109" s="47"/>
      <c r="AF109" s="47"/>
    </row>
    <row r="110" spans="1:106" x14ac:dyDescent="0.25">
      <c r="A110" s="2"/>
      <c r="J110" s="47"/>
      <c r="R110" s="47"/>
      <c r="S110" s="47"/>
      <c r="T110" s="47"/>
      <c r="V110" s="47"/>
      <c r="W110" s="47"/>
      <c r="X110" s="47"/>
      <c r="Z110" s="47"/>
      <c r="AA110" s="47"/>
      <c r="AB110" s="47"/>
      <c r="AD110" s="47"/>
      <c r="AE110" s="47"/>
      <c r="AF110" s="47"/>
    </row>
    <row r="111" spans="1:106" x14ac:dyDescent="0.25">
      <c r="A111" s="2"/>
      <c r="J111" s="47"/>
      <c r="R111" s="47"/>
      <c r="S111" s="47"/>
      <c r="T111" s="47"/>
      <c r="V111" s="47"/>
      <c r="W111" s="47"/>
      <c r="X111" s="47"/>
      <c r="Z111" s="47"/>
      <c r="AA111" s="47"/>
      <c r="AB111" s="47"/>
      <c r="AD111" s="47"/>
      <c r="AE111" s="47"/>
      <c r="AF111" s="47"/>
    </row>
    <row r="112" spans="1:106" x14ac:dyDescent="0.25">
      <c r="A112" s="2"/>
      <c r="J112" s="47"/>
      <c r="R112" s="47"/>
      <c r="S112" s="47"/>
      <c r="T112" s="47"/>
      <c r="V112" s="47"/>
      <c r="W112" s="47"/>
      <c r="X112" s="47"/>
      <c r="Z112" s="47"/>
      <c r="AA112" s="47"/>
      <c r="AB112" s="47"/>
      <c r="AD112" s="47"/>
      <c r="AE112" s="47"/>
      <c r="AF112" s="47"/>
    </row>
    <row r="113" spans="1:32" x14ac:dyDescent="0.25">
      <c r="A113" s="2"/>
      <c r="J113" s="47"/>
      <c r="R113" s="47"/>
      <c r="S113" s="47"/>
      <c r="T113" s="47"/>
      <c r="V113" s="47"/>
      <c r="W113" s="47"/>
      <c r="X113" s="47"/>
      <c r="Z113" s="47"/>
      <c r="AA113" s="47"/>
      <c r="AB113" s="47"/>
      <c r="AD113" s="47"/>
      <c r="AE113" s="47"/>
      <c r="AF113" s="47"/>
    </row>
    <row r="114" spans="1:32" x14ac:dyDescent="0.25">
      <c r="A114" s="2"/>
      <c r="J114" s="47"/>
      <c r="R114" s="47"/>
      <c r="S114" s="47"/>
      <c r="T114" s="47"/>
      <c r="V114" s="47"/>
      <c r="W114" s="47"/>
      <c r="X114" s="47"/>
      <c r="Z114" s="47"/>
      <c r="AA114" s="47"/>
      <c r="AB114" s="47"/>
      <c r="AD114" s="47"/>
      <c r="AE114" s="47"/>
      <c r="AF114" s="47"/>
    </row>
    <row r="115" spans="1:32" x14ac:dyDescent="0.25">
      <c r="A115" s="2"/>
      <c r="J115" s="47"/>
      <c r="R115" s="47"/>
      <c r="S115" s="47"/>
      <c r="T115" s="47"/>
      <c r="V115" s="47"/>
      <c r="W115" s="47"/>
      <c r="X115" s="47"/>
      <c r="Z115" s="47"/>
      <c r="AA115" s="47"/>
      <c r="AB115" s="47"/>
      <c r="AD115" s="47"/>
      <c r="AE115" s="47"/>
      <c r="AF115" s="47"/>
    </row>
    <row r="116" spans="1:32" x14ac:dyDescent="0.25">
      <c r="A116" s="2"/>
      <c r="J116" s="47"/>
      <c r="R116" s="47"/>
      <c r="S116" s="47"/>
      <c r="T116" s="47"/>
      <c r="V116" s="47"/>
      <c r="W116" s="47"/>
      <c r="X116" s="47"/>
      <c r="Z116" s="47"/>
      <c r="AA116" s="47"/>
      <c r="AB116" s="47"/>
      <c r="AD116" s="47"/>
      <c r="AE116" s="47"/>
      <c r="AF116" s="47"/>
    </row>
    <row r="117" spans="1:32" x14ac:dyDescent="0.25">
      <c r="A117" s="2"/>
      <c r="J117" s="47"/>
      <c r="R117" s="47"/>
      <c r="S117" s="47"/>
      <c r="T117" s="47"/>
      <c r="V117" s="47"/>
      <c r="W117" s="47"/>
      <c r="X117" s="47"/>
      <c r="Z117" s="47"/>
      <c r="AA117" s="47"/>
      <c r="AB117" s="47"/>
      <c r="AD117" s="47"/>
      <c r="AE117" s="47"/>
      <c r="AF117" s="47"/>
    </row>
    <row r="118" spans="1:32" x14ac:dyDescent="0.25">
      <c r="A118" s="2"/>
      <c r="J118" s="47"/>
      <c r="R118" s="47"/>
      <c r="S118" s="47"/>
      <c r="T118" s="47"/>
      <c r="V118" s="47"/>
      <c r="W118" s="47"/>
      <c r="X118" s="47"/>
      <c r="Z118" s="47"/>
      <c r="AA118" s="47"/>
      <c r="AB118" s="47"/>
      <c r="AD118" s="47"/>
      <c r="AE118" s="47"/>
      <c r="AF118" s="47"/>
    </row>
    <row r="120" spans="1:32" x14ac:dyDescent="0.25">
      <c r="E120" s="51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99"/>
    <mergeCell ref="A100:I100"/>
    <mergeCell ref="A101:I101"/>
    <mergeCell ref="A64:E64"/>
    <mergeCell ref="J65:J66"/>
    <mergeCell ref="A67:I67"/>
    <mergeCell ref="A68:E68"/>
    <mergeCell ref="J69:J70"/>
    <mergeCell ref="A71:I71"/>
  </mergeCells>
  <phoneticPr fontId="9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V73 W73:W74 X73:X78 W79:W99 V75:V99 M73:M99 X82:X99 R73:T99 AD73:AF99 Z91:Z99 Z73:Z81 AA96:AA99 AA82:AA90 AB82:AB95 AB99" xr:uid="{C1D18C77-006E-4202-98D2-9D4EF7D1E138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X79:X81 V74 W75:W78 K73:K99 Z82:Z90 AA91:AA95 AB96:AB98" xr:uid="{6EB91F5E-29C3-49A9-ADC0-97D536836D7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AB73:AB81 N73:N99 P73:Q99 D73:D81 E82:E99 F73:G99" xr:uid="{CF1C4623-87A9-414B-85B3-C2316114C8B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99" xr:uid="{9F7EE1D7-57CF-4DE0-9B44-952E1E52006E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E2C8608-D7FD-4B4F-8060-01A230C2B23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AC582D0-F794-40EF-BEC9-A72AA881E40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1FA83C2-460B-4A5F-B861-149992AFC44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7B1522BA-9377-43D0-8D94-6D5C9FCB7A0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8A4343-51E2-4254-9467-21CF5F0994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purl.org/dc/dcmitype/"/>
    <ds:schemaRef ds:uri="eb517d21-b595-442e-8151-83f9d91c3f7e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7</vt:i4>
      </vt:variant>
    </vt:vector>
  </HeadingPairs>
  <TitlesOfParts>
    <vt:vector size="21" baseType="lpstr">
      <vt:lpstr>24-01-352 Ind. Pgo Cuidadores</vt:lpstr>
      <vt:lpstr>24-01-352 Res. Pgo Cuidadores</vt:lpstr>
      <vt:lpstr>24-02-002 Ind. Cuidados SENADIS</vt:lpstr>
      <vt:lpstr>24-02-002 Res. Cuidados SENADIS</vt:lpstr>
      <vt:lpstr>24-02-003 Ind. Cuidados SENAMA</vt:lpstr>
      <vt:lpstr>24-02-003 Res. Cuidados SENAMA</vt:lpstr>
      <vt:lpstr>24-03-351 Ind. Red Local de AC</vt:lpstr>
      <vt:lpstr>24-03-351 Res. Red Local de AC</vt:lpstr>
      <vt:lpstr>24-03-354 Ind. C C de Cuidado </vt:lpstr>
      <vt:lpstr>24-03-354 Res. C C de Cuidado</vt:lpstr>
      <vt:lpstr>24-09-001 Ind. Apoyo al SNAC</vt:lpstr>
      <vt:lpstr>24-09-001 Res. Apoyo al SNAC</vt:lpstr>
      <vt:lpstr>24-09-002 Ind. Chile te Cuida</vt:lpstr>
      <vt:lpstr>24-09-002 Res. Chile te Cuida</vt:lpstr>
      <vt:lpstr>'24-01-352 Ind. Pgo Cuidadores'!Área_de_impresión</vt:lpstr>
      <vt:lpstr>'24-02-002 Ind. Cuidados SENADIS'!Área_de_impresión</vt:lpstr>
      <vt:lpstr>'24-02-003 Ind. Cuidados SENAMA'!Área_de_impresión</vt:lpstr>
      <vt:lpstr>'24-03-351 Ind. Red Local de AC'!Área_de_impresión</vt:lpstr>
      <vt:lpstr>'24-03-354 Ind. C C de Cuidado '!Área_de_impresión</vt:lpstr>
      <vt:lpstr>'24-09-001 Ind. Apoyo al SNAC'!Área_de_impresión</vt:lpstr>
      <vt:lpstr>'24-09-002 Ind. Chile te Cuida'!Área_de_impresión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Alejandra Garrido</cp:lastModifiedBy>
  <cp:revision/>
  <dcterms:created xsi:type="dcterms:W3CDTF">2023-03-09T13:14:16Z</dcterms:created>
  <dcterms:modified xsi:type="dcterms:W3CDTF">2025-10-21T16:10:40Z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