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pereze\OneDrive - Subsecretaría de Evaluación Social\Escritorio\GLOSAS\2024\Articulado 14.18 A P05 transferencias\"/>
    </mc:Choice>
  </mc:AlternateContent>
  <xr:revisionPtr revIDLastSave="0" documentId="13_ncr:1_{95BE6F25-1F47-440A-9908-DACD9B421CCE}" xr6:coauthVersionLast="47" xr6:coauthVersionMax="47" xr10:uidLastSave="{00000000-0000-0000-0000-000000000000}"/>
  <bookViews>
    <workbookView xWindow="-17475" yWindow="-4425" windowWidth="16050" windowHeight="15480" tabRatio="817" firstSheet="25" activeTab="26" xr2:uid="{00000000-000D-0000-FFFF-FFFF00000000}"/>
  </bookViews>
  <sheets>
    <sheet name="24-02-010 Ind. A Técnicas" sheetId="3" r:id="rId1"/>
    <sheet name="24-02-010 Res. A Técnicas" sheetId="4" r:id="rId2"/>
    <sheet name="24-02-012 Ind. JUNAEB Alimentac" sheetId="5" r:id="rId3"/>
    <sheet name="24-02-012 Res. JUNAEB Alimentac" sheetId="6" r:id="rId4"/>
    <sheet name="24-02-014 Ind. FOSIS" sheetId="7" r:id="rId5"/>
    <sheet name="24-02-014 Res. FOSIS" sheetId="8" r:id="rId6"/>
    <sheet name="24-02-015 Ind. INTEGRA" sheetId="9" r:id="rId7"/>
    <sheet name="24-02-015 Res. INTEGRA" sheetId="10" r:id="rId8"/>
    <sheet name="24-02-020 Ind. JUNAEB EM " sheetId="11" r:id="rId9"/>
    <sheet name="24-02-020 Res. JUNAEB EM" sheetId="12" r:id="rId10"/>
    <sheet name="24-03-010 Ind. Prog. Bonif. " sheetId="13" r:id="rId11"/>
    <sheet name="24-03-010 Res. Prog. Bonf." sheetId="14" r:id="rId12"/>
    <sheet name="24-03-335 Ind. Habitabilidad" sheetId="15" r:id="rId13"/>
    <sheet name="24-03-335 Res. Habitabilidad" sheetId="16" r:id="rId14"/>
    <sheet name="24-03-337 Ind. Art.2" sheetId="17" r:id="rId15"/>
    <sheet name="24-03-337 Res. Art.2" sheetId="18" r:id="rId16"/>
    <sheet name="24-03-340 Ind. Adulto Mayor" sheetId="19" r:id="rId17"/>
    <sheet name="24-03-340 Res. Adulto Mayor" sheetId="20" r:id="rId18"/>
    <sheet name="24-03-343 Ind. Calle" sheetId="21" r:id="rId19"/>
    <sheet name="24-03-343 Res. Calle" sheetId="22" r:id="rId20"/>
    <sheet name="24-03-344 Ind. Autoconsumo" sheetId="23" r:id="rId21"/>
    <sheet name="24-03-344 Res. Autoconsumo" sheetId="24" r:id="rId22"/>
    <sheet name="24-03-345 Ind. Programa EJE" sheetId="26" r:id="rId23"/>
    <sheet name="24-03-345 Res. Programa EJE" sheetId="27" r:id="rId24"/>
    <sheet name="24-03-997 Ind. Cuidad. Temp." sheetId="28" r:id="rId25"/>
    <sheet name="24-03-997 Res. Cuidad. Temp." sheetId="29" r:id="rId26"/>
    <sheet name="24-03-999 Ind. CONADI" sheetId="30" r:id="rId27"/>
    <sheet name="24-03-999 Res. CONADI" sheetId="31" r:id="rId28"/>
  </sheets>
  <definedNames>
    <definedName name="_xlnm.Print_Area" localSheetId="0">'24-02-010 Ind. A Técnicas'!$A$1:$AJ$71</definedName>
    <definedName name="_xlnm.Print_Area" localSheetId="2">'24-02-012 Ind. JUNAEB Alimentac'!$A$1:$AJ$71</definedName>
    <definedName name="_xlnm.Print_Area" localSheetId="4">'24-02-014 Ind. FOSIS'!$A$1:$AJ$72</definedName>
    <definedName name="_xlnm.Print_Area" localSheetId="6">'24-02-015 Ind. INTEGRA'!$A$1:$AJ$71</definedName>
    <definedName name="_xlnm.Print_Area" localSheetId="8">'24-02-020 Ind. JUNAEB EM '!$A$1:$AJ$71</definedName>
    <definedName name="_xlnm.Print_Area" localSheetId="10">'24-03-010 Ind. Prog. Bonif. '!$A$1:$AJ$72</definedName>
    <definedName name="_xlnm.Print_Area" localSheetId="12">'24-03-335 Ind. Habitabilidad'!$A$1:$AJ$72</definedName>
    <definedName name="_xlnm.Print_Area" localSheetId="14">'24-03-337 Ind. Art.2'!$A$1:$AJ$71</definedName>
    <definedName name="_xlnm.Print_Area" localSheetId="16">'24-03-340 Ind. Adulto Mayor'!$A$1:$AJ$121</definedName>
    <definedName name="_xlnm.Print_Area" localSheetId="18">'24-03-343 Ind. Calle'!$A$1:$AJ$72</definedName>
    <definedName name="_xlnm.Print_Area" localSheetId="20">'24-03-344 Ind. Autoconsumo'!$A$1:$AJ$71</definedName>
    <definedName name="_xlnm.Print_Area" localSheetId="22">'24-03-345 Ind. Programa EJE'!$A$1:$AJ$125</definedName>
    <definedName name="_xlnm.Print_Area" localSheetId="24">'24-03-997 Ind. Cuidad. Temp.'!$A$1:$AJ$72</definedName>
    <definedName name="_xlnm.Print_Area" localSheetId="26">'24-03-999 Ind. CONADI'!$A$1:$AJ$71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24" i="26" l="1"/>
  <c r="X124" i="26"/>
  <c r="Y124" i="26"/>
  <c r="V124" i="26"/>
  <c r="V120" i="26"/>
  <c r="V116" i="26"/>
  <c r="V79" i="26"/>
  <c r="V76" i="26"/>
  <c r="V73" i="26"/>
  <c r="V69" i="26"/>
  <c r="W65" i="26"/>
  <c r="X65" i="26"/>
  <c r="Y65" i="26"/>
  <c r="V65" i="26"/>
  <c r="V61" i="26"/>
  <c r="V58" i="26"/>
  <c r="V49" i="26"/>
  <c r="V45" i="26"/>
  <c r="V41" i="26"/>
  <c r="V21" i="26"/>
  <c r="V17" i="26"/>
  <c r="V14" i="26"/>
  <c r="V10" i="26"/>
  <c r="X122" i="26"/>
  <c r="W122" i="26"/>
  <c r="K123" i="26"/>
  <c r="K122" i="26"/>
  <c r="W116" i="26"/>
  <c r="X116" i="26"/>
  <c r="Z116" i="26"/>
  <c r="AA116" i="26"/>
  <c r="AB116" i="26"/>
  <c r="AC116" i="26"/>
  <c r="AD116" i="26"/>
  <c r="AE116" i="26"/>
  <c r="AF116" i="26"/>
  <c r="AG116" i="26"/>
  <c r="AG115" i="26"/>
  <c r="AC115" i="26"/>
  <c r="Y115" i="26"/>
  <c r="AH115" i="26" s="1"/>
  <c r="AH114" i="26"/>
  <c r="AI114" i="26" s="1"/>
  <c r="AG114" i="26"/>
  <c r="AC114" i="26"/>
  <c r="Y114" i="26"/>
  <c r="AG113" i="26"/>
  <c r="AC113" i="26"/>
  <c r="Y113" i="26"/>
  <c r="AH113" i="26" s="1"/>
  <c r="AG112" i="26"/>
  <c r="AC112" i="26"/>
  <c r="Y112" i="26"/>
  <c r="AH112" i="26" s="1"/>
  <c r="AG111" i="26"/>
  <c r="AC111" i="26"/>
  <c r="Y111" i="26"/>
  <c r="AH111" i="26" s="1"/>
  <c r="AH110" i="26"/>
  <c r="AI110" i="26" s="1"/>
  <c r="AG110" i="26"/>
  <c r="AC110" i="26"/>
  <c r="Y110" i="26"/>
  <c r="AG109" i="26"/>
  <c r="AC109" i="26"/>
  <c r="Y109" i="26"/>
  <c r="AH109" i="26" s="1"/>
  <c r="AG108" i="26"/>
  <c r="AC108" i="26"/>
  <c r="Y108" i="26"/>
  <c r="AH108" i="26" s="1"/>
  <c r="AG107" i="26"/>
  <c r="AC107" i="26"/>
  <c r="Y107" i="26"/>
  <c r="AH107" i="26" s="1"/>
  <c r="AG106" i="26"/>
  <c r="AC106" i="26"/>
  <c r="Y106" i="26"/>
  <c r="AH106" i="26" s="1"/>
  <c r="AI106" i="26" s="1"/>
  <c r="AG105" i="26"/>
  <c r="AC105" i="26"/>
  <c r="Y105" i="26"/>
  <c r="AG104" i="26"/>
  <c r="AC104" i="26"/>
  <c r="Y104" i="26"/>
  <c r="AH104" i="26" s="1"/>
  <c r="AG103" i="26"/>
  <c r="AC103" i="26"/>
  <c r="Y103" i="26"/>
  <c r="AH103" i="26" s="1"/>
  <c r="AG102" i="26"/>
  <c r="AC102" i="26"/>
  <c r="Y102" i="26"/>
  <c r="AH102" i="26" s="1"/>
  <c r="AI102" i="26" s="1"/>
  <c r="AG101" i="26"/>
  <c r="AC101" i="26"/>
  <c r="AH101" i="26" s="1"/>
  <c r="Y101" i="26"/>
  <c r="AG100" i="26"/>
  <c r="AC100" i="26"/>
  <c r="Y100" i="26"/>
  <c r="AH100" i="26" s="1"/>
  <c r="AG99" i="26"/>
  <c r="AC99" i="26"/>
  <c r="Y99" i="26"/>
  <c r="AH99" i="26" s="1"/>
  <c r="AH98" i="26"/>
  <c r="AI98" i="26" s="1"/>
  <c r="AG98" i="26"/>
  <c r="AC98" i="26"/>
  <c r="Y98" i="26"/>
  <c r="AG97" i="26"/>
  <c r="AC97" i="26"/>
  <c r="Y97" i="26"/>
  <c r="AG96" i="26"/>
  <c r="AC96" i="26"/>
  <c r="Y96" i="26"/>
  <c r="AH96" i="26" s="1"/>
  <c r="AG95" i="26"/>
  <c r="AC95" i="26"/>
  <c r="AH95" i="26" s="1"/>
  <c r="Y95" i="26"/>
  <c r="AG94" i="26"/>
  <c r="AC94" i="26"/>
  <c r="Y94" i="26"/>
  <c r="AH94" i="26" s="1"/>
  <c r="AI94" i="26" s="1"/>
  <c r="AG93" i="26"/>
  <c r="AC93" i="26"/>
  <c r="Y93" i="26"/>
  <c r="AG92" i="26"/>
  <c r="AC92" i="26"/>
  <c r="Y92" i="26"/>
  <c r="AH92" i="26" s="1"/>
  <c r="AG91" i="26"/>
  <c r="AC91" i="26"/>
  <c r="Y91" i="26"/>
  <c r="U116" i="26"/>
  <c r="U91" i="26"/>
  <c r="U92" i="26"/>
  <c r="U93" i="26"/>
  <c r="U94" i="26"/>
  <c r="U95" i="26"/>
  <c r="U96" i="26"/>
  <c r="U97" i="26"/>
  <c r="U98" i="26"/>
  <c r="U99" i="26"/>
  <c r="U100" i="26"/>
  <c r="U101" i="26"/>
  <c r="U102" i="26"/>
  <c r="U103" i="26"/>
  <c r="U104" i="26"/>
  <c r="U105" i="26"/>
  <c r="U106" i="26"/>
  <c r="U107" i="26"/>
  <c r="U108" i="26"/>
  <c r="U109" i="26"/>
  <c r="U110" i="26"/>
  <c r="U111" i="26"/>
  <c r="U112" i="26"/>
  <c r="U113" i="26"/>
  <c r="U114" i="26"/>
  <c r="U115" i="26"/>
  <c r="K116" i="26"/>
  <c r="W72" i="26"/>
  <c r="W73" i="26" s="1"/>
  <c r="K72" i="26"/>
  <c r="X64" i="26"/>
  <c r="W64" i="26"/>
  <c r="K64" i="26"/>
  <c r="AG51" i="26"/>
  <c r="AC51" i="26"/>
  <c r="Y51" i="26"/>
  <c r="W58" i="26"/>
  <c r="X58" i="26"/>
  <c r="K58" i="26"/>
  <c r="X41" i="26"/>
  <c r="W41" i="26"/>
  <c r="W49" i="26"/>
  <c r="V48" i="26"/>
  <c r="K48" i="26"/>
  <c r="K41" i="26"/>
  <c r="AG40" i="26"/>
  <c r="AC40" i="26"/>
  <c r="Y40" i="26"/>
  <c r="AG39" i="26"/>
  <c r="AC39" i="26"/>
  <c r="Y39" i="26"/>
  <c r="AG38" i="26"/>
  <c r="AC38" i="26"/>
  <c r="Y38" i="26"/>
  <c r="AG37" i="26"/>
  <c r="AC37" i="26"/>
  <c r="Y37" i="26"/>
  <c r="AG36" i="26"/>
  <c r="AC36" i="26"/>
  <c r="Y36" i="26"/>
  <c r="AG35" i="26"/>
  <c r="AC35" i="26"/>
  <c r="Y35" i="26"/>
  <c r="AG34" i="26"/>
  <c r="AC34" i="26"/>
  <c r="Y34" i="26"/>
  <c r="AG33" i="26"/>
  <c r="AC33" i="26"/>
  <c r="Y33" i="26"/>
  <c r="U33" i="26"/>
  <c r="U34" i="26"/>
  <c r="U35" i="26"/>
  <c r="U36" i="26"/>
  <c r="U37" i="26"/>
  <c r="U38" i="26"/>
  <c r="U39" i="26"/>
  <c r="U40" i="26"/>
  <c r="W21" i="26"/>
  <c r="Y13" i="26"/>
  <c r="K13" i="26"/>
  <c r="K12" i="26"/>
  <c r="W71" i="21"/>
  <c r="X71" i="21"/>
  <c r="V71" i="21"/>
  <c r="U71" i="21"/>
  <c r="K70" i="21"/>
  <c r="AI14" i="21"/>
  <c r="K42" i="19"/>
  <c r="K61" i="19"/>
  <c r="AG118" i="19"/>
  <c r="AC118" i="19"/>
  <c r="Y118" i="19"/>
  <c r="U118" i="19"/>
  <c r="AH118" i="19" s="1"/>
  <c r="K120" i="19"/>
  <c r="Z116" i="19"/>
  <c r="AA116" i="19"/>
  <c r="AB116" i="19"/>
  <c r="AD116" i="19"/>
  <c r="AE116" i="19"/>
  <c r="AF116" i="19"/>
  <c r="Y84" i="19"/>
  <c r="AC84" i="19"/>
  <c r="AG84" i="19"/>
  <c r="Y85" i="19"/>
  <c r="AC85" i="19"/>
  <c r="AG85" i="19"/>
  <c r="Y86" i="19"/>
  <c r="AC86" i="19"/>
  <c r="AG86" i="19"/>
  <c r="Y87" i="19"/>
  <c r="AC87" i="19"/>
  <c r="AG87" i="19"/>
  <c r="Y88" i="19"/>
  <c r="AC88" i="19"/>
  <c r="AG88" i="19"/>
  <c r="Y89" i="19"/>
  <c r="AC89" i="19"/>
  <c r="AG89" i="19"/>
  <c r="Y90" i="19"/>
  <c r="AC90" i="19"/>
  <c r="AG90" i="19"/>
  <c r="Y91" i="19"/>
  <c r="AC91" i="19"/>
  <c r="AG91" i="19"/>
  <c r="Y92" i="19"/>
  <c r="AC92" i="19"/>
  <c r="AG92" i="19"/>
  <c r="Y93" i="19"/>
  <c r="AC93" i="19"/>
  <c r="AG93" i="19"/>
  <c r="Y94" i="19"/>
  <c r="AC94" i="19"/>
  <c r="AG94" i="19"/>
  <c r="Y95" i="19"/>
  <c r="AC95" i="19"/>
  <c r="AG95" i="19"/>
  <c r="Y96" i="19"/>
  <c r="AC96" i="19"/>
  <c r="AG96" i="19"/>
  <c r="Y97" i="19"/>
  <c r="AC97" i="19"/>
  <c r="AG97" i="19"/>
  <c r="Y98" i="19"/>
  <c r="AC98" i="19"/>
  <c r="AG98" i="19"/>
  <c r="Y99" i="19"/>
  <c r="AC99" i="19"/>
  <c r="AG99" i="19"/>
  <c r="Y100" i="19"/>
  <c r="AC100" i="19"/>
  <c r="AG100" i="19"/>
  <c r="Y101" i="19"/>
  <c r="AC101" i="19"/>
  <c r="AG101" i="19"/>
  <c r="Y102" i="19"/>
  <c r="AC102" i="19"/>
  <c r="AG102" i="19"/>
  <c r="Y103" i="19"/>
  <c r="AC103" i="19"/>
  <c r="AG103" i="19"/>
  <c r="Y104" i="19"/>
  <c r="AC104" i="19"/>
  <c r="AG104" i="19"/>
  <c r="Y105" i="19"/>
  <c r="AC105" i="19"/>
  <c r="AG105" i="19"/>
  <c r="Y106" i="19"/>
  <c r="AC106" i="19"/>
  <c r="AG106" i="19"/>
  <c r="Y107" i="19"/>
  <c r="AC107" i="19"/>
  <c r="AG107" i="19"/>
  <c r="Y108" i="19"/>
  <c r="AC108" i="19"/>
  <c r="AG108" i="19"/>
  <c r="Y109" i="19"/>
  <c r="AC109" i="19"/>
  <c r="AG109" i="19"/>
  <c r="Y110" i="19"/>
  <c r="AC110" i="19"/>
  <c r="AG110" i="19"/>
  <c r="Y111" i="19"/>
  <c r="AC111" i="19"/>
  <c r="AG111" i="19"/>
  <c r="Y112" i="19"/>
  <c r="AC112" i="19"/>
  <c r="AH112" i="19" s="1"/>
  <c r="AG112" i="19"/>
  <c r="Y113" i="19"/>
  <c r="AC113" i="19"/>
  <c r="AG113" i="19"/>
  <c r="Y114" i="19"/>
  <c r="AC114" i="19"/>
  <c r="AG114" i="19"/>
  <c r="Y115" i="19"/>
  <c r="AC115" i="19"/>
  <c r="AG115" i="19"/>
  <c r="X116" i="19"/>
  <c r="W116" i="19"/>
  <c r="V116" i="19"/>
  <c r="T116" i="19"/>
  <c r="S116" i="19"/>
  <c r="R116" i="19"/>
  <c r="U84" i="19"/>
  <c r="U85" i="19"/>
  <c r="U86" i="19"/>
  <c r="U87" i="19"/>
  <c r="U88" i="19"/>
  <c r="U89" i="19"/>
  <c r="U90" i="19"/>
  <c r="U91" i="19"/>
  <c r="U92" i="19"/>
  <c r="U93" i="19"/>
  <c r="U94" i="19"/>
  <c r="U95" i="19"/>
  <c r="U96" i="19"/>
  <c r="U97" i="19"/>
  <c r="U98" i="19"/>
  <c r="U99" i="19"/>
  <c r="U100" i="19"/>
  <c r="U101" i="19"/>
  <c r="U102" i="19"/>
  <c r="U103" i="19"/>
  <c r="U104" i="19"/>
  <c r="U105" i="19"/>
  <c r="U106" i="19"/>
  <c r="AH106" i="19" s="1"/>
  <c r="AI106" i="19" s="1"/>
  <c r="U107" i="19"/>
  <c r="U108" i="19"/>
  <c r="U109" i="19"/>
  <c r="U110" i="19"/>
  <c r="U111" i="19"/>
  <c r="U112" i="19"/>
  <c r="U113" i="19"/>
  <c r="U114" i="19"/>
  <c r="AH114" i="19" s="1"/>
  <c r="AI114" i="19" s="1"/>
  <c r="U115" i="19"/>
  <c r="K116" i="19"/>
  <c r="Z42" i="19"/>
  <c r="AA42" i="19"/>
  <c r="AB42" i="19"/>
  <c r="AD42" i="19"/>
  <c r="AE42" i="19"/>
  <c r="AF42" i="19"/>
  <c r="X42" i="19"/>
  <c r="W42" i="19"/>
  <c r="Y32" i="19"/>
  <c r="AC32" i="19"/>
  <c r="AG32" i="19"/>
  <c r="Y33" i="19"/>
  <c r="AC33" i="19"/>
  <c r="AG33" i="19"/>
  <c r="Y34" i="19"/>
  <c r="AC34" i="19"/>
  <c r="AG34" i="19"/>
  <c r="Y35" i="19"/>
  <c r="AC35" i="19"/>
  <c r="AG35" i="19"/>
  <c r="Y36" i="19"/>
  <c r="AC36" i="19"/>
  <c r="AG36" i="19"/>
  <c r="Y37" i="19"/>
  <c r="AC37" i="19"/>
  <c r="AG37" i="19"/>
  <c r="Y38" i="19"/>
  <c r="AC38" i="19"/>
  <c r="AG38" i="19"/>
  <c r="Y39" i="19"/>
  <c r="AC39" i="19"/>
  <c r="AG39" i="19"/>
  <c r="Y40" i="19"/>
  <c r="AC40" i="19"/>
  <c r="AG40" i="19"/>
  <c r="Y41" i="19"/>
  <c r="AC41" i="19"/>
  <c r="AG41" i="19"/>
  <c r="V42" i="19"/>
  <c r="Y68" i="13"/>
  <c r="Z71" i="7"/>
  <c r="AA71" i="7"/>
  <c r="AB71" i="7"/>
  <c r="AC71" i="7"/>
  <c r="AD71" i="7"/>
  <c r="AE71" i="7"/>
  <c r="AF71" i="7"/>
  <c r="AG71" i="7"/>
  <c r="AH71" i="7"/>
  <c r="W71" i="7"/>
  <c r="X71" i="7"/>
  <c r="Y71" i="7"/>
  <c r="V71" i="7"/>
  <c r="K71" i="7"/>
  <c r="K72" i="7" s="1"/>
  <c r="W72" i="7"/>
  <c r="AI70" i="7"/>
  <c r="R23" i="27"/>
  <c r="U23" i="27"/>
  <c r="T23" i="27"/>
  <c r="S23" i="27"/>
  <c r="Q23" i="27"/>
  <c r="P23" i="27"/>
  <c r="O23" i="27"/>
  <c r="M23" i="27"/>
  <c r="L23" i="27"/>
  <c r="K23" i="27"/>
  <c r="J10" i="26"/>
  <c r="T122" i="26"/>
  <c r="T124" i="26" s="1"/>
  <c r="R124" i="26"/>
  <c r="S122" i="26"/>
  <c r="S124" i="26" s="1"/>
  <c r="K124" i="26"/>
  <c r="AF120" i="26"/>
  <c r="AE120" i="26"/>
  <c r="AD120" i="26"/>
  <c r="AB120" i="26"/>
  <c r="AA120" i="26"/>
  <c r="Z120" i="26"/>
  <c r="X120" i="26"/>
  <c r="W120" i="26"/>
  <c r="T120" i="26"/>
  <c r="I23" i="27" s="1"/>
  <c r="S120" i="26"/>
  <c r="H23" i="27" s="1"/>
  <c r="R120" i="26"/>
  <c r="G23" i="27" s="1"/>
  <c r="O120" i="26"/>
  <c r="F23" i="27" s="1"/>
  <c r="N120" i="26"/>
  <c r="E23" i="27" s="1"/>
  <c r="M120" i="26"/>
  <c r="D23" i="27" s="1"/>
  <c r="K120" i="26"/>
  <c r="C23" i="27" s="1"/>
  <c r="J120" i="26"/>
  <c r="B23" i="27" s="1"/>
  <c r="AG119" i="26"/>
  <c r="AC119" i="26"/>
  <c r="Y119" i="26"/>
  <c r="U119" i="26"/>
  <c r="AG118" i="26"/>
  <c r="AG120" i="26" s="1"/>
  <c r="V23" i="27" s="1"/>
  <c r="AC118" i="26"/>
  <c r="AC120" i="26" s="1"/>
  <c r="Y118" i="26"/>
  <c r="Y120" i="26" s="1"/>
  <c r="N23" i="27" s="1"/>
  <c r="U118" i="26"/>
  <c r="U120" i="26" s="1"/>
  <c r="J23" i="27" s="1"/>
  <c r="Y82" i="26"/>
  <c r="AC82" i="26"/>
  <c r="AG82" i="26"/>
  <c r="Y83" i="26"/>
  <c r="AC83" i="26"/>
  <c r="AG83" i="26"/>
  <c r="Y84" i="26"/>
  <c r="AC84" i="26"/>
  <c r="AG84" i="26"/>
  <c r="Y85" i="26"/>
  <c r="AC85" i="26"/>
  <c r="AG85" i="26"/>
  <c r="Y86" i="26"/>
  <c r="AC86" i="26"/>
  <c r="AG86" i="26"/>
  <c r="Y87" i="26"/>
  <c r="AC87" i="26"/>
  <c r="AG87" i="26"/>
  <c r="Y88" i="26"/>
  <c r="AC88" i="26"/>
  <c r="AG88" i="26"/>
  <c r="Y89" i="26"/>
  <c r="AC89" i="26"/>
  <c r="AG89" i="26"/>
  <c r="Y90" i="26"/>
  <c r="AC90" i="26"/>
  <c r="AG90" i="26"/>
  <c r="U83" i="26"/>
  <c r="U84" i="26"/>
  <c r="U85" i="26"/>
  <c r="U86" i="26"/>
  <c r="U87" i="26"/>
  <c r="U88" i="26"/>
  <c r="U89" i="26"/>
  <c r="U90" i="26"/>
  <c r="T116" i="26"/>
  <c r="S116" i="26"/>
  <c r="R116" i="26"/>
  <c r="AH105" i="26" l="1"/>
  <c r="AI105" i="26" s="1"/>
  <c r="AH97" i="26"/>
  <c r="AI97" i="26" s="1"/>
  <c r="AH93" i="26"/>
  <c r="AI93" i="26" s="1"/>
  <c r="Y116" i="26"/>
  <c r="AH91" i="26"/>
  <c r="AI91" i="26" s="1"/>
  <c r="AI109" i="26"/>
  <c r="AI95" i="26"/>
  <c r="AI100" i="26"/>
  <c r="AI107" i="26"/>
  <c r="AI96" i="26"/>
  <c r="AI112" i="26"/>
  <c r="AI103" i="26"/>
  <c r="AI92" i="26"/>
  <c r="AI101" i="26"/>
  <c r="AI108" i="26"/>
  <c r="AI99" i="26"/>
  <c r="AI113" i="26"/>
  <c r="AI115" i="26"/>
  <c r="AI104" i="26"/>
  <c r="AI111" i="26"/>
  <c r="AH40" i="26"/>
  <c r="AI40" i="26" s="1"/>
  <c r="AH34" i="26"/>
  <c r="AI34" i="26" s="1"/>
  <c r="AH51" i="26"/>
  <c r="AI51" i="26" s="1"/>
  <c r="AH36" i="26"/>
  <c r="AI36" i="26" s="1"/>
  <c r="AH39" i="26"/>
  <c r="AI39" i="26" s="1"/>
  <c r="AH37" i="26"/>
  <c r="AI37" i="26" s="1"/>
  <c r="AH35" i="26"/>
  <c r="AI35" i="26" s="1"/>
  <c r="AH33" i="26"/>
  <c r="AI33" i="26" s="1"/>
  <c r="AH38" i="26"/>
  <c r="AI38" i="26" s="1"/>
  <c r="U122" i="26"/>
  <c r="AI118" i="19"/>
  <c r="AH104" i="19"/>
  <c r="AH98" i="19"/>
  <c r="AI98" i="19" s="1"/>
  <c r="AH90" i="19"/>
  <c r="AI90" i="19" s="1"/>
  <c r="AH110" i="19"/>
  <c r="AI110" i="19" s="1"/>
  <c r="AH102" i="19"/>
  <c r="AI102" i="19" s="1"/>
  <c r="AH94" i="19"/>
  <c r="AI94" i="19" s="1"/>
  <c r="AH86" i="19"/>
  <c r="AI86" i="19" s="1"/>
  <c r="AH103" i="19"/>
  <c r="AH93" i="19"/>
  <c r="AH115" i="19"/>
  <c r="AH105" i="19"/>
  <c r="AH100" i="19"/>
  <c r="AI100" i="19" s="1"/>
  <c r="AH88" i="19"/>
  <c r="AI88" i="19" s="1"/>
  <c r="AH95" i="19"/>
  <c r="AI95" i="19" s="1"/>
  <c r="AH85" i="19"/>
  <c r="AI85" i="19" s="1"/>
  <c r="AH107" i="19"/>
  <c r="AH97" i="19"/>
  <c r="AH92" i="19"/>
  <c r="AH87" i="19"/>
  <c r="AI87" i="19" s="1"/>
  <c r="AH99" i="19"/>
  <c r="AI99" i="19" s="1"/>
  <c r="AH89" i="19"/>
  <c r="AI89" i="19" s="1"/>
  <c r="AH109" i="19"/>
  <c r="AI109" i="19" s="1"/>
  <c r="AH111" i="19"/>
  <c r="AI111" i="19" s="1"/>
  <c r="AH101" i="19"/>
  <c r="AI101" i="19" s="1"/>
  <c r="AH96" i="19"/>
  <c r="AH84" i="19"/>
  <c r="AH113" i="19"/>
  <c r="AI113" i="19" s="1"/>
  <c r="AH108" i="19"/>
  <c r="AI108" i="19" s="1"/>
  <c r="AH91" i="19"/>
  <c r="AI91" i="19" s="1"/>
  <c r="AI93" i="19"/>
  <c r="AI112" i="19"/>
  <c r="AI103" i="19"/>
  <c r="AI115" i="19"/>
  <c r="AI105" i="19"/>
  <c r="AI107" i="19"/>
  <c r="AI97" i="19"/>
  <c r="AI104" i="19"/>
  <c r="AI92" i="19"/>
  <c r="AI96" i="19"/>
  <c r="AI84" i="19"/>
  <c r="AH39" i="19"/>
  <c r="AI39" i="19" s="1"/>
  <c r="AH34" i="19"/>
  <c r="AI34" i="19" s="1"/>
  <c r="AH37" i="19"/>
  <c r="AI37" i="19" s="1"/>
  <c r="AH32" i="19"/>
  <c r="AI32" i="19" s="1"/>
  <c r="AH38" i="19"/>
  <c r="AI38" i="19" s="1"/>
  <c r="AH33" i="19"/>
  <c r="AI33" i="19" s="1"/>
  <c r="AH40" i="19"/>
  <c r="AI40" i="19" s="1"/>
  <c r="AH41" i="19"/>
  <c r="AI41" i="19" s="1"/>
  <c r="AH35" i="19"/>
  <c r="AI35" i="19" s="1"/>
  <c r="AH36" i="19"/>
  <c r="AI36" i="19" s="1"/>
  <c r="AH118" i="26"/>
  <c r="AI118" i="26" s="1"/>
  <c r="AH119" i="26"/>
  <c r="AI119" i="26" s="1"/>
  <c r="AH85" i="26"/>
  <c r="AI85" i="26" s="1"/>
  <c r="AH87" i="26"/>
  <c r="AI87" i="26" s="1"/>
  <c r="AH83" i="26"/>
  <c r="AI83" i="26" s="1"/>
  <c r="AH88" i="26"/>
  <c r="AI88" i="26" s="1"/>
  <c r="AH90" i="26"/>
  <c r="AI90" i="26" s="1"/>
  <c r="AH89" i="26"/>
  <c r="AI89" i="26" s="1"/>
  <c r="AH84" i="26"/>
  <c r="AH86" i="26"/>
  <c r="J116" i="26"/>
  <c r="J73" i="26"/>
  <c r="K69" i="26"/>
  <c r="J69" i="26"/>
  <c r="AH120" i="26" l="1"/>
  <c r="AI84" i="26"/>
  <c r="AI86" i="26"/>
  <c r="Y64" i="26"/>
  <c r="AC64" i="26"/>
  <c r="AG64" i="26"/>
  <c r="T65" i="26"/>
  <c r="I17" i="27" s="1"/>
  <c r="S65" i="26"/>
  <c r="H17" i="27" s="1"/>
  <c r="R65" i="26"/>
  <c r="G17" i="27" s="1"/>
  <c r="K65" i="26"/>
  <c r="C17" i="27" s="1"/>
  <c r="U64" i="26"/>
  <c r="J65" i="26"/>
  <c r="B17" i="27" s="1"/>
  <c r="R58" i="26"/>
  <c r="G15" i="27" s="1"/>
  <c r="U53" i="26"/>
  <c r="Y53" i="26"/>
  <c r="AC53" i="26"/>
  <c r="AG53" i="26"/>
  <c r="U54" i="26"/>
  <c r="Y54" i="26"/>
  <c r="AC54" i="26"/>
  <c r="AG54" i="26"/>
  <c r="U55" i="26"/>
  <c r="Y55" i="26"/>
  <c r="AC55" i="26"/>
  <c r="AG55" i="26"/>
  <c r="U56" i="26"/>
  <c r="Y56" i="26"/>
  <c r="AC56" i="26"/>
  <c r="AG56" i="26"/>
  <c r="U57" i="26"/>
  <c r="Y57" i="26"/>
  <c r="AC57" i="26"/>
  <c r="AG57" i="26"/>
  <c r="J58" i="26"/>
  <c r="B15" i="27" s="1"/>
  <c r="J49" i="26"/>
  <c r="B14" i="27" s="1"/>
  <c r="J45" i="26"/>
  <c r="B13" i="27" s="1"/>
  <c r="AG24" i="26"/>
  <c r="AG25" i="26"/>
  <c r="AG26" i="26"/>
  <c r="AG27" i="26"/>
  <c r="AG28" i="26"/>
  <c r="AG29" i="26"/>
  <c r="AG30" i="26"/>
  <c r="AG31" i="26"/>
  <c r="AG32" i="26"/>
  <c r="AC24" i="26"/>
  <c r="AC25" i="26"/>
  <c r="AC26" i="26"/>
  <c r="AC27" i="26"/>
  <c r="AC28" i="26"/>
  <c r="AC29" i="26"/>
  <c r="AC30" i="26"/>
  <c r="AC31" i="26"/>
  <c r="AC32" i="26"/>
  <c r="Y24" i="26"/>
  <c r="Y25" i="26"/>
  <c r="Y26" i="26"/>
  <c r="Y27" i="26"/>
  <c r="Y28" i="26"/>
  <c r="Y29" i="26"/>
  <c r="Y30" i="26"/>
  <c r="Y31" i="26"/>
  <c r="Y32" i="26"/>
  <c r="T41" i="26"/>
  <c r="I12" i="27" s="1"/>
  <c r="S41" i="26"/>
  <c r="H12" i="27" s="1"/>
  <c r="R41" i="26"/>
  <c r="G12" i="27" s="1"/>
  <c r="M12" i="27"/>
  <c r="K12" i="27"/>
  <c r="U24" i="26"/>
  <c r="U25" i="26"/>
  <c r="U26" i="26"/>
  <c r="U27" i="26"/>
  <c r="U28" i="26"/>
  <c r="U29" i="26"/>
  <c r="U30" i="26"/>
  <c r="U31" i="26"/>
  <c r="U32" i="26"/>
  <c r="Q41" i="26"/>
  <c r="P41" i="26"/>
  <c r="C12" i="27"/>
  <c r="J41" i="26"/>
  <c r="B12" i="27" s="1"/>
  <c r="K21" i="26"/>
  <c r="C11" i="27" s="1"/>
  <c r="J21" i="26"/>
  <c r="J17" i="26"/>
  <c r="B10" i="27" s="1"/>
  <c r="AF14" i="26"/>
  <c r="U9" i="27" s="1"/>
  <c r="AE14" i="26"/>
  <c r="T9" i="27" s="1"/>
  <c r="AD14" i="26"/>
  <c r="S9" i="27" s="1"/>
  <c r="AB14" i="26"/>
  <c r="Q9" i="27" s="1"/>
  <c r="AA14" i="26"/>
  <c r="P9" i="27" s="1"/>
  <c r="Z14" i="26"/>
  <c r="O9" i="27" s="1"/>
  <c r="X14" i="26"/>
  <c r="M9" i="27" s="1"/>
  <c r="W14" i="26"/>
  <c r="L9" i="27" s="1"/>
  <c r="K9" i="27"/>
  <c r="T14" i="26"/>
  <c r="S14" i="26"/>
  <c r="R14" i="26"/>
  <c r="K14" i="26"/>
  <c r="C9" i="27" s="1"/>
  <c r="U13" i="26"/>
  <c r="AH13" i="26" s="1"/>
  <c r="J14" i="26"/>
  <c r="J116" i="19"/>
  <c r="B22" i="20" s="1"/>
  <c r="AG57" i="19"/>
  <c r="AG58" i="19"/>
  <c r="AG59" i="19"/>
  <c r="AC57" i="19"/>
  <c r="AC58" i="19"/>
  <c r="AC59" i="19"/>
  <c r="Y57" i="19"/>
  <c r="Y58" i="19"/>
  <c r="Y59" i="19"/>
  <c r="U57" i="19"/>
  <c r="U58" i="19"/>
  <c r="U59" i="19"/>
  <c r="U60" i="19"/>
  <c r="Y26" i="19"/>
  <c r="AC26" i="19"/>
  <c r="AG26" i="19"/>
  <c r="Y27" i="19"/>
  <c r="AC27" i="19"/>
  <c r="AG27" i="19"/>
  <c r="Y28" i="19"/>
  <c r="AC28" i="19"/>
  <c r="AG28" i="19"/>
  <c r="Y29" i="19"/>
  <c r="AC29" i="19"/>
  <c r="AG29" i="19"/>
  <c r="Y30" i="19"/>
  <c r="AC30" i="19"/>
  <c r="AG30" i="19"/>
  <c r="Y31" i="19"/>
  <c r="AC31" i="19"/>
  <c r="AG31" i="19"/>
  <c r="U26" i="19"/>
  <c r="U27" i="19"/>
  <c r="U28" i="19"/>
  <c r="U29" i="19"/>
  <c r="U30" i="19"/>
  <c r="U31" i="19"/>
  <c r="J42" i="19"/>
  <c r="B12" i="20" s="1"/>
  <c r="T71" i="21"/>
  <c r="S71" i="21"/>
  <c r="R71" i="21"/>
  <c r="K71" i="21"/>
  <c r="T71" i="15"/>
  <c r="S71" i="15"/>
  <c r="K71" i="15"/>
  <c r="AH70" i="13"/>
  <c r="AG69" i="13"/>
  <c r="AC69" i="13"/>
  <c r="Y69" i="13"/>
  <c r="AF71" i="13"/>
  <c r="AE71" i="13"/>
  <c r="AD71" i="13"/>
  <c r="AB71" i="13"/>
  <c r="Q23" i="14" s="1"/>
  <c r="AA71" i="13"/>
  <c r="Z71" i="13"/>
  <c r="X71" i="13"/>
  <c r="W71" i="13"/>
  <c r="V71" i="13"/>
  <c r="T71" i="13"/>
  <c r="S71" i="13"/>
  <c r="H23" i="14" s="1"/>
  <c r="R71" i="13"/>
  <c r="G23" i="14" s="1"/>
  <c r="U69" i="13"/>
  <c r="U70" i="13"/>
  <c r="K71" i="13"/>
  <c r="S21" i="31"/>
  <c r="C21" i="31"/>
  <c r="C18" i="31"/>
  <c r="Y17" i="31"/>
  <c r="C16" i="31"/>
  <c r="K15" i="31"/>
  <c r="K13" i="31"/>
  <c r="S12" i="31"/>
  <c r="S10" i="31"/>
  <c r="C10" i="31"/>
  <c r="C8" i="31"/>
  <c r="A5" i="31"/>
  <c r="A24" i="31" s="1"/>
  <c r="A71" i="30"/>
  <c r="AF70" i="30"/>
  <c r="U23" i="31" s="1"/>
  <c r="AE70" i="30"/>
  <c r="T23" i="31" s="1"/>
  <c r="AD70" i="30"/>
  <c r="S23" i="31" s="1"/>
  <c r="AB70" i="30"/>
  <c r="Q23" i="31" s="1"/>
  <c r="AA70" i="30"/>
  <c r="P23" i="31" s="1"/>
  <c r="Z70" i="30"/>
  <c r="O23" i="31" s="1"/>
  <c r="X70" i="30"/>
  <c r="M23" i="31" s="1"/>
  <c r="W70" i="30"/>
  <c r="L23" i="31" s="1"/>
  <c r="V70" i="30"/>
  <c r="K23" i="31" s="1"/>
  <c r="T70" i="30"/>
  <c r="I23" i="31" s="1"/>
  <c r="S70" i="30"/>
  <c r="H23" i="31" s="1"/>
  <c r="R70" i="30"/>
  <c r="G23" i="31" s="1"/>
  <c r="O70" i="30"/>
  <c r="F23" i="31" s="1"/>
  <c r="N70" i="30"/>
  <c r="E23" i="31" s="1"/>
  <c r="M70" i="30"/>
  <c r="D23" i="31" s="1"/>
  <c r="K70" i="30"/>
  <c r="C23" i="31" s="1"/>
  <c r="J70" i="30"/>
  <c r="B23" i="31" s="1"/>
  <c r="AG69" i="30"/>
  <c r="AG70" i="30" s="1"/>
  <c r="V23" i="31" s="1"/>
  <c r="AC69" i="30"/>
  <c r="AC70" i="30" s="1"/>
  <c r="R23" i="31" s="1"/>
  <c r="Y69" i="30"/>
  <c r="AH69" i="30" s="1"/>
  <c r="U69" i="30"/>
  <c r="U70" i="30" s="1"/>
  <c r="J23" i="31" s="1"/>
  <c r="AF67" i="30"/>
  <c r="U22" i="31" s="1"/>
  <c r="AE67" i="30"/>
  <c r="T22" i="31" s="1"/>
  <c r="AD67" i="30"/>
  <c r="S22" i="31" s="1"/>
  <c r="AB67" i="30"/>
  <c r="Q22" i="31" s="1"/>
  <c r="AA67" i="30"/>
  <c r="P22" i="31" s="1"/>
  <c r="Z67" i="30"/>
  <c r="O22" i="31" s="1"/>
  <c r="X67" i="30"/>
  <c r="M22" i="31" s="1"/>
  <c r="W67" i="30"/>
  <c r="L22" i="31" s="1"/>
  <c r="V67" i="30"/>
  <c r="K22" i="31" s="1"/>
  <c r="T67" i="30"/>
  <c r="I22" i="31" s="1"/>
  <c r="S67" i="30"/>
  <c r="H22" i="31" s="1"/>
  <c r="R67" i="30"/>
  <c r="G22" i="31" s="1"/>
  <c r="O67" i="30"/>
  <c r="F22" i="31" s="1"/>
  <c r="N67" i="30"/>
  <c r="E22" i="31" s="1"/>
  <c r="M67" i="30"/>
  <c r="D22" i="31" s="1"/>
  <c r="K67" i="30"/>
  <c r="C22" i="31" s="1"/>
  <c r="J67" i="30"/>
  <c r="B22" i="31" s="1"/>
  <c r="AG66" i="30"/>
  <c r="AG67" i="30" s="1"/>
  <c r="V22" i="31" s="1"/>
  <c r="AC66" i="30"/>
  <c r="Y66" i="30"/>
  <c r="U66" i="30"/>
  <c r="AG65" i="30"/>
  <c r="AC65" i="30"/>
  <c r="AC67" i="30" s="1"/>
  <c r="R22" i="31" s="1"/>
  <c r="Y65" i="30"/>
  <c r="Y67" i="30" s="1"/>
  <c r="N22" i="31" s="1"/>
  <c r="U65" i="30"/>
  <c r="AF63" i="30"/>
  <c r="U21" i="31" s="1"/>
  <c r="AE63" i="30"/>
  <c r="T21" i="31" s="1"/>
  <c r="AD63" i="30"/>
  <c r="AB63" i="30"/>
  <c r="Q21" i="31" s="1"/>
  <c r="AA63" i="30"/>
  <c r="P21" i="31" s="1"/>
  <c r="Z63" i="30"/>
  <c r="O21" i="31" s="1"/>
  <c r="Y63" i="30"/>
  <c r="N21" i="31" s="1"/>
  <c r="X63" i="30"/>
  <c r="M21" i="31" s="1"/>
  <c r="W63" i="30"/>
  <c r="L21" i="31" s="1"/>
  <c r="V63" i="30"/>
  <c r="K21" i="31" s="1"/>
  <c r="T63" i="30"/>
  <c r="I21" i="31" s="1"/>
  <c r="S63" i="30"/>
  <c r="H21" i="31" s="1"/>
  <c r="R63" i="30"/>
  <c r="G21" i="31" s="1"/>
  <c r="O63" i="30"/>
  <c r="F21" i="31" s="1"/>
  <c r="N63" i="30"/>
  <c r="E21" i="31" s="1"/>
  <c r="M63" i="30"/>
  <c r="D21" i="31" s="1"/>
  <c r="K63" i="30"/>
  <c r="J63" i="30"/>
  <c r="B21" i="31" s="1"/>
  <c r="AG62" i="30"/>
  <c r="AC62" i="30"/>
  <c r="Y62" i="30"/>
  <c r="U62" i="30"/>
  <c r="AH62" i="30" s="1"/>
  <c r="AI62" i="30" s="1"/>
  <c r="AG61" i="30"/>
  <c r="AC61" i="30"/>
  <c r="Y61" i="30"/>
  <c r="U61" i="30"/>
  <c r="AH61" i="30" s="1"/>
  <c r="AF59" i="30"/>
  <c r="U20" i="31" s="1"/>
  <c r="AE59" i="30"/>
  <c r="T20" i="31" s="1"/>
  <c r="AD59" i="30"/>
  <c r="S20" i="31" s="1"/>
  <c r="AB59" i="30"/>
  <c r="Q20" i="31" s="1"/>
  <c r="AA59" i="30"/>
  <c r="P20" i="31" s="1"/>
  <c r="Z59" i="30"/>
  <c r="O20" i="31" s="1"/>
  <c r="X59" i="30"/>
  <c r="M20" i="31" s="1"/>
  <c r="W59" i="30"/>
  <c r="L20" i="31" s="1"/>
  <c r="V59" i="30"/>
  <c r="K20" i="31" s="1"/>
  <c r="T59" i="30"/>
  <c r="I20" i="31" s="1"/>
  <c r="S59" i="30"/>
  <c r="H20" i="31" s="1"/>
  <c r="R59" i="30"/>
  <c r="G20" i="31" s="1"/>
  <c r="O59" i="30"/>
  <c r="F20" i="31" s="1"/>
  <c r="N59" i="30"/>
  <c r="E20" i="31" s="1"/>
  <c r="M59" i="30"/>
  <c r="D20" i="31" s="1"/>
  <c r="K59" i="30"/>
  <c r="C20" i="31" s="1"/>
  <c r="J59" i="30"/>
  <c r="B20" i="31" s="1"/>
  <c r="AG58" i="30"/>
  <c r="AC58" i="30"/>
  <c r="AC59" i="30" s="1"/>
  <c r="R20" i="31" s="1"/>
  <c r="Y58" i="30"/>
  <c r="U58" i="30"/>
  <c r="AG57" i="30"/>
  <c r="AC57" i="30"/>
  <c r="Y57" i="30"/>
  <c r="Y59" i="30" s="1"/>
  <c r="N20" i="31" s="1"/>
  <c r="U57" i="30"/>
  <c r="U59" i="30" s="1"/>
  <c r="J20" i="31" s="1"/>
  <c r="AF55" i="30"/>
  <c r="U19" i="31" s="1"/>
  <c r="AE55" i="30"/>
  <c r="T19" i="31" s="1"/>
  <c r="AD55" i="30"/>
  <c r="S19" i="31" s="1"/>
  <c r="AB55" i="30"/>
  <c r="Q19" i="31" s="1"/>
  <c r="AA55" i="30"/>
  <c r="P19" i="31" s="1"/>
  <c r="Z55" i="30"/>
  <c r="O19" i="31" s="1"/>
  <c r="X55" i="30"/>
  <c r="M19" i="31" s="1"/>
  <c r="W55" i="30"/>
  <c r="L19" i="31" s="1"/>
  <c r="V55" i="30"/>
  <c r="K19" i="31" s="1"/>
  <c r="T55" i="30"/>
  <c r="I19" i="31" s="1"/>
  <c r="S55" i="30"/>
  <c r="H19" i="31" s="1"/>
  <c r="R55" i="30"/>
  <c r="G19" i="31" s="1"/>
  <c r="O55" i="30"/>
  <c r="F19" i="31" s="1"/>
  <c r="N55" i="30"/>
  <c r="E19" i="31" s="1"/>
  <c r="M55" i="30"/>
  <c r="D19" i="31" s="1"/>
  <c r="K55" i="30"/>
  <c r="C19" i="31" s="1"/>
  <c r="J55" i="30"/>
  <c r="B19" i="31" s="1"/>
  <c r="AG54" i="30"/>
  <c r="AC54" i="30"/>
  <c r="Y54" i="30"/>
  <c r="U54" i="30"/>
  <c r="AG53" i="30"/>
  <c r="AC53" i="30"/>
  <c r="Y53" i="30"/>
  <c r="U53" i="30"/>
  <c r="AF51" i="30"/>
  <c r="U18" i="31" s="1"/>
  <c r="AE51" i="30"/>
  <c r="T18" i="31" s="1"/>
  <c r="AD51" i="30"/>
  <c r="S18" i="31" s="1"/>
  <c r="AB51" i="30"/>
  <c r="Q18" i="31" s="1"/>
  <c r="AA51" i="30"/>
  <c r="P18" i="31" s="1"/>
  <c r="Z51" i="30"/>
  <c r="O18" i="31" s="1"/>
  <c r="X51" i="30"/>
  <c r="M18" i="31" s="1"/>
  <c r="W51" i="30"/>
  <c r="L18" i="31" s="1"/>
  <c r="V51" i="30"/>
  <c r="K18" i="31" s="1"/>
  <c r="T51" i="30"/>
  <c r="I18" i="31" s="1"/>
  <c r="S51" i="30"/>
  <c r="H18" i="31" s="1"/>
  <c r="R51" i="30"/>
  <c r="G18" i="31" s="1"/>
  <c r="O51" i="30"/>
  <c r="F18" i="31" s="1"/>
  <c r="N51" i="30"/>
  <c r="E18" i="31" s="1"/>
  <c r="M51" i="30"/>
  <c r="D18" i="31" s="1"/>
  <c r="J51" i="30"/>
  <c r="B18" i="31" s="1"/>
  <c r="AG50" i="30"/>
  <c r="AC50" i="30"/>
  <c r="AC51" i="30" s="1"/>
  <c r="R18" i="31" s="1"/>
  <c r="Y50" i="30"/>
  <c r="U50" i="30"/>
  <c r="AH50" i="30" s="1"/>
  <c r="AI50" i="30" s="1"/>
  <c r="AG49" i="30"/>
  <c r="AG51" i="30" s="1"/>
  <c r="V18" i="31" s="1"/>
  <c r="AC49" i="30"/>
  <c r="Y49" i="30"/>
  <c r="U49" i="30"/>
  <c r="U51" i="30" s="1"/>
  <c r="J18" i="31" s="1"/>
  <c r="AF47" i="30"/>
  <c r="U17" i="31" s="1"/>
  <c r="AE47" i="30"/>
  <c r="T17" i="31" s="1"/>
  <c r="AD47" i="30"/>
  <c r="S17" i="31" s="1"/>
  <c r="AB47" i="30"/>
  <c r="Q17" i="31" s="1"/>
  <c r="AA47" i="30"/>
  <c r="P17" i="31" s="1"/>
  <c r="Z47" i="30"/>
  <c r="O17" i="31" s="1"/>
  <c r="X47" i="30"/>
  <c r="M17" i="31" s="1"/>
  <c r="W47" i="30"/>
  <c r="L17" i="31" s="1"/>
  <c r="V47" i="30"/>
  <c r="K17" i="31" s="1"/>
  <c r="T47" i="30"/>
  <c r="I17" i="31" s="1"/>
  <c r="S47" i="30"/>
  <c r="H17" i="31" s="1"/>
  <c r="R47" i="30"/>
  <c r="G17" i="31" s="1"/>
  <c r="O47" i="30"/>
  <c r="F17" i="31" s="1"/>
  <c r="N47" i="30"/>
  <c r="E17" i="31" s="1"/>
  <c r="M47" i="30"/>
  <c r="D17" i="31" s="1"/>
  <c r="K47" i="30"/>
  <c r="C17" i="31" s="1"/>
  <c r="J47" i="30"/>
  <c r="B17" i="31" s="1"/>
  <c r="AG46" i="30"/>
  <c r="AG47" i="30" s="1"/>
  <c r="V17" i="31" s="1"/>
  <c r="AC46" i="30"/>
  <c r="Y46" i="30"/>
  <c r="U46" i="30"/>
  <c r="AG45" i="30"/>
  <c r="AC45" i="30"/>
  <c r="Y45" i="30"/>
  <c r="Y47" i="30" s="1"/>
  <c r="N17" i="31" s="1"/>
  <c r="U45" i="30"/>
  <c r="U47" i="30" s="1"/>
  <c r="J17" i="31" s="1"/>
  <c r="AF43" i="30"/>
  <c r="U16" i="31" s="1"/>
  <c r="AE43" i="30"/>
  <c r="T16" i="31" s="1"/>
  <c r="AD43" i="30"/>
  <c r="S16" i="31" s="1"/>
  <c r="AB43" i="30"/>
  <c r="Q16" i="31" s="1"/>
  <c r="AA43" i="30"/>
  <c r="P16" i="31" s="1"/>
  <c r="Z43" i="30"/>
  <c r="O16" i="31" s="1"/>
  <c r="X43" i="30"/>
  <c r="M16" i="31" s="1"/>
  <c r="W43" i="30"/>
  <c r="L16" i="31" s="1"/>
  <c r="V43" i="30"/>
  <c r="K16" i="31" s="1"/>
  <c r="T43" i="30"/>
  <c r="I16" i="31" s="1"/>
  <c r="S43" i="30"/>
  <c r="H16" i="31" s="1"/>
  <c r="R43" i="30"/>
  <c r="G16" i="31" s="1"/>
  <c r="O43" i="30"/>
  <c r="F16" i="31" s="1"/>
  <c r="N43" i="30"/>
  <c r="E16" i="31" s="1"/>
  <c r="M43" i="30"/>
  <c r="D16" i="31" s="1"/>
  <c r="K43" i="30"/>
  <c r="J43" i="30"/>
  <c r="B16" i="31" s="1"/>
  <c r="AG42" i="30"/>
  <c r="AC42" i="30"/>
  <c r="Y42" i="30"/>
  <c r="U42" i="30"/>
  <c r="AG41" i="30"/>
  <c r="AC41" i="30"/>
  <c r="AC43" i="30" s="1"/>
  <c r="R16" i="31" s="1"/>
  <c r="Y41" i="30"/>
  <c r="Y43" i="30" s="1"/>
  <c r="N16" i="31" s="1"/>
  <c r="U41" i="30"/>
  <c r="U43" i="30" s="1"/>
  <c r="J16" i="31" s="1"/>
  <c r="AF39" i="30"/>
  <c r="U15" i="31" s="1"/>
  <c r="AE39" i="30"/>
  <c r="T15" i="31" s="1"/>
  <c r="AD39" i="30"/>
  <c r="S15" i="31" s="1"/>
  <c r="AB39" i="30"/>
  <c r="Q15" i="31" s="1"/>
  <c r="AA39" i="30"/>
  <c r="P15" i="31" s="1"/>
  <c r="Z39" i="30"/>
  <c r="O15" i="31" s="1"/>
  <c r="X39" i="30"/>
  <c r="M15" i="31" s="1"/>
  <c r="W39" i="30"/>
  <c r="L15" i="31" s="1"/>
  <c r="V39" i="30"/>
  <c r="T39" i="30"/>
  <c r="I15" i="31" s="1"/>
  <c r="S39" i="30"/>
  <c r="H15" i="31" s="1"/>
  <c r="R39" i="30"/>
  <c r="G15" i="31" s="1"/>
  <c r="O39" i="30"/>
  <c r="F15" i="31" s="1"/>
  <c r="N39" i="30"/>
  <c r="E15" i="31" s="1"/>
  <c r="M39" i="30"/>
  <c r="D15" i="31" s="1"/>
  <c r="K39" i="30"/>
  <c r="C15" i="31" s="1"/>
  <c r="J39" i="30"/>
  <c r="B15" i="31" s="1"/>
  <c r="AG38" i="30"/>
  <c r="AC38" i="30"/>
  <c r="Y38" i="30"/>
  <c r="U38" i="30"/>
  <c r="AG37" i="30"/>
  <c r="AG39" i="30" s="1"/>
  <c r="V15" i="31" s="1"/>
  <c r="AC37" i="30"/>
  <c r="AC39" i="30" s="1"/>
  <c r="R15" i="31" s="1"/>
  <c r="Y37" i="30"/>
  <c r="U37" i="30"/>
  <c r="AF35" i="30"/>
  <c r="U14" i="31" s="1"/>
  <c r="AE35" i="30"/>
  <c r="T14" i="31" s="1"/>
  <c r="AD35" i="30"/>
  <c r="S14" i="31" s="1"/>
  <c r="AB35" i="30"/>
  <c r="Q14" i="31" s="1"/>
  <c r="AA35" i="30"/>
  <c r="P14" i="31" s="1"/>
  <c r="Z35" i="30"/>
  <c r="O14" i="31" s="1"/>
  <c r="X35" i="30"/>
  <c r="M14" i="31" s="1"/>
  <c r="W35" i="30"/>
  <c r="L14" i="31" s="1"/>
  <c r="V35" i="30"/>
  <c r="K14" i="31" s="1"/>
  <c r="T35" i="30"/>
  <c r="I14" i="31" s="1"/>
  <c r="S35" i="30"/>
  <c r="H14" i="31" s="1"/>
  <c r="R35" i="30"/>
  <c r="G14" i="31" s="1"/>
  <c r="O35" i="30"/>
  <c r="F14" i="31" s="1"/>
  <c r="N35" i="30"/>
  <c r="E14" i="31" s="1"/>
  <c r="M35" i="30"/>
  <c r="D14" i="31" s="1"/>
  <c r="K35" i="30"/>
  <c r="C14" i="31" s="1"/>
  <c r="J35" i="30"/>
  <c r="B14" i="31" s="1"/>
  <c r="AG34" i="30"/>
  <c r="AH34" i="30" s="1"/>
  <c r="AI34" i="30" s="1"/>
  <c r="AC34" i="30"/>
  <c r="Y34" i="30"/>
  <c r="U34" i="30"/>
  <c r="AG33" i="30"/>
  <c r="AC33" i="30"/>
  <c r="AC35" i="30" s="1"/>
  <c r="R14" i="31" s="1"/>
  <c r="Y33" i="30"/>
  <c r="Y35" i="30" s="1"/>
  <c r="N14" i="31" s="1"/>
  <c r="U33" i="30"/>
  <c r="AH33" i="30" s="1"/>
  <c r="AI33" i="30" s="1"/>
  <c r="AF31" i="30"/>
  <c r="U13" i="31" s="1"/>
  <c r="AE31" i="30"/>
  <c r="T13" i="31" s="1"/>
  <c r="AD31" i="30"/>
  <c r="S13" i="31" s="1"/>
  <c r="AB31" i="30"/>
  <c r="Q13" i="31" s="1"/>
  <c r="AA31" i="30"/>
  <c r="P13" i="31" s="1"/>
  <c r="Z31" i="30"/>
  <c r="O13" i="31" s="1"/>
  <c r="X31" i="30"/>
  <c r="M13" i="31" s="1"/>
  <c r="W31" i="30"/>
  <c r="L13" i="31" s="1"/>
  <c r="V31" i="30"/>
  <c r="T31" i="30"/>
  <c r="I13" i="31" s="1"/>
  <c r="S31" i="30"/>
  <c r="H13" i="31" s="1"/>
  <c r="R31" i="30"/>
  <c r="G13" i="31" s="1"/>
  <c r="O31" i="30"/>
  <c r="F13" i="31" s="1"/>
  <c r="N31" i="30"/>
  <c r="E13" i="31" s="1"/>
  <c r="M31" i="30"/>
  <c r="D13" i="31" s="1"/>
  <c r="K31" i="30"/>
  <c r="C13" i="31" s="1"/>
  <c r="J31" i="30"/>
  <c r="B13" i="31" s="1"/>
  <c r="AG30" i="30"/>
  <c r="AG31" i="30" s="1"/>
  <c r="V13" i="31" s="1"/>
  <c r="AC30" i="30"/>
  <c r="Y30" i="30"/>
  <c r="Y31" i="30" s="1"/>
  <c r="N13" i="31" s="1"/>
  <c r="U30" i="30"/>
  <c r="AH29" i="30"/>
  <c r="AG29" i="30"/>
  <c r="AC29" i="30"/>
  <c r="Y29" i="30"/>
  <c r="U29" i="30"/>
  <c r="AF27" i="30"/>
  <c r="U12" i="31" s="1"/>
  <c r="AE27" i="30"/>
  <c r="T12" i="31" s="1"/>
  <c r="AD27" i="30"/>
  <c r="AB27" i="30"/>
  <c r="Q12" i="31" s="1"/>
  <c r="AA27" i="30"/>
  <c r="P12" i="31" s="1"/>
  <c r="Z27" i="30"/>
  <c r="O12" i="31" s="1"/>
  <c r="X27" i="30"/>
  <c r="M12" i="31" s="1"/>
  <c r="W27" i="30"/>
  <c r="L12" i="31" s="1"/>
  <c r="V27" i="30"/>
  <c r="K12" i="31" s="1"/>
  <c r="T27" i="30"/>
  <c r="I12" i="31" s="1"/>
  <c r="S27" i="30"/>
  <c r="H12" i="31" s="1"/>
  <c r="R27" i="30"/>
  <c r="G12" i="31" s="1"/>
  <c r="O27" i="30"/>
  <c r="F12" i="31" s="1"/>
  <c r="N27" i="30"/>
  <c r="E12" i="31" s="1"/>
  <c r="M27" i="30"/>
  <c r="D12" i="31" s="1"/>
  <c r="K27" i="30"/>
  <c r="C12" i="31" s="1"/>
  <c r="J27" i="30"/>
  <c r="B12" i="31" s="1"/>
  <c r="AG26" i="30"/>
  <c r="AG27" i="30" s="1"/>
  <c r="V12" i="31" s="1"/>
  <c r="AC26" i="30"/>
  <c r="Y26" i="30"/>
  <c r="U26" i="30"/>
  <c r="AG25" i="30"/>
  <c r="AC25" i="30"/>
  <c r="Y25" i="30"/>
  <c r="Y27" i="30" s="1"/>
  <c r="N12" i="31" s="1"/>
  <c r="U25" i="30"/>
  <c r="U27" i="30" s="1"/>
  <c r="J12" i="31" s="1"/>
  <c r="AF23" i="30"/>
  <c r="U11" i="31" s="1"/>
  <c r="AE23" i="30"/>
  <c r="AD23" i="30"/>
  <c r="S11" i="31" s="1"/>
  <c r="AB23" i="30"/>
  <c r="Q11" i="31" s="1"/>
  <c r="AA23" i="30"/>
  <c r="P11" i="31" s="1"/>
  <c r="Z23" i="30"/>
  <c r="O11" i="31" s="1"/>
  <c r="X23" i="30"/>
  <c r="M11" i="31" s="1"/>
  <c r="W23" i="30"/>
  <c r="V23" i="30"/>
  <c r="K11" i="31" s="1"/>
  <c r="T23" i="30"/>
  <c r="I11" i="31" s="1"/>
  <c r="S23" i="30"/>
  <c r="H11" i="31" s="1"/>
  <c r="R23" i="30"/>
  <c r="G11" i="31" s="1"/>
  <c r="O23" i="30"/>
  <c r="F11" i="31" s="1"/>
  <c r="N23" i="30"/>
  <c r="E11" i="31" s="1"/>
  <c r="M23" i="30"/>
  <c r="K23" i="30"/>
  <c r="C11" i="31" s="1"/>
  <c r="J23" i="30"/>
  <c r="B11" i="31" s="1"/>
  <c r="AG22" i="30"/>
  <c r="AC22" i="30"/>
  <c r="Y22" i="30"/>
  <c r="U22" i="30"/>
  <c r="AG21" i="30"/>
  <c r="AG23" i="30" s="1"/>
  <c r="V11" i="31" s="1"/>
  <c r="AC21" i="30"/>
  <c r="AC23" i="30" s="1"/>
  <c r="R11" i="31" s="1"/>
  <c r="Y21" i="30"/>
  <c r="Y23" i="30" s="1"/>
  <c r="N11" i="31" s="1"/>
  <c r="U21" i="30"/>
  <c r="AF19" i="30"/>
  <c r="U10" i="31" s="1"/>
  <c r="AE19" i="30"/>
  <c r="T10" i="31" s="1"/>
  <c r="AD19" i="30"/>
  <c r="AB19" i="30"/>
  <c r="Q10" i="31" s="1"/>
  <c r="AA19" i="30"/>
  <c r="P10" i="31" s="1"/>
  <c r="Z19" i="30"/>
  <c r="O10" i="31" s="1"/>
  <c r="X19" i="30"/>
  <c r="M10" i="31" s="1"/>
  <c r="W19" i="30"/>
  <c r="L10" i="31" s="1"/>
  <c r="V19" i="30"/>
  <c r="K10" i="31" s="1"/>
  <c r="T19" i="30"/>
  <c r="I10" i="31" s="1"/>
  <c r="S19" i="30"/>
  <c r="H10" i="31" s="1"/>
  <c r="R19" i="30"/>
  <c r="G10" i="31" s="1"/>
  <c r="O19" i="30"/>
  <c r="F10" i="31" s="1"/>
  <c r="N19" i="30"/>
  <c r="E10" i="31" s="1"/>
  <c r="M19" i="30"/>
  <c r="D10" i="31" s="1"/>
  <c r="K19" i="30"/>
  <c r="J19" i="30"/>
  <c r="B10" i="31" s="1"/>
  <c r="AG18" i="30"/>
  <c r="AC18" i="30"/>
  <c r="Y18" i="30"/>
  <c r="AH18" i="30" s="1"/>
  <c r="AI18" i="30" s="1"/>
  <c r="U18" i="30"/>
  <c r="AG17" i="30"/>
  <c r="AC17" i="30"/>
  <c r="AC19" i="30" s="1"/>
  <c r="R10" i="31" s="1"/>
  <c r="Y17" i="30"/>
  <c r="U17" i="30"/>
  <c r="AH17" i="30" s="1"/>
  <c r="AI17" i="30" s="1"/>
  <c r="AF15" i="30"/>
  <c r="U9" i="31" s="1"/>
  <c r="AE15" i="30"/>
  <c r="T9" i="31" s="1"/>
  <c r="AD15" i="30"/>
  <c r="S9" i="31" s="1"/>
  <c r="AB15" i="30"/>
  <c r="Q9" i="31" s="1"/>
  <c r="AA15" i="30"/>
  <c r="P9" i="31" s="1"/>
  <c r="Z15" i="30"/>
  <c r="O9" i="31" s="1"/>
  <c r="X15" i="30"/>
  <c r="M9" i="31" s="1"/>
  <c r="W15" i="30"/>
  <c r="L9" i="31" s="1"/>
  <c r="V15" i="30"/>
  <c r="K9" i="31" s="1"/>
  <c r="T15" i="30"/>
  <c r="I9" i="31" s="1"/>
  <c r="S15" i="30"/>
  <c r="H9" i="31" s="1"/>
  <c r="R15" i="30"/>
  <c r="G9" i="31" s="1"/>
  <c r="O15" i="30"/>
  <c r="F9" i="31" s="1"/>
  <c r="N15" i="30"/>
  <c r="E9" i="31" s="1"/>
  <c r="M15" i="30"/>
  <c r="D9" i="31" s="1"/>
  <c r="K15" i="30"/>
  <c r="C9" i="31" s="1"/>
  <c r="J15" i="30"/>
  <c r="B9" i="31" s="1"/>
  <c r="AG14" i="30"/>
  <c r="AC14" i="30"/>
  <c r="Y14" i="30"/>
  <c r="U14" i="30"/>
  <c r="AH14" i="30" s="1"/>
  <c r="AI14" i="30" s="1"/>
  <c r="AG13" i="30"/>
  <c r="AC13" i="30"/>
  <c r="AC15" i="30" s="1"/>
  <c r="R9" i="31" s="1"/>
  <c r="Y13" i="30"/>
  <c r="Y15" i="30" s="1"/>
  <c r="N9" i="31" s="1"/>
  <c r="U13" i="30"/>
  <c r="AF11" i="30"/>
  <c r="U8" i="31" s="1"/>
  <c r="AE11" i="30"/>
  <c r="T8" i="31" s="1"/>
  <c r="AD11" i="30"/>
  <c r="AB11" i="30"/>
  <c r="Q8" i="31" s="1"/>
  <c r="AA11" i="30"/>
  <c r="P8" i="31" s="1"/>
  <c r="Z11" i="30"/>
  <c r="O8" i="31" s="1"/>
  <c r="Y11" i="30"/>
  <c r="X11" i="30"/>
  <c r="M8" i="31" s="1"/>
  <c r="W11" i="30"/>
  <c r="L8" i="31" s="1"/>
  <c r="V11" i="30"/>
  <c r="K8" i="31" s="1"/>
  <c r="T11" i="30"/>
  <c r="I8" i="31" s="1"/>
  <c r="S11" i="30"/>
  <c r="H8" i="31" s="1"/>
  <c r="R11" i="30"/>
  <c r="G8" i="31" s="1"/>
  <c r="O11" i="30"/>
  <c r="N11" i="30"/>
  <c r="E8" i="31" s="1"/>
  <c r="M11" i="30"/>
  <c r="D8" i="31" s="1"/>
  <c r="K11" i="30"/>
  <c r="J11" i="30"/>
  <c r="B8" i="31" s="1"/>
  <c r="AG10" i="30"/>
  <c r="AC10" i="30"/>
  <c r="Y10" i="30"/>
  <c r="U10" i="30"/>
  <c r="AG9" i="30"/>
  <c r="AC9" i="30"/>
  <c r="Y9" i="30"/>
  <c r="U9" i="30"/>
  <c r="U23" i="29"/>
  <c r="Q23" i="29"/>
  <c r="M23" i="29"/>
  <c r="U21" i="29"/>
  <c r="Q21" i="29"/>
  <c r="M21" i="29"/>
  <c r="I21" i="29"/>
  <c r="E21" i="29"/>
  <c r="C18" i="29"/>
  <c r="Y17" i="29"/>
  <c r="A5" i="29"/>
  <c r="A24" i="29" s="1"/>
  <c r="A72" i="28"/>
  <c r="AF71" i="28"/>
  <c r="AE71" i="28"/>
  <c r="T23" i="29" s="1"/>
  <c r="AD71" i="28"/>
  <c r="S23" i="29" s="1"/>
  <c r="AC71" i="28"/>
  <c r="R23" i="29" s="1"/>
  <c r="AB71" i="28"/>
  <c r="AA71" i="28"/>
  <c r="P23" i="29" s="1"/>
  <c r="Z71" i="28"/>
  <c r="O23" i="29" s="1"/>
  <c r="X71" i="28"/>
  <c r="W71" i="28"/>
  <c r="L23" i="29" s="1"/>
  <c r="V71" i="28"/>
  <c r="K23" i="29" s="1"/>
  <c r="U71" i="28"/>
  <c r="J23" i="29" s="1"/>
  <c r="T71" i="28"/>
  <c r="I23" i="29" s="1"/>
  <c r="S71" i="28"/>
  <c r="H23" i="29" s="1"/>
  <c r="R71" i="28"/>
  <c r="G23" i="29" s="1"/>
  <c r="O71" i="28"/>
  <c r="F23" i="29" s="1"/>
  <c r="N71" i="28"/>
  <c r="E23" i="29" s="1"/>
  <c r="M71" i="28"/>
  <c r="D23" i="29" s="1"/>
  <c r="K71" i="28"/>
  <c r="C23" i="29" s="1"/>
  <c r="J71" i="28"/>
  <c r="B23" i="29" s="1"/>
  <c r="AG70" i="28"/>
  <c r="AC70" i="28"/>
  <c r="Y70" i="28"/>
  <c r="U70" i="28"/>
  <c r="AG69" i="28"/>
  <c r="AG71" i="28" s="1"/>
  <c r="V23" i="29" s="1"/>
  <c r="AC69" i="28"/>
  <c r="Y69" i="28"/>
  <c r="Y71" i="28" s="1"/>
  <c r="N23" i="29" s="1"/>
  <c r="U69" i="28"/>
  <c r="AF67" i="28"/>
  <c r="U22" i="29" s="1"/>
  <c r="AE67" i="28"/>
  <c r="T22" i="29" s="1"/>
  <c r="AD67" i="28"/>
  <c r="S22" i="29" s="1"/>
  <c r="AB67" i="28"/>
  <c r="Q22" i="29" s="1"/>
  <c r="AA67" i="28"/>
  <c r="P22" i="29" s="1"/>
  <c r="Z67" i="28"/>
  <c r="O22" i="29" s="1"/>
  <c r="X67" i="28"/>
  <c r="M22" i="29" s="1"/>
  <c r="W67" i="28"/>
  <c r="L22" i="29" s="1"/>
  <c r="V67" i="28"/>
  <c r="K22" i="29" s="1"/>
  <c r="T67" i="28"/>
  <c r="I22" i="29" s="1"/>
  <c r="S67" i="28"/>
  <c r="H22" i="29" s="1"/>
  <c r="R67" i="28"/>
  <c r="G22" i="29" s="1"/>
  <c r="O67" i="28"/>
  <c r="F22" i="29" s="1"/>
  <c r="N67" i="28"/>
  <c r="E22" i="29" s="1"/>
  <c r="M67" i="28"/>
  <c r="D22" i="29" s="1"/>
  <c r="K67" i="28"/>
  <c r="C22" i="29" s="1"/>
  <c r="J67" i="28"/>
  <c r="B22" i="29" s="1"/>
  <c r="AG66" i="28"/>
  <c r="AG67" i="28" s="1"/>
  <c r="V22" i="29" s="1"/>
  <c r="AC66" i="28"/>
  <c r="Y66" i="28"/>
  <c r="AH66" i="28" s="1"/>
  <c r="U66" i="28"/>
  <c r="AI65" i="28"/>
  <c r="AH65" i="28"/>
  <c r="AG65" i="28"/>
  <c r="AC65" i="28"/>
  <c r="AC67" i="28" s="1"/>
  <c r="R22" i="29" s="1"/>
  <c r="Y65" i="28"/>
  <c r="Y67" i="28" s="1"/>
  <c r="N22" i="29" s="1"/>
  <c r="U65" i="28"/>
  <c r="U67" i="28" s="1"/>
  <c r="J22" i="29" s="1"/>
  <c r="AF63" i="28"/>
  <c r="AE63" i="28"/>
  <c r="T21" i="29" s="1"/>
  <c r="AD63" i="28"/>
  <c r="S21" i="29" s="1"/>
  <c r="AB63" i="28"/>
  <c r="AA63" i="28"/>
  <c r="P21" i="29" s="1"/>
  <c r="Z63" i="28"/>
  <c r="O21" i="29" s="1"/>
  <c r="Y63" i="28"/>
  <c r="N21" i="29" s="1"/>
  <c r="X63" i="28"/>
  <c r="W63" i="28"/>
  <c r="L21" i="29" s="1"/>
  <c r="V63" i="28"/>
  <c r="K21" i="29" s="1"/>
  <c r="T63" i="28"/>
  <c r="S63" i="28"/>
  <c r="H21" i="29" s="1"/>
  <c r="R63" i="28"/>
  <c r="G21" i="29" s="1"/>
  <c r="O63" i="28"/>
  <c r="F21" i="29" s="1"/>
  <c r="N63" i="28"/>
  <c r="M63" i="28"/>
  <c r="D21" i="29" s="1"/>
  <c r="K63" i="28"/>
  <c r="C21" i="29" s="1"/>
  <c r="J63" i="28"/>
  <c r="B21" i="29" s="1"/>
  <c r="AH62" i="28"/>
  <c r="AI62" i="28" s="1"/>
  <c r="AG62" i="28"/>
  <c r="AC62" i="28"/>
  <c r="Y62" i="28"/>
  <c r="U62" i="28"/>
  <c r="U63" i="28" s="1"/>
  <c r="J21" i="29" s="1"/>
  <c r="AG61" i="28"/>
  <c r="AG63" i="28" s="1"/>
  <c r="V21" i="29" s="1"/>
  <c r="AC61" i="28"/>
  <c r="AC63" i="28" s="1"/>
  <c r="R21" i="29" s="1"/>
  <c r="Y61" i="28"/>
  <c r="U61" i="28"/>
  <c r="AH61" i="28" s="1"/>
  <c r="AF59" i="28"/>
  <c r="U20" i="29" s="1"/>
  <c r="AE59" i="28"/>
  <c r="T20" i="29" s="1"/>
  <c r="AD59" i="28"/>
  <c r="S20" i="29" s="1"/>
  <c r="AB59" i="28"/>
  <c r="Q20" i="29" s="1"/>
  <c r="AA59" i="28"/>
  <c r="P20" i="29" s="1"/>
  <c r="Z59" i="28"/>
  <c r="O20" i="29" s="1"/>
  <c r="X59" i="28"/>
  <c r="M20" i="29" s="1"/>
  <c r="W59" i="28"/>
  <c r="L20" i="29" s="1"/>
  <c r="V59" i="28"/>
  <c r="K20" i="29" s="1"/>
  <c r="T59" i="28"/>
  <c r="I20" i="29" s="1"/>
  <c r="S59" i="28"/>
  <c r="H20" i="29" s="1"/>
  <c r="R59" i="28"/>
  <c r="G20" i="29" s="1"/>
  <c r="O59" i="28"/>
  <c r="F20" i="29" s="1"/>
  <c r="N59" i="28"/>
  <c r="E20" i="29" s="1"/>
  <c r="M59" i="28"/>
  <c r="D20" i="29" s="1"/>
  <c r="K59" i="28"/>
  <c r="C20" i="29" s="1"/>
  <c r="J59" i="28"/>
  <c r="B20" i="29" s="1"/>
  <c r="AG58" i="28"/>
  <c r="AG59" i="28" s="1"/>
  <c r="V20" i="29" s="1"/>
  <c r="AC58" i="28"/>
  <c r="Y58" i="28"/>
  <c r="U58" i="28"/>
  <c r="AH58" i="28" s="1"/>
  <c r="AG57" i="28"/>
  <c r="AC57" i="28"/>
  <c r="AC59" i="28" s="1"/>
  <c r="R20" i="29" s="1"/>
  <c r="Y57" i="28"/>
  <c r="Y59" i="28" s="1"/>
  <c r="N20" i="29" s="1"/>
  <c r="U57" i="28"/>
  <c r="U59" i="28" s="1"/>
  <c r="J20" i="29" s="1"/>
  <c r="AF55" i="28"/>
  <c r="U19" i="29" s="1"/>
  <c r="AE55" i="28"/>
  <c r="T19" i="29" s="1"/>
  <c r="AD55" i="28"/>
  <c r="S19" i="29" s="1"/>
  <c r="AC55" i="28"/>
  <c r="R19" i="29" s="1"/>
  <c r="AB55" i="28"/>
  <c r="Q19" i="29" s="1"/>
  <c r="AA55" i="28"/>
  <c r="P19" i="29" s="1"/>
  <c r="Z55" i="28"/>
  <c r="O19" i="29" s="1"/>
  <c r="Y55" i="28"/>
  <c r="N19" i="29" s="1"/>
  <c r="X55" i="28"/>
  <c r="M19" i="29" s="1"/>
  <c r="W55" i="28"/>
  <c r="L19" i="29" s="1"/>
  <c r="V55" i="28"/>
  <c r="K19" i="29" s="1"/>
  <c r="T55" i="28"/>
  <c r="I19" i="29" s="1"/>
  <c r="S55" i="28"/>
  <c r="H19" i="29" s="1"/>
  <c r="R55" i="28"/>
  <c r="G19" i="29" s="1"/>
  <c r="O55" i="28"/>
  <c r="F19" i="29" s="1"/>
  <c r="N55" i="28"/>
  <c r="E19" i="29" s="1"/>
  <c r="M55" i="28"/>
  <c r="D19" i="29" s="1"/>
  <c r="K55" i="28"/>
  <c r="C19" i="29" s="1"/>
  <c r="J55" i="28"/>
  <c r="B19" i="29" s="1"/>
  <c r="AG54" i="28"/>
  <c r="AC54" i="28"/>
  <c r="Y54" i="28"/>
  <c r="U54" i="28"/>
  <c r="U55" i="28" s="1"/>
  <c r="J19" i="29" s="1"/>
  <c r="AG53" i="28"/>
  <c r="AG55" i="28" s="1"/>
  <c r="V19" i="29" s="1"/>
  <c r="AC53" i="28"/>
  <c r="AH53" i="28" s="1"/>
  <c r="Y53" i="28"/>
  <c r="U53" i="28"/>
  <c r="AF51" i="28"/>
  <c r="U18" i="29" s="1"/>
  <c r="AE51" i="28"/>
  <c r="T18" i="29" s="1"/>
  <c r="AD51" i="28"/>
  <c r="S18" i="29" s="1"/>
  <c r="AB51" i="28"/>
  <c r="Q18" i="29" s="1"/>
  <c r="AA51" i="28"/>
  <c r="P18" i="29" s="1"/>
  <c r="Z51" i="28"/>
  <c r="O18" i="29" s="1"/>
  <c r="X51" i="28"/>
  <c r="M18" i="29" s="1"/>
  <c r="W51" i="28"/>
  <c r="L18" i="29" s="1"/>
  <c r="V51" i="28"/>
  <c r="K18" i="29" s="1"/>
  <c r="T51" i="28"/>
  <c r="I18" i="29" s="1"/>
  <c r="S51" i="28"/>
  <c r="H18" i="29" s="1"/>
  <c r="R51" i="28"/>
  <c r="G18" i="29" s="1"/>
  <c r="O51" i="28"/>
  <c r="F18" i="29" s="1"/>
  <c r="N51" i="28"/>
  <c r="E18" i="29" s="1"/>
  <c r="M51" i="28"/>
  <c r="D18" i="29" s="1"/>
  <c r="J51" i="28"/>
  <c r="B18" i="29" s="1"/>
  <c r="AI50" i="28"/>
  <c r="AH50" i="28"/>
  <c r="AG50" i="28"/>
  <c r="AC50" i="28"/>
  <c r="AC51" i="28" s="1"/>
  <c r="R18" i="29" s="1"/>
  <c r="Y50" i="28"/>
  <c r="U50" i="28"/>
  <c r="AH49" i="28"/>
  <c r="AI49" i="28" s="1"/>
  <c r="AG49" i="28"/>
  <c r="AG51" i="28" s="1"/>
  <c r="V18" i="29" s="1"/>
  <c r="AC49" i="28"/>
  <c r="Y49" i="28"/>
  <c r="Y51" i="28" s="1"/>
  <c r="N18" i="29" s="1"/>
  <c r="U49" i="28"/>
  <c r="U51" i="28" s="1"/>
  <c r="J18" i="29" s="1"/>
  <c r="AF47" i="28"/>
  <c r="U17" i="29" s="1"/>
  <c r="AE47" i="28"/>
  <c r="T17" i="29" s="1"/>
  <c r="AD47" i="28"/>
  <c r="S17" i="29" s="1"/>
  <c r="AB47" i="28"/>
  <c r="Q17" i="29" s="1"/>
  <c r="AA47" i="28"/>
  <c r="P17" i="29" s="1"/>
  <c r="Z47" i="28"/>
  <c r="O17" i="29" s="1"/>
  <c r="Y47" i="28"/>
  <c r="N17" i="29" s="1"/>
  <c r="X47" i="28"/>
  <c r="M17" i="29" s="1"/>
  <c r="W47" i="28"/>
  <c r="L17" i="29" s="1"/>
  <c r="V47" i="28"/>
  <c r="K17" i="29" s="1"/>
  <c r="U47" i="28"/>
  <c r="J17" i="29" s="1"/>
  <c r="T47" i="28"/>
  <c r="I17" i="29" s="1"/>
  <c r="S47" i="28"/>
  <c r="H17" i="29" s="1"/>
  <c r="R47" i="28"/>
  <c r="G17" i="29" s="1"/>
  <c r="O47" i="28"/>
  <c r="F17" i="29" s="1"/>
  <c r="N47" i="28"/>
  <c r="E17" i="29" s="1"/>
  <c r="M47" i="28"/>
  <c r="D17" i="29" s="1"/>
  <c r="K47" i="28"/>
  <c r="C17" i="29" s="1"/>
  <c r="J47" i="28"/>
  <c r="B17" i="29" s="1"/>
  <c r="AG46" i="28"/>
  <c r="AG47" i="28" s="1"/>
  <c r="V17" i="29" s="1"/>
  <c r="AC46" i="28"/>
  <c r="Y46" i="28"/>
  <c r="U46" i="28"/>
  <c r="AH46" i="28" s="1"/>
  <c r="AG45" i="28"/>
  <c r="AC45" i="28"/>
  <c r="AC47" i="28" s="1"/>
  <c r="R17" i="29" s="1"/>
  <c r="Y45" i="28"/>
  <c r="U45" i="28"/>
  <c r="AH45" i="28" s="1"/>
  <c r="AF43" i="28"/>
  <c r="U16" i="29" s="1"/>
  <c r="AE43" i="28"/>
  <c r="T16" i="29" s="1"/>
  <c r="AD43" i="28"/>
  <c r="S16" i="29" s="1"/>
  <c r="AB43" i="28"/>
  <c r="Q16" i="29" s="1"/>
  <c r="AA43" i="28"/>
  <c r="P16" i="29" s="1"/>
  <c r="Z43" i="28"/>
  <c r="O16" i="29" s="1"/>
  <c r="X43" i="28"/>
  <c r="M16" i="29" s="1"/>
  <c r="W43" i="28"/>
  <c r="L16" i="29" s="1"/>
  <c r="V43" i="28"/>
  <c r="K16" i="29" s="1"/>
  <c r="T43" i="28"/>
  <c r="I16" i="29" s="1"/>
  <c r="S43" i="28"/>
  <c r="H16" i="29" s="1"/>
  <c r="R43" i="28"/>
  <c r="G16" i="29" s="1"/>
  <c r="O43" i="28"/>
  <c r="F16" i="29" s="1"/>
  <c r="N43" i="28"/>
  <c r="E16" i="29" s="1"/>
  <c r="M43" i="28"/>
  <c r="D16" i="29" s="1"/>
  <c r="K43" i="28"/>
  <c r="C16" i="29" s="1"/>
  <c r="J43" i="28"/>
  <c r="B16" i="29" s="1"/>
  <c r="AG42" i="28"/>
  <c r="AC42" i="28"/>
  <c r="Y42" i="28"/>
  <c r="U42" i="28"/>
  <c r="AH42" i="28" s="1"/>
  <c r="AG41" i="28"/>
  <c r="AG43" i="28" s="1"/>
  <c r="V16" i="29" s="1"/>
  <c r="AC41" i="28"/>
  <c r="AC43" i="28" s="1"/>
  <c r="R16" i="29" s="1"/>
  <c r="Y41" i="28"/>
  <c r="Y43" i="28" s="1"/>
  <c r="N16" i="29" s="1"/>
  <c r="U41" i="28"/>
  <c r="U43" i="28" s="1"/>
  <c r="J16" i="29" s="1"/>
  <c r="AF39" i="28"/>
  <c r="U15" i="29" s="1"/>
  <c r="AE39" i="28"/>
  <c r="T15" i="29" s="1"/>
  <c r="AD39" i="28"/>
  <c r="S15" i="29" s="1"/>
  <c r="AC39" i="28"/>
  <c r="R15" i="29" s="1"/>
  <c r="AB39" i="28"/>
  <c r="Q15" i="29" s="1"/>
  <c r="AA39" i="28"/>
  <c r="P15" i="29" s="1"/>
  <c r="Z39" i="28"/>
  <c r="O15" i="29" s="1"/>
  <c r="Y39" i="28"/>
  <c r="N15" i="29" s="1"/>
  <c r="X39" i="28"/>
  <c r="M15" i="29" s="1"/>
  <c r="W39" i="28"/>
  <c r="L15" i="29" s="1"/>
  <c r="V39" i="28"/>
  <c r="K15" i="29" s="1"/>
  <c r="U39" i="28"/>
  <c r="J15" i="29" s="1"/>
  <c r="T39" i="28"/>
  <c r="I15" i="29" s="1"/>
  <c r="S39" i="28"/>
  <c r="H15" i="29" s="1"/>
  <c r="R39" i="28"/>
  <c r="G15" i="29" s="1"/>
  <c r="O39" i="28"/>
  <c r="F15" i="29" s="1"/>
  <c r="N39" i="28"/>
  <c r="E15" i="29" s="1"/>
  <c r="M39" i="28"/>
  <c r="D15" i="29" s="1"/>
  <c r="K39" i="28"/>
  <c r="C15" i="29" s="1"/>
  <c r="J39" i="28"/>
  <c r="B15" i="29" s="1"/>
  <c r="AG38" i="28"/>
  <c r="AG39" i="28" s="1"/>
  <c r="V15" i="29" s="1"/>
  <c r="AC38" i="28"/>
  <c r="Y38" i="28"/>
  <c r="U38" i="28"/>
  <c r="AH38" i="28" s="1"/>
  <c r="AG37" i="28"/>
  <c r="AC37" i="28"/>
  <c r="Y37" i="28"/>
  <c r="U37" i="28"/>
  <c r="AH37" i="28" s="1"/>
  <c r="AF35" i="28"/>
  <c r="U14" i="29" s="1"/>
  <c r="AE35" i="28"/>
  <c r="T14" i="29" s="1"/>
  <c r="AD35" i="28"/>
  <c r="S14" i="29" s="1"/>
  <c r="AB35" i="28"/>
  <c r="Q14" i="29" s="1"/>
  <c r="AA35" i="28"/>
  <c r="P14" i="29" s="1"/>
  <c r="Z35" i="28"/>
  <c r="O14" i="29" s="1"/>
  <c r="X35" i="28"/>
  <c r="M14" i="29" s="1"/>
  <c r="W35" i="28"/>
  <c r="L14" i="29" s="1"/>
  <c r="V35" i="28"/>
  <c r="K14" i="29" s="1"/>
  <c r="T35" i="28"/>
  <c r="I14" i="29" s="1"/>
  <c r="S35" i="28"/>
  <c r="H14" i="29" s="1"/>
  <c r="R35" i="28"/>
  <c r="G14" i="29" s="1"/>
  <c r="O35" i="28"/>
  <c r="F14" i="29" s="1"/>
  <c r="N35" i="28"/>
  <c r="E14" i="29" s="1"/>
  <c r="M35" i="28"/>
  <c r="D14" i="29" s="1"/>
  <c r="K35" i="28"/>
  <c r="C14" i="29" s="1"/>
  <c r="J35" i="28"/>
  <c r="B14" i="29" s="1"/>
  <c r="AI34" i="28"/>
  <c r="AH34" i="28"/>
  <c r="AG34" i="28"/>
  <c r="AC34" i="28"/>
  <c r="Y34" i="28"/>
  <c r="U34" i="28"/>
  <c r="AH33" i="28"/>
  <c r="AI33" i="28" s="1"/>
  <c r="AG33" i="28"/>
  <c r="AG35" i="28" s="1"/>
  <c r="V14" i="29" s="1"/>
  <c r="AC33" i="28"/>
  <c r="AC35" i="28" s="1"/>
  <c r="R14" i="29" s="1"/>
  <c r="Y33" i="28"/>
  <c r="Y35" i="28" s="1"/>
  <c r="N14" i="29" s="1"/>
  <c r="U33" i="28"/>
  <c r="U35" i="28" s="1"/>
  <c r="J14" i="29" s="1"/>
  <c r="AF31" i="28"/>
  <c r="U13" i="29" s="1"/>
  <c r="AE31" i="28"/>
  <c r="T13" i="29" s="1"/>
  <c r="AD31" i="28"/>
  <c r="S13" i="29" s="1"/>
  <c r="AB31" i="28"/>
  <c r="Q13" i="29" s="1"/>
  <c r="AA31" i="28"/>
  <c r="P13" i="29" s="1"/>
  <c r="Z31" i="28"/>
  <c r="O13" i="29" s="1"/>
  <c r="Y31" i="28"/>
  <c r="N13" i="29" s="1"/>
  <c r="X31" i="28"/>
  <c r="M13" i="29" s="1"/>
  <c r="W31" i="28"/>
  <c r="L13" i="29" s="1"/>
  <c r="V31" i="28"/>
  <c r="K13" i="29" s="1"/>
  <c r="U31" i="28"/>
  <c r="J13" i="29" s="1"/>
  <c r="T31" i="28"/>
  <c r="I13" i="29" s="1"/>
  <c r="S31" i="28"/>
  <c r="H13" i="29" s="1"/>
  <c r="R31" i="28"/>
  <c r="G13" i="29" s="1"/>
  <c r="O31" i="28"/>
  <c r="F13" i="29" s="1"/>
  <c r="N31" i="28"/>
  <c r="E13" i="29" s="1"/>
  <c r="M31" i="28"/>
  <c r="D13" i="29" s="1"/>
  <c r="K31" i="28"/>
  <c r="C13" i="29" s="1"/>
  <c r="J31" i="28"/>
  <c r="B13" i="29" s="1"/>
  <c r="AG30" i="28"/>
  <c r="AG31" i="28" s="1"/>
  <c r="V13" i="29" s="1"/>
  <c r="AC30" i="28"/>
  <c r="AH30" i="28" s="1"/>
  <c r="Y30" i="28"/>
  <c r="U30" i="28"/>
  <c r="AG29" i="28"/>
  <c r="AC29" i="28"/>
  <c r="AC31" i="28" s="1"/>
  <c r="R13" i="29" s="1"/>
  <c r="Y29" i="28"/>
  <c r="AH29" i="28" s="1"/>
  <c r="U29" i="28"/>
  <c r="AF27" i="28"/>
  <c r="U12" i="29" s="1"/>
  <c r="AE27" i="28"/>
  <c r="T12" i="29" s="1"/>
  <c r="AD27" i="28"/>
  <c r="S12" i="29" s="1"/>
  <c r="AB27" i="28"/>
  <c r="Q12" i="29" s="1"/>
  <c r="AA27" i="28"/>
  <c r="P12" i="29" s="1"/>
  <c r="Z27" i="28"/>
  <c r="O12" i="29" s="1"/>
  <c r="X27" i="28"/>
  <c r="M12" i="29" s="1"/>
  <c r="W27" i="28"/>
  <c r="L12" i="29" s="1"/>
  <c r="V27" i="28"/>
  <c r="K12" i="29" s="1"/>
  <c r="T27" i="28"/>
  <c r="I12" i="29" s="1"/>
  <c r="S27" i="28"/>
  <c r="H12" i="29" s="1"/>
  <c r="R27" i="28"/>
  <c r="G12" i="29" s="1"/>
  <c r="O27" i="28"/>
  <c r="F12" i="29" s="1"/>
  <c r="N27" i="28"/>
  <c r="E12" i="29" s="1"/>
  <c r="M27" i="28"/>
  <c r="D12" i="29" s="1"/>
  <c r="K27" i="28"/>
  <c r="C12" i="29" s="1"/>
  <c r="J27" i="28"/>
  <c r="B12" i="29" s="1"/>
  <c r="AG26" i="28"/>
  <c r="AC26" i="28"/>
  <c r="Y26" i="28"/>
  <c r="U26" i="28"/>
  <c r="AH26" i="28" s="1"/>
  <c r="AG25" i="28"/>
  <c r="AG27" i="28" s="1"/>
  <c r="V12" i="29" s="1"/>
  <c r="AC25" i="28"/>
  <c r="AC27" i="28" s="1"/>
  <c r="R12" i="29" s="1"/>
  <c r="Y25" i="28"/>
  <c r="Y27" i="28" s="1"/>
  <c r="N12" i="29" s="1"/>
  <c r="U25" i="28"/>
  <c r="U27" i="28" s="1"/>
  <c r="J12" i="29" s="1"/>
  <c r="AF23" i="28"/>
  <c r="U11" i="29" s="1"/>
  <c r="AE23" i="28"/>
  <c r="T11" i="29" s="1"/>
  <c r="AD23" i="28"/>
  <c r="S11" i="29" s="1"/>
  <c r="AC23" i="28"/>
  <c r="R11" i="29" s="1"/>
  <c r="AB23" i="28"/>
  <c r="Q11" i="29" s="1"/>
  <c r="AA23" i="28"/>
  <c r="P11" i="29" s="1"/>
  <c r="Z23" i="28"/>
  <c r="O11" i="29" s="1"/>
  <c r="Y23" i="28"/>
  <c r="N11" i="29" s="1"/>
  <c r="X23" i="28"/>
  <c r="M11" i="29" s="1"/>
  <c r="W23" i="28"/>
  <c r="L11" i="29" s="1"/>
  <c r="V23" i="28"/>
  <c r="K11" i="29" s="1"/>
  <c r="U23" i="28"/>
  <c r="J11" i="29" s="1"/>
  <c r="T23" i="28"/>
  <c r="I11" i="29" s="1"/>
  <c r="S23" i="28"/>
  <c r="H11" i="29" s="1"/>
  <c r="R23" i="28"/>
  <c r="G11" i="29" s="1"/>
  <c r="O23" i="28"/>
  <c r="F11" i="29" s="1"/>
  <c r="N23" i="28"/>
  <c r="E11" i="29" s="1"/>
  <c r="M23" i="28"/>
  <c r="D11" i="29" s="1"/>
  <c r="K23" i="28"/>
  <c r="C11" i="29" s="1"/>
  <c r="J23" i="28"/>
  <c r="B11" i="29" s="1"/>
  <c r="AG22" i="28"/>
  <c r="AG23" i="28" s="1"/>
  <c r="V11" i="29" s="1"/>
  <c r="AC22" i="28"/>
  <c r="Y22" i="28"/>
  <c r="U22" i="28"/>
  <c r="AH22" i="28" s="1"/>
  <c r="AG21" i="28"/>
  <c r="AC21" i="28"/>
  <c r="Y21" i="28"/>
  <c r="U21" i="28"/>
  <c r="AH21" i="28" s="1"/>
  <c r="AF19" i="28"/>
  <c r="U10" i="29" s="1"/>
  <c r="AE19" i="28"/>
  <c r="T10" i="29" s="1"/>
  <c r="AD19" i="28"/>
  <c r="S10" i="29" s="1"/>
  <c r="AB19" i="28"/>
  <c r="Q10" i="29" s="1"/>
  <c r="AA19" i="28"/>
  <c r="P10" i="29" s="1"/>
  <c r="Z19" i="28"/>
  <c r="O10" i="29" s="1"/>
  <c r="X19" i="28"/>
  <c r="M10" i="29" s="1"/>
  <c r="W19" i="28"/>
  <c r="L10" i="29" s="1"/>
  <c r="V19" i="28"/>
  <c r="K10" i="29" s="1"/>
  <c r="T19" i="28"/>
  <c r="I10" i="29" s="1"/>
  <c r="S19" i="28"/>
  <c r="H10" i="29" s="1"/>
  <c r="R19" i="28"/>
  <c r="G10" i="29" s="1"/>
  <c r="O19" i="28"/>
  <c r="F10" i="29" s="1"/>
  <c r="N19" i="28"/>
  <c r="E10" i="29" s="1"/>
  <c r="M19" i="28"/>
  <c r="D10" i="29" s="1"/>
  <c r="K19" i="28"/>
  <c r="C10" i="29" s="1"/>
  <c r="J19" i="28"/>
  <c r="B10" i="29" s="1"/>
  <c r="AI18" i="28"/>
  <c r="AH18" i="28"/>
  <c r="AG18" i="28"/>
  <c r="AC18" i="28"/>
  <c r="Y18" i="28"/>
  <c r="U18" i="28"/>
  <c r="AH17" i="28"/>
  <c r="AI17" i="28" s="1"/>
  <c r="AG17" i="28"/>
  <c r="AG19" i="28" s="1"/>
  <c r="V10" i="29" s="1"/>
  <c r="AC17" i="28"/>
  <c r="AC19" i="28" s="1"/>
  <c r="R10" i="29" s="1"/>
  <c r="Y17" i="28"/>
  <c r="Y19" i="28" s="1"/>
  <c r="N10" i="29" s="1"/>
  <c r="U17" i="28"/>
  <c r="U19" i="28" s="1"/>
  <c r="J10" i="29" s="1"/>
  <c r="AF15" i="28"/>
  <c r="U9" i="29" s="1"/>
  <c r="AE15" i="28"/>
  <c r="T9" i="29" s="1"/>
  <c r="AD15" i="28"/>
  <c r="S9" i="29" s="1"/>
  <c r="AB15" i="28"/>
  <c r="Q9" i="29" s="1"/>
  <c r="AA15" i="28"/>
  <c r="P9" i="29" s="1"/>
  <c r="Z15" i="28"/>
  <c r="O9" i="29" s="1"/>
  <c r="Y15" i="28"/>
  <c r="N9" i="29" s="1"/>
  <c r="X15" i="28"/>
  <c r="M9" i="29" s="1"/>
  <c r="W15" i="28"/>
  <c r="L9" i="29" s="1"/>
  <c r="V15" i="28"/>
  <c r="K9" i="29" s="1"/>
  <c r="U15" i="28"/>
  <c r="J9" i="29" s="1"/>
  <c r="T15" i="28"/>
  <c r="I9" i="29" s="1"/>
  <c r="S15" i="28"/>
  <c r="H9" i="29" s="1"/>
  <c r="R15" i="28"/>
  <c r="G9" i="29" s="1"/>
  <c r="O15" i="28"/>
  <c r="F9" i="29" s="1"/>
  <c r="N15" i="28"/>
  <c r="E9" i="29" s="1"/>
  <c r="M15" i="28"/>
  <c r="D9" i="29" s="1"/>
  <c r="K15" i="28"/>
  <c r="C9" i="29" s="1"/>
  <c r="J15" i="28"/>
  <c r="B9" i="29" s="1"/>
  <c r="AG14" i="28"/>
  <c r="AG15" i="28" s="1"/>
  <c r="V9" i="29" s="1"/>
  <c r="AC14" i="28"/>
  <c r="Y14" i="28"/>
  <c r="U14" i="28"/>
  <c r="AH14" i="28" s="1"/>
  <c r="AG13" i="28"/>
  <c r="AC13" i="28"/>
  <c r="AC15" i="28" s="1"/>
  <c r="R9" i="29" s="1"/>
  <c r="Y13" i="28"/>
  <c r="U13" i="28"/>
  <c r="AH13" i="28" s="1"/>
  <c r="AF11" i="28"/>
  <c r="U8" i="29" s="1"/>
  <c r="AE11" i="28"/>
  <c r="T8" i="29" s="1"/>
  <c r="AD11" i="28"/>
  <c r="AB11" i="28"/>
  <c r="Q8" i="29" s="1"/>
  <c r="AA11" i="28"/>
  <c r="P8" i="29" s="1"/>
  <c r="Z11" i="28"/>
  <c r="O8" i="29" s="1"/>
  <c r="X11" i="28"/>
  <c r="M8" i="29" s="1"/>
  <c r="W11" i="28"/>
  <c r="L8" i="29" s="1"/>
  <c r="V11" i="28"/>
  <c r="T11" i="28"/>
  <c r="I8" i="29" s="1"/>
  <c r="S11" i="28"/>
  <c r="H8" i="29" s="1"/>
  <c r="R11" i="28"/>
  <c r="G8" i="29" s="1"/>
  <c r="G24" i="29" s="1"/>
  <c r="O11" i="28"/>
  <c r="F8" i="29" s="1"/>
  <c r="N11" i="28"/>
  <c r="E8" i="29" s="1"/>
  <c r="M11" i="28"/>
  <c r="D8" i="29" s="1"/>
  <c r="K11" i="28"/>
  <c r="J11" i="28"/>
  <c r="B8" i="29" s="1"/>
  <c r="AG10" i="28"/>
  <c r="AC10" i="28"/>
  <c r="Y10" i="28"/>
  <c r="U10" i="28"/>
  <c r="AH10" i="28" s="1"/>
  <c r="AG9" i="28"/>
  <c r="AG11" i="28" s="1"/>
  <c r="AC9" i="28"/>
  <c r="AC11" i="28" s="1"/>
  <c r="Y9" i="28"/>
  <c r="Y11" i="28" s="1"/>
  <c r="U9" i="28"/>
  <c r="U11" i="28" s="1"/>
  <c r="C18" i="27"/>
  <c r="Y17" i="27"/>
  <c r="A5" i="27"/>
  <c r="A25" i="27" s="1"/>
  <c r="A125" i="26"/>
  <c r="AF124" i="26"/>
  <c r="U24" i="27" s="1"/>
  <c r="AE124" i="26"/>
  <c r="T24" i="27" s="1"/>
  <c r="AD124" i="26"/>
  <c r="S24" i="27" s="1"/>
  <c r="AB124" i="26"/>
  <c r="Q24" i="27" s="1"/>
  <c r="AA124" i="26"/>
  <c r="P24" i="27" s="1"/>
  <c r="Z124" i="26"/>
  <c r="O24" i="27" s="1"/>
  <c r="M24" i="27"/>
  <c r="L24" i="27"/>
  <c r="K24" i="27"/>
  <c r="I24" i="27"/>
  <c r="H24" i="27"/>
  <c r="G24" i="27"/>
  <c r="O124" i="26"/>
  <c r="F24" i="27" s="1"/>
  <c r="N124" i="26"/>
  <c r="E24" i="27" s="1"/>
  <c r="M124" i="26"/>
  <c r="D24" i="27" s="1"/>
  <c r="C24" i="27"/>
  <c r="J124" i="26"/>
  <c r="B24" i="27" s="1"/>
  <c r="AG123" i="26"/>
  <c r="AC123" i="26"/>
  <c r="Y123" i="26"/>
  <c r="U123" i="26"/>
  <c r="U124" i="26" s="1"/>
  <c r="AG122" i="26"/>
  <c r="AC122" i="26"/>
  <c r="AC124" i="26" s="1"/>
  <c r="R24" i="27" s="1"/>
  <c r="Y122" i="26"/>
  <c r="N24" i="27" s="1"/>
  <c r="U22" i="27"/>
  <c r="T22" i="27"/>
  <c r="S22" i="27"/>
  <c r="Q22" i="27"/>
  <c r="P22" i="27"/>
  <c r="O22" i="27"/>
  <c r="M22" i="27"/>
  <c r="L22" i="27"/>
  <c r="K22" i="27"/>
  <c r="I22" i="27"/>
  <c r="H22" i="27"/>
  <c r="G22" i="27"/>
  <c r="O116" i="26"/>
  <c r="F22" i="27" s="1"/>
  <c r="N116" i="26"/>
  <c r="E22" i="27" s="1"/>
  <c r="M116" i="26"/>
  <c r="D22" i="27" s="1"/>
  <c r="C22" i="27"/>
  <c r="B22" i="27"/>
  <c r="U82" i="26"/>
  <c r="AH82" i="26" s="1"/>
  <c r="AH116" i="26" s="1"/>
  <c r="AG81" i="26"/>
  <c r="AC81" i="26"/>
  <c r="Y81" i="26"/>
  <c r="U81" i="26"/>
  <c r="AF79" i="26"/>
  <c r="U21" i="27" s="1"/>
  <c r="AE79" i="26"/>
  <c r="T21" i="27" s="1"/>
  <c r="AD79" i="26"/>
  <c r="S21" i="27" s="1"/>
  <c r="AB79" i="26"/>
  <c r="Q21" i="27" s="1"/>
  <c r="AA79" i="26"/>
  <c r="P21" i="27" s="1"/>
  <c r="Z79" i="26"/>
  <c r="O21" i="27" s="1"/>
  <c r="X79" i="26"/>
  <c r="M21" i="27" s="1"/>
  <c r="W79" i="26"/>
  <c r="L21" i="27" s="1"/>
  <c r="K21" i="27"/>
  <c r="T79" i="26"/>
  <c r="I21" i="27" s="1"/>
  <c r="S79" i="26"/>
  <c r="H21" i="27" s="1"/>
  <c r="R79" i="26"/>
  <c r="G21" i="27" s="1"/>
  <c r="O79" i="26"/>
  <c r="F21" i="27" s="1"/>
  <c r="N79" i="26"/>
  <c r="E21" i="27" s="1"/>
  <c r="M79" i="26"/>
  <c r="D21" i="27" s="1"/>
  <c r="K79" i="26"/>
  <c r="C21" i="27" s="1"/>
  <c r="J79" i="26"/>
  <c r="B21" i="27" s="1"/>
  <c r="AG78" i="26"/>
  <c r="AC78" i="26"/>
  <c r="Y78" i="26"/>
  <c r="U78" i="26"/>
  <c r="AF76" i="26"/>
  <c r="U20" i="27" s="1"/>
  <c r="AE76" i="26"/>
  <c r="T20" i="27" s="1"/>
  <c r="AD76" i="26"/>
  <c r="S20" i="27" s="1"/>
  <c r="AB76" i="26"/>
  <c r="Q20" i="27" s="1"/>
  <c r="AA76" i="26"/>
  <c r="P20" i="27" s="1"/>
  <c r="Z76" i="26"/>
  <c r="O20" i="27" s="1"/>
  <c r="X76" i="26"/>
  <c r="M20" i="27" s="1"/>
  <c r="W76" i="26"/>
  <c r="L20" i="27" s="1"/>
  <c r="K20" i="27"/>
  <c r="T76" i="26"/>
  <c r="I20" i="27" s="1"/>
  <c r="S76" i="26"/>
  <c r="H20" i="27" s="1"/>
  <c r="R76" i="26"/>
  <c r="G20" i="27" s="1"/>
  <c r="O76" i="26"/>
  <c r="F20" i="27" s="1"/>
  <c r="N76" i="26"/>
  <c r="E20" i="27" s="1"/>
  <c r="M76" i="26"/>
  <c r="D20" i="27" s="1"/>
  <c r="K76" i="26"/>
  <c r="C20" i="27" s="1"/>
  <c r="J76" i="26"/>
  <c r="B20" i="27" s="1"/>
  <c r="AG75" i="26"/>
  <c r="AC75" i="26"/>
  <c r="Y75" i="26"/>
  <c r="U75" i="26"/>
  <c r="AF73" i="26"/>
  <c r="U19" i="27" s="1"/>
  <c r="AE73" i="26"/>
  <c r="T19" i="27" s="1"/>
  <c r="AD73" i="26"/>
  <c r="S19" i="27" s="1"/>
  <c r="AB73" i="26"/>
  <c r="Q19" i="27" s="1"/>
  <c r="AA73" i="26"/>
  <c r="P19" i="27" s="1"/>
  <c r="Z73" i="26"/>
  <c r="O19" i="27" s="1"/>
  <c r="X73" i="26"/>
  <c r="M19" i="27" s="1"/>
  <c r="L19" i="27"/>
  <c r="K19" i="27"/>
  <c r="T73" i="26"/>
  <c r="I19" i="27" s="1"/>
  <c r="S73" i="26"/>
  <c r="H19" i="27" s="1"/>
  <c r="R73" i="26"/>
  <c r="G19" i="27" s="1"/>
  <c r="O73" i="26"/>
  <c r="F19" i="27" s="1"/>
  <c r="N73" i="26"/>
  <c r="E19" i="27" s="1"/>
  <c r="M73" i="26"/>
  <c r="D19" i="27" s="1"/>
  <c r="K73" i="26"/>
  <c r="C19" i="27" s="1"/>
  <c r="B19" i="27"/>
  <c r="AG72" i="26"/>
  <c r="AC72" i="26"/>
  <c r="Y72" i="26"/>
  <c r="U72" i="26"/>
  <c r="AG71" i="26"/>
  <c r="AC71" i="26"/>
  <c r="Y71" i="26"/>
  <c r="U71" i="26"/>
  <c r="AF69" i="26"/>
  <c r="U18" i="27" s="1"/>
  <c r="AE69" i="26"/>
  <c r="T18" i="27" s="1"/>
  <c r="AD69" i="26"/>
  <c r="S18" i="27" s="1"/>
  <c r="AB69" i="26"/>
  <c r="Q18" i="27" s="1"/>
  <c r="AA69" i="26"/>
  <c r="P18" i="27" s="1"/>
  <c r="Z69" i="26"/>
  <c r="O18" i="27" s="1"/>
  <c r="X69" i="26"/>
  <c r="M18" i="27" s="1"/>
  <c r="W69" i="26"/>
  <c r="L18" i="27" s="1"/>
  <c r="K18" i="27"/>
  <c r="T69" i="26"/>
  <c r="I18" i="27" s="1"/>
  <c r="S69" i="26"/>
  <c r="H18" i="27" s="1"/>
  <c r="R69" i="26"/>
  <c r="G18" i="27" s="1"/>
  <c r="O69" i="26"/>
  <c r="F18" i="27" s="1"/>
  <c r="N69" i="26"/>
  <c r="E18" i="27" s="1"/>
  <c r="M69" i="26"/>
  <c r="D18" i="27" s="1"/>
  <c r="B18" i="27"/>
  <c r="AG68" i="26"/>
  <c r="AC68" i="26"/>
  <c r="Y68" i="26"/>
  <c r="U68" i="26"/>
  <c r="AG67" i="26"/>
  <c r="AC67" i="26"/>
  <c r="Y67" i="26"/>
  <c r="U67" i="26"/>
  <c r="AF65" i="26"/>
  <c r="U17" i="27" s="1"/>
  <c r="AE65" i="26"/>
  <c r="T17" i="27" s="1"/>
  <c r="AD65" i="26"/>
  <c r="S17" i="27" s="1"/>
  <c r="AB65" i="26"/>
  <c r="Q17" i="27" s="1"/>
  <c r="AA65" i="26"/>
  <c r="P17" i="27" s="1"/>
  <c r="Z65" i="26"/>
  <c r="O17" i="27" s="1"/>
  <c r="M17" i="27"/>
  <c r="L17" i="27"/>
  <c r="K17" i="27"/>
  <c r="O65" i="26"/>
  <c r="F17" i="27" s="1"/>
  <c r="N65" i="26"/>
  <c r="E17" i="27" s="1"/>
  <c r="M65" i="26"/>
  <c r="D17" i="27" s="1"/>
  <c r="AG63" i="26"/>
  <c r="AC63" i="26"/>
  <c r="Y63" i="26"/>
  <c r="U63" i="26"/>
  <c r="AF61" i="26"/>
  <c r="U16" i="27" s="1"/>
  <c r="AE61" i="26"/>
  <c r="T16" i="27" s="1"/>
  <c r="AD61" i="26"/>
  <c r="S16" i="27" s="1"/>
  <c r="AB61" i="26"/>
  <c r="Q16" i="27" s="1"/>
  <c r="AA61" i="26"/>
  <c r="P16" i="27" s="1"/>
  <c r="Z61" i="26"/>
  <c r="O16" i="27" s="1"/>
  <c r="X61" i="26"/>
  <c r="M16" i="27" s="1"/>
  <c r="W61" i="26"/>
  <c r="L16" i="27" s="1"/>
  <c r="K16" i="27"/>
  <c r="T61" i="26"/>
  <c r="I16" i="27" s="1"/>
  <c r="S61" i="26"/>
  <c r="H16" i="27" s="1"/>
  <c r="R61" i="26"/>
  <c r="G16" i="27" s="1"/>
  <c r="O61" i="26"/>
  <c r="F16" i="27" s="1"/>
  <c r="N61" i="26"/>
  <c r="E16" i="27" s="1"/>
  <c r="M61" i="26"/>
  <c r="D16" i="27" s="1"/>
  <c r="K61" i="26"/>
  <c r="C16" i="27" s="1"/>
  <c r="J61" i="26"/>
  <c r="B16" i="27" s="1"/>
  <c r="AG60" i="26"/>
  <c r="AC60" i="26"/>
  <c r="Y60" i="26"/>
  <c r="U60" i="26"/>
  <c r="AF58" i="26"/>
  <c r="U15" i="27" s="1"/>
  <c r="AE58" i="26"/>
  <c r="T15" i="27" s="1"/>
  <c r="AD58" i="26"/>
  <c r="S15" i="27" s="1"/>
  <c r="AB58" i="26"/>
  <c r="Q15" i="27" s="1"/>
  <c r="AA58" i="26"/>
  <c r="P15" i="27" s="1"/>
  <c r="Z58" i="26"/>
  <c r="O15" i="27" s="1"/>
  <c r="M15" i="27"/>
  <c r="L15" i="27"/>
  <c r="K15" i="27"/>
  <c r="T58" i="26"/>
  <c r="I15" i="27" s="1"/>
  <c r="S58" i="26"/>
  <c r="H15" i="27" s="1"/>
  <c r="O58" i="26"/>
  <c r="F15" i="27" s="1"/>
  <c r="N58" i="26"/>
  <c r="E15" i="27" s="1"/>
  <c r="M58" i="26"/>
  <c r="D15" i="27" s="1"/>
  <c r="C15" i="27"/>
  <c r="AG52" i="26"/>
  <c r="AC52" i="26"/>
  <c r="Y52" i="26"/>
  <c r="U52" i="26"/>
  <c r="AF49" i="26"/>
  <c r="U14" i="27" s="1"/>
  <c r="AE49" i="26"/>
  <c r="T14" i="27" s="1"/>
  <c r="AD49" i="26"/>
  <c r="S14" i="27" s="1"/>
  <c r="AB49" i="26"/>
  <c r="Q14" i="27" s="1"/>
  <c r="AA49" i="26"/>
  <c r="P14" i="27" s="1"/>
  <c r="Z49" i="26"/>
  <c r="O14" i="27" s="1"/>
  <c r="X49" i="26"/>
  <c r="M14" i="27" s="1"/>
  <c r="L14" i="27"/>
  <c r="K14" i="27"/>
  <c r="T49" i="26"/>
  <c r="I14" i="27" s="1"/>
  <c r="S49" i="26"/>
  <c r="H14" i="27" s="1"/>
  <c r="R49" i="26"/>
  <c r="G14" i="27" s="1"/>
  <c r="O49" i="26"/>
  <c r="F14" i="27" s="1"/>
  <c r="N49" i="26"/>
  <c r="E14" i="27" s="1"/>
  <c r="M49" i="26"/>
  <c r="D14" i="27" s="1"/>
  <c r="K49" i="26"/>
  <c r="C14" i="27" s="1"/>
  <c r="AG48" i="26"/>
  <c r="AC48" i="26"/>
  <c r="Y48" i="26"/>
  <c r="U48" i="26"/>
  <c r="AG47" i="26"/>
  <c r="AC47" i="26"/>
  <c r="Y47" i="26"/>
  <c r="U47" i="26"/>
  <c r="AF45" i="26"/>
  <c r="U13" i="27" s="1"/>
  <c r="AE45" i="26"/>
  <c r="T13" i="27" s="1"/>
  <c r="AD45" i="26"/>
  <c r="S13" i="27" s="1"/>
  <c r="AB45" i="26"/>
  <c r="Q13" i="27" s="1"/>
  <c r="AA45" i="26"/>
  <c r="P13" i="27" s="1"/>
  <c r="Z45" i="26"/>
  <c r="O13" i="27" s="1"/>
  <c r="X45" i="26"/>
  <c r="M13" i="27" s="1"/>
  <c r="W45" i="26"/>
  <c r="L13" i="27" s="1"/>
  <c r="K13" i="27"/>
  <c r="T45" i="26"/>
  <c r="I13" i="27" s="1"/>
  <c r="S45" i="26"/>
  <c r="H13" i="27" s="1"/>
  <c r="R45" i="26"/>
  <c r="G13" i="27" s="1"/>
  <c r="O45" i="26"/>
  <c r="F13" i="27" s="1"/>
  <c r="N45" i="26"/>
  <c r="E13" i="27" s="1"/>
  <c r="M45" i="26"/>
  <c r="D13" i="27" s="1"/>
  <c r="K45" i="26"/>
  <c r="C13" i="27" s="1"/>
  <c r="AG44" i="26"/>
  <c r="AC44" i="26"/>
  <c r="Y44" i="26"/>
  <c r="U44" i="26"/>
  <c r="AG43" i="26"/>
  <c r="AC43" i="26"/>
  <c r="Y43" i="26"/>
  <c r="U43" i="26"/>
  <c r="AF41" i="26"/>
  <c r="U12" i="27" s="1"/>
  <c r="AE41" i="26"/>
  <c r="T12" i="27" s="1"/>
  <c r="AD41" i="26"/>
  <c r="S12" i="27" s="1"/>
  <c r="AB41" i="26"/>
  <c r="Q12" i="27" s="1"/>
  <c r="AA41" i="26"/>
  <c r="P12" i="27" s="1"/>
  <c r="Z41" i="26"/>
  <c r="O12" i="27" s="1"/>
  <c r="L12" i="27"/>
  <c r="O41" i="26"/>
  <c r="F12" i="27" s="1"/>
  <c r="N41" i="26"/>
  <c r="E12" i="27" s="1"/>
  <c r="M41" i="26"/>
  <c r="D12" i="27" s="1"/>
  <c r="AG23" i="26"/>
  <c r="AC23" i="26"/>
  <c r="Y23" i="26"/>
  <c r="U23" i="26"/>
  <c r="AF21" i="26"/>
  <c r="U11" i="27" s="1"/>
  <c r="AE21" i="26"/>
  <c r="T11" i="27" s="1"/>
  <c r="AD21" i="26"/>
  <c r="S11" i="27" s="1"/>
  <c r="AB21" i="26"/>
  <c r="Q11" i="27" s="1"/>
  <c r="AA21" i="26"/>
  <c r="P11" i="27" s="1"/>
  <c r="Z21" i="26"/>
  <c r="O11" i="27" s="1"/>
  <c r="X21" i="26"/>
  <c r="M11" i="27" s="1"/>
  <c r="L11" i="27"/>
  <c r="K11" i="27"/>
  <c r="T21" i="26"/>
  <c r="I11" i="27" s="1"/>
  <c r="S21" i="26"/>
  <c r="H11" i="27" s="1"/>
  <c r="R21" i="26"/>
  <c r="G11" i="27" s="1"/>
  <c r="O21" i="26"/>
  <c r="F11" i="27" s="1"/>
  <c r="N21" i="26"/>
  <c r="E11" i="27" s="1"/>
  <c r="M21" i="26"/>
  <c r="D11" i="27" s="1"/>
  <c r="B11" i="27"/>
  <c r="AG20" i="26"/>
  <c r="AC20" i="26"/>
  <c r="Y20" i="26"/>
  <c r="U20" i="26"/>
  <c r="AG19" i="26"/>
  <c r="AC19" i="26"/>
  <c r="Y19" i="26"/>
  <c r="U19" i="26"/>
  <c r="AF17" i="26"/>
  <c r="U10" i="27" s="1"/>
  <c r="AE17" i="26"/>
  <c r="T10" i="27" s="1"/>
  <c r="AD17" i="26"/>
  <c r="S10" i="27" s="1"/>
  <c r="AB17" i="26"/>
  <c r="Q10" i="27" s="1"/>
  <c r="AA17" i="26"/>
  <c r="P10" i="27" s="1"/>
  <c r="Z17" i="26"/>
  <c r="O10" i="27" s="1"/>
  <c r="X17" i="26"/>
  <c r="M10" i="27" s="1"/>
  <c r="W17" i="26"/>
  <c r="L10" i="27" s="1"/>
  <c r="K10" i="27"/>
  <c r="T17" i="26"/>
  <c r="I10" i="27" s="1"/>
  <c r="S17" i="26"/>
  <c r="H10" i="27" s="1"/>
  <c r="R17" i="26"/>
  <c r="G10" i="27" s="1"/>
  <c r="O17" i="26"/>
  <c r="F10" i="27" s="1"/>
  <c r="N17" i="26"/>
  <c r="E10" i="27" s="1"/>
  <c r="M17" i="26"/>
  <c r="D10" i="27" s="1"/>
  <c r="K17" i="26"/>
  <c r="C10" i="27" s="1"/>
  <c r="AG16" i="26"/>
  <c r="AC16" i="26"/>
  <c r="Y16" i="26"/>
  <c r="U16" i="26"/>
  <c r="U17" i="26" s="1"/>
  <c r="J10" i="27" s="1"/>
  <c r="O14" i="26"/>
  <c r="F9" i="27" s="1"/>
  <c r="N14" i="26"/>
  <c r="E9" i="27" s="1"/>
  <c r="M14" i="26"/>
  <c r="D9" i="27" s="1"/>
  <c r="B9" i="27"/>
  <c r="AG12" i="26"/>
  <c r="AG14" i="26" s="1"/>
  <c r="AC12" i="26"/>
  <c r="Y12" i="26"/>
  <c r="U12" i="26"/>
  <c r="AF10" i="26"/>
  <c r="U8" i="27" s="1"/>
  <c r="AE10" i="26"/>
  <c r="T8" i="27" s="1"/>
  <c r="AD10" i="26"/>
  <c r="AB10" i="26"/>
  <c r="Q8" i="27" s="1"/>
  <c r="AA10" i="26"/>
  <c r="P8" i="27" s="1"/>
  <c r="Z10" i="26"/>
  <c r="O8" i="27" s="1"/>
  <c r="X10" i="26"/>
  <c r="M8" i="27" s="1"/>
  <c r="W10" i="26"/>
  <c r="L8" i="27" s="1"/>
  <c r="T10" i="26"/>
  <c r="I8" i="27" s="1"/>
  <c r="S10" i="26"/>
  <c r="H8" i="27" s="1"/>
  <c r="R10" i="26"/>
  <c r="G8" i="27" s="1"/>
  <c r="O10" i="26"/>
  <c r="F8" i="27" s="1"/>
  <c r="N10" i="26"/>
  <c r="E8" i="27" s="1"/>
  <c r="M10" i="26"/>
  <c r="D8" i="27" s="1"/>
  <c r="K10" i="26"/>
  <c r="B8" i="27"/>
  <c r="AG9" i="26"/>
  <c r="AG10" i="26" s="1"/>
  <c r="AC9" i="26"/>
  <c r="AC10" i="26" s="1"/>
  <c r="R8" i="27" s="1"/>
  <c r="Y9" i="26"/>
  <c r="Y10" i="26" s="1"/>
  <c r="U9" i="26"/>
  <c r="U10" i="26" s="1"/>
  <c r="S20" i="24"/>
  <c r="K20" i="24"/>
  <c r="C18" i="24"/>
  <c r="Y17" i="24"/>
  <c r="K17" i="24"/>
  <c r="K15" i="24"/>
  <c r="C15" i="24"/>
  <c r="S14" i="24"/>
  <c r="S12" i="24"/>
  <c r="K12" i="24"/>
  <c r="C12" i="24"/>
  <c r="S9" i="24"/>
  <c r="K9" i="24"/>
  <c r="A5" i="24"/>
  <c r="A24" i="24" s="1"/>
  <c r="A71" i="23"/>
  <c r="AF70" i="23"/>
  <c r="U23" i="24" s="1"/>
  <c r="AE70" i="23"/>
  <c r="T23" i="24" s="1"/>
  <c r="AD70" i="23"/>
  <c r="S23" i="24" s="1"/>
  <c r="AB70" i="23"/>
  <c r="Q23" i="24" s="1"/>
  <c r="AA70" i="23"/>
  <c r="P23" i="24" s="1"/>
  <c r="Z70" i="23"/>
  <c r="O23" i="24" s="1"/>
  <c r="X70" i="23"/>
  <c r="M23" i="24" s="1"/>
  <c r="W70" i="23"/>
  <c r="L23" i="24" s="1"/>
  <c r="V70" i="23"/>
  <c r="K23" i="24" s="1"/>
  <c r="T70" i="23"/>
  <c r="I23" i="24" s="1"/>
  <c r="S70" i="23"/>
  <c r="H23" i="24" s="1"/>
  <c r="R70" i="23"/>
  <c r="G23" i="24" s="1"/>
  <c r="O70" i="23"/>
  <c r="F23" i="24" s="1"/>
  <c r="N70" i="23"/>
  <c r="E23" i="24" s="1"/>
  <c r="M70" i="23"/>
  <c r="D23" i="24" s="1"/>
  <c r="K70" i="23"/>
  <c r="C23" i="24" s="1"/>
  <c r="J70" i="23"/>
  <c r="B23" i="24" s="1"/>
  <c r="AG69" i="23"/>
  <c r="AG70" i="23" s="1"/>
  <c r="V23" i="24" s="1"/>
  <c r="AC69" i="23"/>
  <c r="AC70" i="23" s="1"/>
  <c r="R23" i="24" s="1"/>
  <c r="Y69" i="23"/>
  <c r="U69" i="23"/>
  <c r="U70" i="23" s="1"/>
  <c r="J23" i="24" s="1"/>
  <c r="AF67" i="23"/>
  <c r="U22" i="24" s="1"/>
  <c r="AE67" i="23"/>
  <c r="T22" i="24" s="1"/>
  <c r="AD67" i="23"/>
  <c r="S22" i="24" s="1"/>
  <c r="AB67" i="23"/>
  <c r="Q22" i="24" s="1"/>
  <c r="AA67" i="23"/>
  <c r="P22" i="24" s="1"/>
  <c r="Z67" i="23"/>
  <c r="O22" i="24" s="1"/>
  <c r="X67" i="23"/>
  <c r="M22" i="24" s="1"/>
  <c r="W67" i="23"/>
  <c r="L22" i="24" s="1"/>
  <c r="V67" i="23"/>
  <c r="K22" i="24" s="1"/>
  <c r="T67" i="23"/>
  <c r="I22" i="24" s="1"/>
  <c r="S67" i="23"/>
  <c r="H22" i="24" s="1"/>
  <c r="R67" i="23"/>
  <c r="G22" i="24" s="1"/>
  <c r="O67" i="23"/>
  <c r="F22" i="24" s="1"/>
  <c r="N67" i="23"/>
  <c r="E22" i="24" s="1"/>
  <c r="M67" i="23"/>
  <c r="D22" i="24" s="1"/>
  <c r="K67" i="23"/>
  <c r="C22" i="24" s="1"/>
  <c r="J67" i="23"/>
  <c r="B22" i="24" s="1"/>
  <c r="AG66" i="23"/>
  <c r="AC66" i="23"/>
  <c r="Y66" i="23"/>
  <c r="U66" i="23"/>
  <c r="AH66" i="23" s="1"/>
  <c r="AG65" i="23"/>
  <c r="AC65" i="23"/>
  <c r="AC67" i="23" s="1"/>
  <c r="R22" i="24" s="1"/>
  <c r="Y65" i="23"/>
  <c r="U65" i="23"/>
  <c r="AF63" i="23"/>
  <c r="U21" i="24" s="1"/>
  <c r="AE63" i="23"/>
  <c r="T21" i="24" s="1"/>
  <c r="AD63" i="23"/>
  <c r="S21" i="24" s="1"/>
  <c r="AB63" i="23"/>
  <c r="Q21" i="24" s="1"/>
  <c r="AA63" i="23"/>
  <c r="P21" i="24" s="1"/>
  <c r="Z63" i="23"/>
  <c r="O21" i="24" s="1"/>
  <c r="X63" i="23"/>
  <c r="M21" i="24" s="1"/>
  <c r="W63" i="23"/>
  <c r="L21" i="24" s="1"/>
  <c r="V63" i="23"/>
  <c r="K21" i="24" s="1"/>
  <c r="T63" i="23"/>
  <c r="I21" i="24" s="1"/>
  <c r="S63" i="23"/>
  <c r="H21" i="24" s="1"/>
  <c r="R63" i="23"/>
  <c r="G21" i="24" s="1"/>
  <c r="O63" i="23"/>
  <c r="F21" i="24" s="1"/>
  <c r="N63" i="23"/>
  <c r="E21" i="24" s="1"/>
  <c r="M63" i="23"/>
  <c r="D21" i="24" s="1"/>
  <c r="K63" i="23"/>
  <c r="C21" i="24" s="1"/>
  <c r="J63" i="23"/>
  <c r="B21" i="24" s="1"/>
  <c r="AG62" i="23"/>
  <c r="AC62" i="23"/>
  <c r="Y62" i="23"/>
  <c r="Y63" i="23" s="1"/>
  <c r="N21" i="24" s="1"/>
  <c r="U62" i="23"/>
  <c r="AH62" i="23" s="1"/>
  <c r="AI62" i="23" s="1"/>
  <c r="AG61" i="23"/>
  <c r="AC61" i="23"/>
  <c r="Y61" i="23"/>
  <c r="U61" i="23"/>
  <c r="AH61" i="23" s="1"/>
  <c r="AF59" i="23"/>
  <c r="U20" i="24" s="1"/>
  <c r="AE59" i="23"/>
  <c r="T20" i="24" s="1"/>
  <c r="AD59" i="23"/>
  <c r="AB59" i="23"/>
  <c r="Q20" i="24" s="1"/>
  <c r="AA59" i="23"/>
  <c r="P20" i="24" s="1"/>
  <c r="Z59" i="23"/>
  <c r="O20" i="24" s="1"/>
  <c r="X59" i="23"/>
  <c r="M20" i="24" s="1"/>
  <c r="W59" i="23"/>
  <c r="L20" i="24" s="1"/>
  <c r="V59" i="23"/>
  <c r="U59" i="23"/>
  <c r="J20" i="24" s="1"/>
  <c r="T59" i="23"/>
  <c r="I20" i="24" s="1"/>
  <c r="S59" i="23"/>
  <c r="H20" i="24" s="1"/>
  <c r="R59" i="23"/>
  <c r="G20" i="24" s="1"/>
  <c r="O59" i="23"/>
  <c r="F20" i="24" s="1"/>
  <c r="N59" i="23"/>
  <c r="E20" i="24" s="1"/>
  <c r="M59" i="23"/>
  <c r="D20" i="24" s="1"/>
  <c r="K59" i="23"/>
  <c r="C20" i="24" s="1"/>
  <c r="J59" i="23"/>
  <c r="B20" i="24" s="1"/>
  <c r="AG58" i="23"/>
  <c r="AH58" i="23" s="1"/>
  <c r="AC58" i="23"/>
  <c r="Y58" i="23"/>
  <c r="U58" i="23"/>
  <c r="AG57" i="23"/>
  <c r="AC57" i="23"/>
  <c r="Y57" i="23"/>
  <c r="Y59" i="23" s="1"/>
  <c r="N20" i="24" s="1"/>
  <c r="U57" i="23"/>
  <c r="AF55" i="23"/>
  <c r="U19" i="24" s="1"/>
  <c r="AE55" i="23"/>
  <c r="T19" i="24" s="1"/>
  <c r="AD55" i="23"/>
  <c r="S19" i="24" s="1"/>
  <c r="AB55" i="23"/>
  <c r="Q19" i="24" s="1"/>
  <c r="AA55" i="23"/>
  <c r="P19" i="24" s="1"/>
  <c r="Z55" i="23"/>
  <c r="O19" i="24" s="1"/>
  <c r="X55" i="23"/>
  <c r="M19" i="24" s="1"/>
  <c r="W55" i="23"/>
  <c r="L19" i="24" s="1"/>
  <c r="V55" i="23"/>
  <c r="K19" i="24" s="1"/>
  <c r="T55" i="23"/>
  <c r="I19" i="24" s="1"/>
  <c r="S55" i="23"/>
  <c r="H19" i="24" s="1"/>
  <c r="R55" i="23"/>
  <c r="G19" i="24" s="1"/>
  <c r="O55" i="23"/>
  <c r="F19" i="24" s="1"/>
  <c r="N55" i="23"/>
  <c r="E19" i="24" s="1"/>
  <c r="M55" i="23"/>
  <c r="D19" i="24" s="1"/>
  <c r="K55" i="23"/>
  <c r="C19" i="24" s="1"/>
  <c r="J55" i="23"/>
  <c r="B19" i="24" s="1"/>
  <c r="AG54" i="23"/>
  <c r="AC54" i="23"/>
  <c r="Y54" i="23"/>
  <c r="U54" i="23"/>
  <c r="AG53" i="23"/>
  <c r="AG55" i="23" s="1"/>
  <c r="V19" i="24" s="1"/>
  <c r="AC53" i="23"/>
  <c r="Y53" i="23"/>
  <c r="U53" i="23"/>
  <c r="AF51" i="23"/>
  <c r="U18" i="24" s="1"/>
  <c r="AE51" i="23"/>
  <c r="T18" i="24" s="1"/>
  <c r="AD51" i="23"/>
  <c r="S18" i="24" s="1"/>
  <c r="AB51" i="23"/>
  <c r="Q18" i="24" s="1"/>
  <c r="AA51" i="23"/>
  <c r="P18" i="24" s="1"/>
  <c r="Z51" i="23"/>
  <c r="O18" i="24" s="1"/>
  <c r="X51" i="23"/>
  <c r="M18" i="24" s="1"/>
  <c r="W51" i="23"/>
  <c r="L18" i="24" s="1"/>
  <c r="V51" i="23"/>
  <c r="K18" i="24" s="1"/>
  <c r="T51" i="23"/>
  <c r="I18" i="24" s="1"/>
  <c r="S51" i="23"/>
  <c r="H18" i="24" s="1"/>
  <c r="R51" i="23"/>
  <c r="G18" i="24" s="1"/>
  <c r="O51" i="23"/>
  <c r="F18" i="24" s="1"/>
  <c r="N51" i="23"/>
  <c r="E18" i="24" s="1"/>
  <c r="M51" i="23"/>
  <c r="D18" i="24" s="1"/>
  <c r="J51" i="23"/>
  <c r="B18" i="24" s="1"/>
  <c r="AG50" i="23"/>
  <c r="AC50" i="23"/>
  <c r="Y50" i="23"/>
  <c r="U50" i="23"/>
  <c r="AH49" i="23"/>
  <c r="AI49" i="23" s="1"/>
  <c r="AG49" i="23"/>
  <c r="AG51" i="23" s="1"/>
  <c r="V18" i="24" s="1"/>
  <c r="AC49" i="23"/>
  <c r="AC51" i="23" s="1"/>
  <c r="R18" i="24" s="1"/>
  <c r="Y49" i="23"/>
  <c r="U49" i="23"/>
  <c r="AF47" i="23"/>
  <c r="U17" i="24" s="1"/>
  <c r="AE47" i="23"/>
  <c r="T17" i="24" s="1"/>
  <c r="AD47" i="23"/>
  <c r="S17" i="24" s="1"/>
  <c r="AB47" i="23"/>
  <c r="Q17" i="24" s="1"/>
  <c r="AA47" i="23"/>
  <c r="P17" i="24" s="1"/>
  <c r="Z47" i="23"/>
  <c r="O17" i="24" s="1"/>
  <c r="X47" i="23"/>
  <c r="M17" i="24" s="1"/>
  <c r="W47" i="23"/>
  <c r="L17" i="24" s="1"/>
  <c r="V47" i="23"/>
  <c r="T47" i="23"/>
  <c r="I17" i="24" s="1"/>
  <c r="S47" i="23"/>
  <c r="H17" i="24" s="1"/>
  <c r="R47" i="23"/>
  <c r="G17" i="24" s="1"/>
  <c r="O47" i="23"/>
  <c r="F17" i="24" s="1"/>
  <c r="N47" i="23"/>
  <c r="E17" i="24" s="1"/>
  <c r="M47" i="23"/>
  <c r="D17" i="24" s="1"/>
  <c r="K47" i="23"/>
  <c r="C17" i="24" s="1"/>
  <c r="J47" i="23"/>
  <c r="B17" i="24" s="1"/>
  <c r="AG46" i="23"/>
  <c r="AG47" i="23" s="1"/>
  <c r="V17" i="24" s="1"/>
  <c r="AC46" i="23"/>
  <c r="Y46" i="23"/>
  <c r="U46" i="23"/>
  <c r="AG45" i="23"/>
  <c r="AC45" i="23"/>
  <c r="Y45" i="23"/>
  <c r="Y47" i="23" s="1"/>
  <c r="N17" i="24" s="1"/>
  <c r="U45" i="23"/>
  <c r="AH45" i="23" s="1"/>
  <c r="AF43" i="23"/>
  <c r="U16" i="24" s="1"/>
  <c r="AE43" i="23"/>
  <c r="T16" i="24" s="1"/>
  <c r="AD43" i="23"/>
  <c r="S16" i="24" s="1"/>
  <c r="AB43" i="23"/>
  <c r="Q16" i="24" s="1"/>
  <c r="AA43" i="23"/>
  <c r="P16" i="24" s="1"/>
  <c r="Z43" i="23"/>
  <c r="O16" i="24" s="1"/>
  <c r="X43" i="23"/>
  <c r="M16" i="24" s="1"/>
  <c r="W43" i="23"/>
  <c r="L16" i="24" s="1"/>
  <c r="V43" i="23"/>
  <c r="K16" i="24" s="1"/>
  <c r="T43" i="23"/>
  <c r="I16" i="24" s="1"/>
  <c r="S43" i="23"/>
  <c r="H16" i="24" s="1"/>
  <c r="R43" i="23"/>
  <c r="G16" i="24" s="1"/>
  <c r="O43" i="23"/>
  <c r="F16" i="24" s="1"/>
  <c r="N43" i="23"/>
  <c r="E16" i="24" s="1"/>
  <c r="M43" i="23"/>
  <c r="D16" i="24" s="1"/>
  <c r="K43" i="23"/>
  <c r="C16" i="24" s="1"/>
  <c r="J43" i="23"/>
  <c r="B16" i="24" s="1"/>
  <c r="AG42" i="23"/>
  <c r="AC42" i="23"/>
  <c r="Y42" i="23"/>
  <c r="U42" i="23"/>
  <c r="AG41" i="23"/>
  <c r="AC41" i="23"/>
  <c r="AC43" i="23" s="1"/>
  <c r="R16" i="24" s="1"/>
  <c r="Y41" i="23"/>
  <c r="Y43" i="23" s="1"/>
  <c r="N16" i="24" s="1"/>
  <c r="U41" i="23"/>
  <c r="U43" i="23" s="1"/>
  <c r="J16" i="24" s="1"/>
  <c r="AF39" i="23"/>
  <c r="U15" i="24" s="1"/>
  <c r="AE39" i="23"/>
  <c r="T15" i="24" s="1"/>
  <c r="AD39" i="23"/>
  <c r="S15" i="24" s="1"/>
  <c r="AB39" i="23"/>
  <c r="Q15" i="24" s="1"/>
  <c r="AA39" i="23"/>
  <c r="P15" i="24" s="1"/>
  <c r="Z39" i="23"/>
  <c r="O15" i="24" s="1"/>
  <c r="X39" i="23"/>
  <c r="M15" i="24" s="1"/>
  <c r="W39" i="23"/>
  <c r="L15" i="24" s="1"/>
  <c r="V39" i="23"/>
  <c r="T39" i="23"/>
  <c r="I15" i="24" s="1"/>
  <c r="S39" i="23"/>
  <c r="H15" i="24" s="1"/>
  <c r="R39" i="23"/>
  <c r="G15" i="24" s="1"/>
  <c r="O39" i="23"/>
  <c r="F15" i="24" s="1"/>
  <c r="N39" i="23"/>
  <c r="E15" i="24" s="1"/>
  <c r="M39" i="23"/>
  <c r="D15" i="24" s="1"/>
  <c r="K39" i="23"/>
  <c r="J39" i="23"/>
  <c r="B15" i="24" s="1"/>
  <c r="AG38" i="23"/>
  <c r="AC38" i="23"/>
  <c r="Y38" i="23"/>
  <c r="U38" i="23"/>
  <c r="AG37" i="23"/>
  <c r="AG39" i="23" s="1"/>
  <c r="V15" i="24" s="1"/>
  <c r="AC37" i="23"/>
  <c r="AC39" i="23" s="1"/>
  <c r="R15" i="24" s="1"/>
  <c r="Y37" i="23"/>
  <c r="U37" i="23"/>
  <c r="AF35" i="23"/>
  <c r="U14" i="24" s="1"/>
  <c r="AE35" i="23"/>
  <c r="T14" i="24" s="1"/>
  <c r="AD35" i="23"/>
  <c r="AB35" i="23"/>
  <c r="Q14" i="24" s="1"/>
  <c r="AA35" i="23"/>
  <c r="P14" i="24" s="1"/>
  <c r="Z35" i="23"/>
  <c r="O14" i="24" s="1"/>
  <c r="X35" i="23"/>
  <c r="M14" i="24" s="1"/>
  <c r="W35" i="23"/>
  <c r="L14" i="24" s="1"/>
  <c r="V35" i="23"/>
  <c r="K14" i="24" s="1"/>
  <c r="T35" i="23"/>
  <c r="I14" i="24" s="1"/>
  <c r="S35" i="23"/>
  <c r="H14" i="24" s="1"/>
  <c r="R35" i="23"/>
  <c r="G14" i="24" s="1"/>
  <c r="O35" i="23"/>
  <c r="F14" i="24" s="1"/>
  <c r="N35" i="23"/>
  <c r="E14" i="24" s="1"/>
  <c r="M35" i="23"/>
  <c r="D14" i="24" s="1"/>
  <c r="K35" i="23"/>
  <c r="C14" i="24" s="1"/>
  <c r="J35" i="23"/>
  <c r="B14" i="24" s="1"/>
  <c r="AG34" i="23"/>
  <c r="AC34" i="23"/>
  <c r="AC35" i="23" s="1"/>
  <c r="R14" i="24" s="1"/>
  <c r="Y34" i="23"/>
  <c r="U34" i="23"/>
  <c r="AG33" i="23"/>
  <c r="AC33" i="23"/>
  <c r="Y33" i="23"/>
  <c r="Y35" i="23" s="1"/>
  <c r="N14" i="24" s="1"/>
  <c r="U33" i="23"/>
  <c r="AH33" i="23" s="1"/>
  <c r="AI33" i="23" s="1"/>
  <c r="AF31" i="23"/>
  <c r="U13" i="24" s="1"/>
  <c r="AE31" i="23"/>
  <c r="T13" i="24" s="1"/>
  <c r="AD31" i="23"/>
  <c r="S13" i="24" s="1"/>
  <c r="AB31" i="23"/>
  <c r="Q13" i="24" s="1"/>
  <c r="AA31" i="23"/>
  <c r="P13" i="24" s="1"/>
  <c r="Z31" i="23"/>
  <c r="O13" i="24" s="1"/>
  <c r="Y31" i="23"/>
  <c r="N13" i="24" s="1"/>
  <c r="X31" i="23"/>
  <c r="M13" i="24" s="1"/>
  <c r="W31" i="23"/>
  <c r="L13" i="24" s="1"/>
  <c r="V31" i="23"/>
  <c r="K13" i="24" s="1"/>
  <c r="T31" i="23"/>
  <c r="I13" i="24" s="1"/>
  <c r="S31" i="23"/>
  <c r="H13" i="24" s="1"/>
  <c r="R31" i="23"/>
  <c r="G13" i="24" s="1"/>
  <c r="O31" i="23"/>
  <c r="F13" i="24" s="1"/>
  <c r="N31" i="23"/>
  <c r="E13" i="24" s="1"/>
  <c r="M31" i="23"/>
  <c r="D13" i="24" s="1"/>
  <c r="K31" i="23"/>
  <c r="C13" i="24" s="1"/>
  <c r="J31" i="23"/>
  <c r="B13" i="24" s="1"/>
  <c r="AG30" i="23"/>
  <c r="AC30" i="23"/>
  <c r="Y30" i="23"/>
  <c r="U30" i="23"/>
  <c r="AG29" i="23"/>
  <c r="AC29" i="23"/>
  <c r="AC31" i="23" s="1"/>
  <c r="R13" i="24" s="1"/>
  <c r="Y29" i="23"/>
  <c r="U29" i="23"/>
  <c r="AF27" i="23"/>
  <c r="U12" i="24" s="1"/>
  <c r="AE27" i="23"/>
  <c r="T12" i="24" s="1"/>
  <c r="AD27" i="23"/>
  <c r="AB27" i="23"/>
  <c r="Q12" i="24" s="1"/>
  <c r="AA27" i="23"/>
  <c r="P12" i="24" s="1"/>
  <c r="Z27" i="23"/>
  <c r="O12" i="24" s="1"/>
  <c r="X27" i="23"/>
  <c r="M12" i="24" s="1"/>
  <c r="W27" i="23"/>
  <c r="L12" i="24" s="1"/>
  <c r="V27" i="23"/>
  <c r="T27" i="23"/>
  <c r="I12" i="24" s="1"/>
  <c r="S27" i="23"/>
  <c r="H12" i="24" s="1"/>
  <c r="R27" i="23"/>
  <c r="G12" i="24" s="1"/>
  <c r="O27" i="23"/>
  <c r="F12" i="24" s="1"/>
  <c r="N27" i="23"/>
  <c r="E12" i="24" s="1"/>
  <c r="M27" i="23"/>
  <c r="D12" i="24" s="1"/>
  <c r="K27" i="23"/>
  <c r="J27" i="23"/>
  <c r="B12" i="24" s="1"/>
  <c r="AG26" i="23"/>
  <c r="AC26" i="23"/>
  <c r="Y26" i="23"/>
  <c r="Y27" i="23" s="1"/>
  <c r="N12" i="24" s="1"/>
  <c r="U26" i="23"/>
  <c r="AH26" i="23" s="1"/>
  <c r="AG25" i="23"/>
  <c r="AC25" i="23"/>
  <c r="Y25" i="23"/>
  <c r="U25" i="23"/>
  <c r="AF23" i="23"/>
  <c r="U11" i="24" s="1"/>
  <c r="AE23" i="23"/>
  <c r="T11" i="24" s="1"/>
  <c r="AD23" i="23"/>
  <c r="S11" i="24" s="1"/>
  <c r="AB23" i="23"/>
  <c r="Q11" i="24" s="1"/>
  <c r="AA23" i="23"/>
  <c r="P11" i="24" s="1"/>
  <c r="Z23" i="23"/>
  <c r="O11" i="24" s="1"/>
  <c r="X23" i="23"/>
  <c r="M11" i="24" s="1"/>
  <c r="W23" i="23"/>
  <c r="L11" i="24" s="1"/>
  <c r="V23" i="23"/>
  <c r="K11" i="24" s="1"/>
  <c r="T23" i="23"/>
  <c r="I11" i="24" s="1"/>
  <c r="S23" i="23"/>
  <c r="H11" i="24" s="1"/>
  <c r="R23" i="23"/>
  <c r="G11" i="24" s="1"/>
  <c r="O23" i="23"/>
  <c r="F11" i="24" s="1"/>
  <c r="N23" i="23"/>
  <c r="E11" i="24" s="1"/>
  <c r="M23" i="23"/>
  <c r="D11" i="24" s="1"/>
  <c r="K23" i="23"/>
  <c r="C11" i="24" s="1"/>
  <c r="J23" i="23"/>
  <c r="B11" i="24" s="1"/>
  <c r="AG22" i="23"/>
  <c r="AC22" i="23"/>
  <c r="AC23" i="23" s="1"/>
  <c r="R11" i="24" s="1"/>
  <c r="Y22" i="23"/>
  <c r="U22" i="23"/>
  <c r="AG21" i="23"/>
  <c r="AC21" i="23"/>
  <c r="Y21" i="23"/>
  <c r="U21" i="23"/>
  <c r="U23" i="23" s="1"/>
  <c r="J11" i="24" s="1"/>
  <c r="AF19" i="23"/>
  <c r="U10" i="24" s="1"/>
  <c r="AE19" i="23"/>
  <c r="T10" i="24" s="1"/>
  <c r="AD19" i="23"/>
  <c r="S10" i="24" s="1"/>
  <c r="AB19" i="23"/>
  <c r="Q10" i="24" s="1"/>
  <c r="AA19" i="23"/>
  <c r="P10" i="24" s="1"/>
  <c r="Z19" i="23"/>
  <c r="O10" i="24" s="1"/>
  <c r="X19" i="23"/>
  <c r="M10" i="24" s="1"/>
  <c r="W19" i="23"/>
  <c r="L10" i="24" s="1"/>
  <c r="V19" i="23"/>
  <c r="K10" i="24" s="1"/>
  <c r="T19" i="23"/>
  <c r="I10" i="24" s="1"/>
  <c r="S19" i="23"/>
  <c r="H10" i="24" s="1"/>
  <c r="R19" i="23"/>
  <c r="G10" i="24" s="1"/>
  <c r="O19" i="23"/>
  <c r="F10" i="24" s="1"/>
  <c r="N19" i="23"/>
  <c r="E10" i="24" s="1"/>
  <c r="M19" i="23"/>
  <c r="D10" i="24" s="1"/>
  <c r="K19" i="23"/>
  <c r="C10" i="24" s="1"/>
  <c r="J19" i="23"/>
  <c r="B10" i="24" s="1"/>
  <c r="AG18" i="23"/>
  <c r="AC18" i="23"/>
  <c r="Y18" i="23"/>
  <c r="U18" i="23"/>
  <c r="AG17" i="23"/>
  <c r="AG19" i="23" s="1"/>
  <c r="V10" i="24" s="1"/>
  <c r="AC17" i="23"/>
  <c r="AC19" i="23" s="1"/>
  <c r="R10" i="24" s="1"/>
  <c r="Y17" i="23"/>
  <c r="Y19" i="23" s="1"/>
  <c r="N10" i="24" s="1"/>
  <c r="U17" i="23"/>
  <c r="U19" i="23" s="1"/>
  <c r="J10" i="24" s="1"/>
  <c r="AF15" i="23"/>
  <c r="U9" i="24" s="1"/>
  <c r="AE15" i="23"/>
  <c r="T9" i="24" s="1"/>
  <c r="AD15" i="23"/>
  <c r="AB15" i="23"/>
  <c r="Q9" i="24" s="1"/>
  <c r="AA15" i="23"/>
  <c r="P9" i="24" s="1"/>
  <c r="Z15" i="23"/>
  <c r="O9" i="24" s="1"/>
  <c r="X15" i="23"/>
  <c r="M9" i="24" s="1"/>
  <c r="W15" i="23"/>
  <c r="L9" i="24" s="1"/>
  <c r="V15" i="23"/>
  <c r="T15" i="23"/>
  <c r="I9" i="24" s="1"/>
  <c r="S15" i="23"/>
  <c r="H9" i="24" s="1"/>
  <c r="R15" i="23"/>
  <c r="G9" i="24" s="1"/>
  <c r="O15" i="23"/>
  <c r="F9" i="24" s="1"/>
  <c r="N15" i="23"/>
  <c r="E9" i="24" s="1"/>
  <c r="M15" i="23"/>
  <c r="D9" i="24" s="1"/>
  <c r="K15" i="23"/>
  <c r="C9" i="24" s="1"/>
  <c r="J15" i="23"/>
  <c r="B9" i="24" s="1"/>
  <c r="AG14" i="23"/>
  <c r="AC14" i="23"/>
  <c r="Y14" i="23"/>
  <c r="Y15" i="23" s="1"/>
  <c r="N9" i="24" s="1"/>
  <c r="U14" i="23"/>
  <c r="AH14" i="23" s="1"/>
  <c r="AG13" i="23"/>
  <c r="AH13" i="23" s="1"/>
  <c r="AC13" i="23"/>
  <c r="Y13" i="23"/>
  <c r="U13" i="23"/>
  <c r="AF11" i="23"/>
  <c r="U8" i="24" s="1"/>
  <c r="AE11" i="23"/>
  <c r="T8" i="24" s="1"/>
  <c r="AD11" i="23"/>
  <c r="AD71" i="23" s="1"/>
  <c r="AB11" i="23"/>
  <c r="Q8" i="24" s="1"/>
  <c r="AA11" i="23"/>
  <c r="P8" i="24" s="1"/>
  <c r="Z11" i="23"/>
  <c r="O8" i="24" s="1"/>
  <c r="X11" i="23"/>
  <c r="M8" i="24" s="1"/>
  <c r="W11" i="23"/>
  <c r="L8" i="24" s="1"/>
  <c r="V11" i="23"/>
  <c r="T11" i="23"/>
  <c r="I8" i="24" s="1"/>
  <c r="S11" i="23"/>
  <c r="H8" i="24" s="1"/>
  <c r="R11" i="23"/>
  <c r="G8" i="24" s="1"/>
  <c r="O11" i="23"/>
  <c r="F8" i="24" s="1"/>
  <c r="N11" i="23"/>
  <c r="E8" i="24" s="1"/>
  <c r="M11" i="23"/>
  <c r="D8" i="24" s="1"/>
  <c r="K11" i="23"/>
  <c r="C8" i="24" s="1"/>
  <c r="J11" i="23"/>
  <c r="B8" i="24" s="1"/>
  <c r="AG10" i="23"/>
  <c r="AG11" i="23" s="1"/>
  <c r="AC10" i="23"/>
  <c r="Y10" i="23"/>
  <c r="U10" i="23"/>
  <c r="AG9" i="23"/>
  <c r="AC9" i="23"/>
  <c r="Y9" i="23"/>
  <c r="Y11" i="23" s="1"/>
  <c r="N8" i="24" s="1"/>
  <c r="U9" i="23"/>
  <c r="U11" i="23" s="1"/>
  <c r="U21" i="22"/>
  <c r="S21" i="22"/>
  <c r="M21" i="22"/>
  <c r="K21" i="22"/>
  <c r="E21" i="22"/>
  <c r="C21" i="22"/>
  <c r="U20" i="22"/>
  <c r="S20" i="22"/>
  <c r="M20" i="22"/>
  <c r="K20" i="22"/>
  <c r="E20" i="22"/>
  <c r="C20" i="22"/>
  <c r="S19" i="22"/>
  <c r="K19" i="22"/>
  <c r="C19" i="22"/>
  <c r="C18" i="22"/>
  <c r="Y17" i="22"/>
  <c r="U17" i="22"/>
  <c r="S17" i="22"/>
  <c r="M17" i="22"/>
  <c r="K17" i="22"/>
  <c r="E17" i="22"/>
  <c r="C17" i="22"/>
  <c r="U16" i="22"/>
  <c r="S16" i="22"/>
  <c r="M16" i="22"/>
  <c r="K16" i="22"/>
  <c r="E16" i="22"/>
  <c r="C16" i="22"/>
  <c r="U15" i="22"/>
  <c r="S15" i="22"/>
  <c r="M15" i="22"/>
  <c r="K15" i="22"/>
  <c r="E15" i="22"/>
  <c r="C15" i="22"/>
  <c r="U14" i="22"/>
  <c r="S14" i="22"/>
  <c r="M14" i="22"/>
  <c r="K14" i="22"/>
  <c r="E14" i="22"/>
  <c r="C14" i="22"/>
  <c r="U13" i="22"/>
  <c r="S13" i="22"/>
  <c r="M13" i="22"/>
  <c r="K13" i="22"/>
  <c r="E13" i="22"/>
  <c r="C13" i="22"/>
  <c r="U12" i="22"/>
  <c r="S12" i="22"/>
  <c r="M12" i="22"/>
  <c r="K12" i="22"/>
  <c r="E12" i="22"/>
  <c r="C12" i="22"/>
  <c r="U11" i="22"/>
  <c r="S11" i="22"/>
  <c r="M11" i="22"/>
  <c r="K11" i="22"/>
  <c r="E11" i="22"/>
  <c r="C11" i="22"/>
  <c r="E9" i="22"/>
  <c r="U8" i="22"/>
  <c r="S8" i="22"/>
  <c r="M8" i="22"/>
  <c r="K8" i="22"/>
  <c r="E8" i="22"/>
  <c r="C8" i="22"/>
  <c r="A5" i="22"/>
  <c r="A24" i="22" s="1"/>
  <c r="A72" i="21"/>
  <c r="AF71" i="21"/>
  <c r="U23" i="22" s="1"/>
  <c r="AE71" i="21"/>
  <c r="T23" i="22" s="1"/>
  <c r="AD71" i="21"/>
  <c r="S23" i="22" s="1"/>
  <c r="AB71" i="21"/>
  <c r="Q23" i="22" s="1"/>
  <c r="AA71" i="21"/>
  <c r="P23" i="22" s="1"/>
  <c r="Z71" i="21"/>
  <c r="O23" i="22" s="1"/>
  <c r="M23" i="22"/>
  <c r="L23" i="22"/>
  <c r="K23" i="22"/>
  <c r="I23" i="22"/>
  <c r="H23" i="22"/>
  <c r="G23" i="22"/>
  <c r="O71" i="21"/>
  <c r="F23" i="22" s="1"/>
  <c r="N71" i="21"/>
  <c r="E23" i="22" s="1"/>
  <c r="M71" i="21"/>
  <c r="D23" i="22" s="1"/>
  <c r="C23" i="22"/>
  <c r="J71" i="21"/>
  <c r="B23" i="22" s="1"/>
  <c r="AG70" i="21"/>
  <c r="AC70" i="21"/>
  <c r="Y70" i="21"/>
  <c r="U70" i="21"/>
  <c r="AG69" i="21"/>
  <c r="AG71" i="21" s="1"/>
  <c r="V23" i="22" s="1"/>
  <c r="AC69" i="21"/>
  <c r="AC71" i="21" s="1"/>
  <c r="R23" i="22" s="1"/>
  <c r="Y69" i="21"/>
  <c r="U69" i="21"/>
  <c r="J23" i="22" s="1"/>
  <c r="AF67" i="21"/>
  <c r="U22" i="22" s="1"/>
  <c r="AE67" i="21"/>
  <c r="T22" i="22" s="1"/>
  <c r="AD67" i="21"/>
  <c r="S22" i="22" s="1"/>
  <c r="AB67" i="21"/>
  <c r="Q22" i="22" s="1"/>
  <c r="AA67" i="21"/>
  <c r="P22" i="22" s="1"/>
  <c r="Z67" i="21"/>
  <c r="O22" i="22" s="1"/>
  <c r="X67" i="21"/>
  <c r="M22" i="22" s="1"/>
  <c r="W67" i="21"/>
  <c r="L22" i="22" s="1"/>
  <c r="V67" i="21"/>
  <c r="K22" i="22" s="1"/>
  <c r="T67" i="21"/>
  <c r="I22" i="22" s="1"/>
  <c r="S67" i="21"/>
  <c r="H22" i="22" s="1"/>
  <c r="R67" i="21"/>
  <c r="G22" i="22" s="1"/>
  <c r="O67" i="21"/>
  <c r="F22" i="22" s="1"/>
  <c r="N67" i="21"/>
  <c r="E22" i="22" s="1"/>
  <c r="M67" i="21"/>
  <c r="D22" i="22" s="1"/>
  <c r="K67" i="21"/>
  <c r="C22" i="22" s="1"/>
  <c r="J67" i="21"/>
  <c r="B22" i="22" s="1"/>
  <c r="AG66" i="21"/>
  <c r="AG67" i="21" s="1"/>
  <c r="V22" i="22" s="1"/>
  <c r="AC66" i="21"/>
  <c r="Y66" i="21"/>
  <c r="U66" i="21"/>
  <c r="AG65" i="21"/>
  <c r="AC65" i="21"/>
  <c r="AC67" i="21" s="1"/>
  <c r="R22" i="22" s="1"/>
  <c r="Y65" i="21"/>
  <c r="AH65" i="21" s="1"/>
  <c r="U65" i="21"/>
  <c r="AF63" i="21"/>
  <c r="AE63" i="21"/>
  <c r="T21" i="22" s="1"/>
  <c r="AD63" i="21"/>
  <c r="AB63" i="21"/>
  <c r="Q21" i="22" s="1"/>
  <c r="AA63" i="21"/>
  <c r="P21" i="22" s="1"/>
  <c r="Z63" i="21"/>
  <c r="O21" i="22" s="1"/>
  <c r="X63" i="21"/>
  <c r="W63" i="21"/>
  <c r="L21" i="22" s="1"/>
  <c r="V63" i="21"/>
  <c r="T63" i="21"/>
  <c r="I21" i="22" s="1"/>
  <c r="S63" i="21"/>
  <c r="H21" i="22" s="1"/>
  <c r="R63" i="21"/>
  <c r="G21" i="22" s="1"/>
  <c r="O63" i="21"/>
  <c r="F21" i="22" s="1"/>
  <c r="N63" i="21"/>
  <c r="M63" i="21"/>
  <c r="D21" i="22" s="1"/>
  <c r="K63" i="21"/>
  <c r="J63" i="21"/>
  <c r="B21" i="22" s="1"/>
  <c r="AG62" i="21"/>
  <c r="AC62" i="21"/>
  <c r="Y62" i="21"/>
  <c r="Y63" i="21" s="1"/>
  <c r="N21" i="22" s="1"/>
  <c r="U62" i="21"/>
  <c r="AH62" i="21" s="1"/>
  <c r="AI62" i="21" s="1"/>
  <c r="AG61" i="21"/>
  <c r="AG63" i="21" s="1"/>
  <c r="V21" i="22" s="1"/>
  <c r="AC61" i="21"/>
  <c r="AC63" i="21" s="1"/>
  <c r="R21" i="22" s="1"/>
  <c r="Y61" i="21"/>
  <c r="U61" i="21"/>
  <c r="AH61" i="21" s="1"/>
  <c r="AF59" i="21"/>
  <c r="AE59" i="21"/>
  <c r="T20" i="22" s="1"/>
  <c r="AD59" i="21"/>
  <c r="AB59" i="21"/>
  <c r="Q20" i="22" s="1"/>
  <c r="AA59" i="21"/>
  <c r="P20" i="22" s="1"/>
  <c r="Z59" i="21"/>
  <c r="O20" i="22" s="1"/>
  <c r="X59" i="21"/>
  <c r="W59" i="21"/>
  <c r="L20" i="22" s="1"/>
  <c r="V59" i="21"/>
  <c r="U59" i="21"/>
  <c r="J20" i="22" s="1"/>
  <c r="T59" i="21"/>
  <c r="I20" i="22" s="1"/>
  <c r="S59" i="21"/>
  <c r="H20" i="22" s="1"/>
  <c r="R59" i="21"/>
  <c r="G20" i="22" s="1"/>
  <c r="O59" i="21"/>
  <c r="F20" i="22" s="1"/>
  <c r="N59" i="21"/>
  <c r="M59" i="21"/>
  <c r="D20" i="22" s="1"/>
  <c r="K59" i="21"/>
  <c r="J59" i="21"/>
  <c r="B20" i="22" s="1"/>
  <c r="AH58" i="21"/>
  <c r="AG58" i="21"/>
  <c r="AC58" i="21"/>
  <c r="AC59" i="21" s="1"/>
  <c r="R20" i="22" s="1"/>
  <c r="Y58" i="21"/>
  <c r="U58" i="21"/>
  <c r="AG57" i="21"/>
  <c r="AG59" i="21" s="1"/>
  <c r="V20" i="22" s="1"/>
  <c r="AC57" i="21"/>
  <c r="Y57" i="21"/>
  <c r="Y59" i="21" s="1"/>
  <c r="N20" i="22" s="1"/>
  <c r="U57" i="21"/>
  <c r="AH57" i="21" s="1"/>
  <c r="AH59" i="21" s="1"/>
  <c r="AF55" i="21"/>
  <c r="U19" i="22" s="1"/>
  <c r="AE55" i="21"/>
  <c r="T19" i="22" s="1"/>
  <c r="AD55" i="21"/>
  <c r="AB55" i="21"/>
  <c r="Q19" i="22" s="1"/>
  <c r="AA55" i="21"/>
  <c r="P19" i="22" s="1"/>
  <c r="Z55" i="21"/>
  <c r="O19" i="22" s="1"/>
  <c r="X55" i="21"/>
  <c r="M19" i="22" s="1"/>
  <c r="W55" i="21"/>
  <c r="L19" i="22" s="1"/>
  <c r="V55" i="21"/>
  <c r="T55" i="21"/>
  <c r="I19" i="22" s="1"/>
  <c r="S55" i="21"/>
  <c r="H19" i="22" s="1"/>
  <c r="R55" i="21"/>
  <c r="G19" i="22" s="1"/>
  <c r="O55" i="21"/>
  <c r="F19" i="22" s="1"/>
  <c r="N55" i="21"/>
  <c r="E19" i="22" s="1"/>
  <c r="M55" i="21"/>
  <c r="D19" i="22" s="1"/>
  <c r="K55" i="21"/>
  <c r="J55" i="21"/>
  <c r="B19" i="22" s="1"/>
  <c r="AG54" i="21"/>
  <c r="AC54" i="21"/>
  <c r="Y54" i="21"/>
  <c r="U54" i="21"/>
  <c r="AG53" i="21"/>
  <c r="AG55" i="21" s="1"/>
  <c r="V19" i="22" s="1"/>
  <c r="AC53" i="21"/>
  <c r="Y53" i="21"/>
  <c r="U53" i="21"/>
  <c r="U55" i="21" s="1"/>
  <c r="J19" i="22" s="1"/>
  <c r="AG51" i="21"/>
  <c r="V18" i="22" s="1"/>
  <c r="AF51" i="21"/>
  <c r="U18" i="22" s="1"/>
  <c r="AE51" i="21"/>
  <c r="T18" i="22" s="1"/>
  <c r="AD51" i="21"/>
  <c r="S18" i="22" s="1"/>
  <c r="AB51" i="21"/>
  <c r="Q18" i="22" s="1"/>
  <c r="AA51" i="21"/>
  <c r="P18" i="22" s="1"/>
  <c r="Z51" i="21"/>
  <c r="O18" i="22" s="1"/>
  <c r="X51" i="21"/>
  <c r="M18" i="22" s="1"/>
  <c r="W51" i="21"/>
  <c r="L18" i="22" s="1"/>
  <c r="V51" i="21"/>
  <c r="K18" i="22" s="1"/>
  <c r="T51" i="21"/>
  <c r="I18" i="22" s="1"/>
  <c r="S51" i="21"/>
  <c r="H18" i="22" s="1"/>
  <c r="R51" i="21"/>
  <c r="G18" i="22" s="1"/>
  <c r="O51" i="21"/>
  <c r="F18" i="22" s="1"/>
  <c r="N51" i="21"/>
  <c r="E18" i="22" s="1"/>
  <c r="M51" i="21"/>
  <c r="D18" i="22" s="1"/>
  <c r="J51" i="21"/>
  <c r="B18" i="22" s="1"/>
  <c r="AG50" i="21"/>
  <c r="AC50" i="21"/>
  <c r="AC51" i="21" s="1"/>
  <c r="R18" i="22" s="1"/>
  <c r="Y50" i="21"/>
  <c r="AH50" i="21" s="1"/>
  <c r="U50" i="21"/>
  <c r="AG49" i="21"/>
  <c r="AC49" i="21"/>
  <c r="Y49" i="21"/>
  <c r="Y51" i="21" s="1"/>
  <c r="N18" i="22" s="1"/>
  <c r="U49" i="21"/>
  <c r="U51" i="21" s="1"/>
  <c r="J18" i="22" s="1"/>
  <c r="AF47" i="21"/>
  <c r="AE47" i="21"/>
  <c r="T17" i="22" s="1"/>
  <c r="AD47" i="21"/>
  <c r="AC47" i="21"/>
  <c r="R17" i="22" s="1"/>
  <c r="AB47" i="21"/>
  <c r="Q17" i="22" s="1"/>
  <c r="AA47" i="21"/>
  <c r="P17" i="22" s="1"/>
  <c r="Z47" i="21"/>
  <c r="O17" i="22" s="1"/>
  <c r="Y47" i="21"/>
  <c r="N17" i="22" s="1"/>
  <c r="X47" i="21"/>
  <c r="W47" i="21"/>
  <c r="L17" i="22" s="1"/>
  <c r="V47" i="21"/>
  <c r="U47" i="21"/>
  <c r="J17" i="22" s="1"/>
  <c r="T47" i="21"/>
  <c r="I17" i="22" s="1"/>
  <c r="S47" i="21"/>
  <c r="H17" i="22" s="1"/>
  <c r="R47" i="21"/>
  <c r="G17" i="22" s="1"/>
  <c r="O47" i="21"/>
  <c r="F17" i="22" s="1"/>
  <c r="N47" i="21"/>
  <c r="M47" i="21"/>
  <c r="D17" i="22" s="1"/>
  <c r="K47" i="21"/>
  <c r="J47" i="21"/>
  <c r="B17" i="22" s="1"/>
  <c r="AI46" i="21"/>
  <c r="AG46" i="21"/>
  <c r="AG47" i="21" s="1"/>
  <c r="V17" i="22" s="1"/>
  <c r="AC46" i="21"/>
  <c r="Y46" i="21"/>
  <c r="U46" i="21"/>
  <c r="AH46" i="21" s="1"/>
  <c r="AH45" i="21"/>
  <c r="AG45" i="21"/>
  <c r="AC45" i="21"/>
  <c r="Y45" i="21"/>
  <c r="U45" i="21"/>
  <c r="AF43" i="21"/>
  <c r="AE43" i="21"/>
  <c r="T16" i="22" s="1"/>
  <c r="AD43" i="21"/>
  <c r="AB43" i="21"/>
  <c r="Q16" i="22" s="1"/>
  <c r="AA43" i="21"/>
  <c r="P16" i="22" s="1"/>
  <c r="Z43" i="21"/>
  <c r="O16" i="22" s="1"/>
  <c r="Y43" i="21"/>
  <c r="N16" i="22" s="1"/>
  <c r="X43" i="21"/>
  <c r="W43" i="21"/>
  <c r="L16" i="22" s="1"/>
  <c r="V43" i="21"/>
  <c r="T43" i="21"/>
  <c r="I16" i="22" s="1"/>
  <c r="S43" i="21"/>
  <c r="H16" i="22" s="1"/>
  <c r="R43" i="21"/>
  <c r="G16" i="22" s="1"/>
  <c r="O43" i="21"/>
  <c r="F16" i="22" s="1"/>
  <c r="N43" i="21"/>
  <c r="M43" i="21"/>
  <c r="D16" i="22" s="1"/>
  <c r="K43" i="21"/>
  <c r="J43" i="21"/>
  <c r="B16" i="22" s="1"/>
  <c r="AG42" i="21"/>
  <c r="AG43" i="21" s="1"/>
  <c r="V16" i="22" s="1"/>
  <c r="AC42" i="21"/>
  <c r="Y42" i="21"/>
  <c r="U42" i="21"/>
  <c r="AG41" i="21"/>
  <c r="AC41" i="21"/>
  <c r="Y41" i="21"/>
  <c r="U41" i="21"/>
  <c r="U43" i="21" s="1"/>
  <c r="J16" i="22" s="1"/>
  <c r="AF39" i="21"/>
  <c r="AE39" i="21"/>
  <c r="T15" i="22" s="1"/>
  <c r="AD39" i="21"/>
  <c r="AB39" i="21"/>
  <c r="Q15" i="22" s="1"/>
  <c r="AA39" i="21"/>
  <c r="P15" i="22" s="1"/>
  <c r="Z39" i="21"/>
  <c r="O15" i="22" s="1"/>
  <c r="X39" i="21"/>
  <c r="W39" i="21"/>
  <c r="L15" i="22" s="1"/>
  <c r="V39" i="21"/>
  <c r="T39" i="21"/>
  <c r="I15" i="22" s="1"/>
  <c r="S39" i="21"/>
  <c r="H15" i="22" s="1"/>
  <c r="R39" i="21"/>
  <c r="G15" i="22" s="1"/>
  <c r="O39" i="21"/>
  <c r="F15" i="22" s="1"/>
  <c r="N39" i="21"/>
  <c r="M39" i="21"/>
  <c r="D15" i="22" s="1"/>
  <c r="K39" i="21"/>
  <c r="J39" i="21"/>
  <c r="B15" i="22" s="1"/>
  <c r="AG38" i="21"/>
  <c r="AG39" i="21" s="1"/>
  <c r="V15" i="22" s="1"/>
  <c r="AC38" i="21"/>
  <c r="Y38" i="21"/>
  <c r="U38" i="21"/>
  <c r="AG37" i="21"/>
  <c r="AC37" i="21"/>
  <c r="AC39" i="21" s="1"/>
  <c r="R15" i="22" s="1"/>
  <c r="Y37" i="21"/>
  <c r="U37" i="21"/>
  <c r="AF35" i="21"/>
  <c r="AE35" i="21"/>
  <c r="T14" i="22" s="1"/>
  <c r="AD35" i="21"/>
  <c r="AC35" i="21"/>
  <c r="R14" i="22" s="1"/>
  <c r="AB35" i="21"/>
  <c r="Q14" i="22" s="1"/>
  <c r="AA35" i="21"/>
  <c r="P14" i="22" s="1"/>
  <c r="Z35" i="21"/>
  <c r="O14" i="22" s="1"/>
  <c r="X35" i="21"/>
  <c r="W35" i="21"/>
  <c r="L14" i="22" s="1"/>
  <c r="V35" i="21"/>
  <c r="U35" i="21"/>
  <c r="J14" i="22" s="1"/>
  <c r="T35" i="21"/>
  <c r="I14" i="22" s="1"/>
  <c r="S35" i="21"/>
  <c r="H14" i="22" s="1"/>
  <c r="R35" i="21"/>
  <c r="G14" i="22" s="1"/>
  <c r="O35" i="21"/>
  <c r="F14" i="22" s="1"/>
  <c r="N35" i="21"/>
  <c r="M35" i="21"/>
  <c r="D14" i="22" s="1"/>
  <c r="K35" i="21"/>
  <c r="J35" i="21"/>
  <c r="B14" i="22" s="1"/>
  <c r="AG34" i="21"/>
  <c r="AC34" i="21"/>
  <c r="Y34" i="21"/>
  <c r="AH34" i="21" s="1"/>
  <c r="U34" i="21"/>
  <c r="AG33" i="21"/>
  <c r="AG35" i="21" s="1"/>
  <c r="V14" i="22" s="1"/>
  <c r="AC33" i="21"/>
  <c r="Y33" i="21"/>
  <c r="Y35" i="21" s="1"/>
  <c r="N14" i="22" s="1"/>
  <c r="U33" i="21"/>
  <c r="AH33" i="21" s="1"/>
  <c r="AF31" i="21"/>
  <c r="AE31" i="21"/>
  <c r="T13" i="22" s="1"/>
  <c r="AD31" i="21"/>
  <c r="AC31" i="21"/>
  <c r="R13" i="22" s="1"/>
  <c r="AB31" i="21"/>
  <c r="Q13" i="22" s="1"/>
  <c r="AA31" i="21"/>
  <c r="P13" i="22" s="1"/>
  <c r="Z31" i="21"/>
  <c r="O13" i="22" s="1"/>
  <c r="Y31" i="21"/>
  <c r="N13" i="22" s="1"/>
  <c r="X31" i="21"/>
  <c r="W31" i="21"/>
  <c r="L13" i="22" s="1"/>
  <c r="V31" i="21"/>
  <c r="U31" i="21"/>
  <c r="J13" i="22" s="1"/>
  <c r="T31" i="21"/>
  <c r="I13" i="22" s="1"/>
  <c r="S31" i="21"/>
  <c r="H13" i="22" s="1"/>
  <c r="R31" i="21"/>
  <c r="G13" i="22" s="1"/>
  <c r="O31" i="21"/>
  <c r="F13" i="22" s="1"/>
  <c r="N31" i="21"/>
  <c r="M31" i="21"/>
  <c r="D13" i="22" s="1"/>
  <c r="K31" i="21"/>
  <c r="J31" i="21"/>
  <c r="B13" i="22" s="1"/>
  <c r="AG30" i="21"/>
  <c r="AG31" i="21" s="1"/>
  <c r="V13" i="22" s="1"/>
  <c r="AC30" i="21"/>
  <c r="Y30" i="21"/>
  <c r="U30" i="21"/>
  <c r="AH30" i="21" s="1"/>
  <c r="AH29" i="21"/>
  <c r="AG29" i="21"/>
  <c r="AC29" i="21"/>
  <c r="Y29" i="21"/>
  <c r="U29" i="21"/>
  <c r="AF27" i="21"/>
  <c r="AE27" i="21"/>
  <c r="T12" i="22" s="1"/>
  <c r="AD27" i="21"/>
  <c r="AB27" i="21"/>
  <c r="Q12" i="22" s="1"/>
  <c r="AA27" i="21"/>
  <c r="P12" i="22" s="1"/>
  <c r="Z27" i="21"/>
  <c r="O12" i="22" s="1"/>
  <c r="Y27" i="21"/>
  <c r="N12" i="22" s="1"/>
  <c r="X27" i="21"/>
  <c r="W27" i="21"/>
  <c r="L12" i="22" s="1"/>
  <c r="V27" i="21"/>
  <c r="T27" i="21"/>
  <c r="I12" i="22" s="1"/>
  <c r="S27" i="21"/>
  <c r="H12" i="22" s="1"/>
  <c r="R27" i="21"/>
  <c r="G12" i="22" s="1"/>
  <c r="O27" i="21"/>
  <c r="F12" i="22" s="1"/>
  <c r="N27" i="21"/>
  <c r="M27" i="21"/>
  <c r="D12" i="22" s="1"/>
  <c r="K27" i="21"/>
  <c r="J27" i="21"/>
  <c r="B12" i="22" s="1"/>
  <c r="AG26" i="21"/>
  <c r="AG27" i="21" s="1"/>
  <c r="V12" i="22" s="1"/>
  <c r="AC26" i="21"/>
  <c r="Y26" i="21"/>
  <c r="U26" i="21"/>
  <c r="AG25" i="21"/>
  <c r="AC25" i="21"/>
  <c r="Y25" i="21"/>
  <c r="U25" i="21"/>
  <c r="U27" i="21" s="1"/>
  <c r="J12" i="22" s="1"/>
  <c r="AF23" i="21"/>
  <c r="AE23" i="21"/>
  <c r="T11" i="22" s="1"/>
  <c r="AD23" i="21"/>
  <c r="AB23" i="21"/>
  <c r="Q11" i="22" s="1"/>
  <c r="AA23" i="21"/>
  <c r="P11" i="22" s="1"/>
  <c r="Z23" i="21"/>
  <c r="O11" i="22" s="1"/>
  <c r="X23" i="21"/>
  <c r="W23" i="21"/>
  <c r="L11" i="22" s="1"/>
  <c r="V23" i="21"/>
  <c r="T23" i="21"/>
  <c r="I11" i="22" s="1"/>
  <c r="S23" i="21"/>
  <c r="H11" i="22" s="1"/>
  <c r="R23" i="21"/>
  <c r="G11" i="22" s="1"/>
  <c r="O23" i="21"/>
  <c r="F11" i="22" s="1"/>
  <c r="N23" i="21"/>
  <c r="M23" i="21"/>
  <c r="D11" i="22" s="1"/>
  <c r="K23" i="21"/>
  <c r="J23" i="21"/>
  <c r="B11" i="22" s="1"/>
  <c r="AG22" i="21"/>
  <c r="AG23" i="21" s="1"/>
  <c r="V11" i="22" s="1"/>
  <c r="AC22" i="21"/>
  <c r="Y22" i="21"/>
  <c r="U22" i="21"/>
  <c r="AG21" i="21"/>
  <c r="AC21" i="21"/>
  <c r="AC23" i="21" s="1"/>
  <c r="R11" i="22" s="1"/>
  <c r="Y21" i="21"/>
  <c r="U21" i="21"/>
  <c r="AF19" i="21"/>
  <c r="U10" i="22" s="1"/>
  <c r="AE19" i="21"/>
  <c r="T10" i="22" s="1"/>
  <c r="AD19" i="21"/>
  <c r="S10" i="22" s="1"/>
  <c r="AB19" i="21"/>
  <c r="Q10" i="22" s="1"/>
  <c r="AA19" i="21"/>
  <c r="P10" i="22" s="1"/>
  <c r="Z19" i="21"/>
  <c r="O10" i="22" s="1"/>
  <c r="X19" i="21"/>
  <c r="M10" i="22" s="1"/>
  <c r="W19" i="21"/>
  <c r="L10" i="22" s="1"/>
  <c r="V19" i="21"/>
  <c r="K10" i="22" s="1"/>
  <c r="T19" i="21"/>
  <c r="I10" i="22" s="1"/>
  <c r="S19" i="21"/>
  <c r="H10" i="22" s="1"/>
  <c r="R19" i="21"/>
  <c r="G10" i="22" s="1"/>
  <c r="O19" i="21"/>
  <c r="F10" i="22" s="1"/>
  <c r="N19" i="21"/>
  <c r="E10" i="22" s="1"/>
  <c r="M19" i="21"/>
  <c r="D10" i="22" s="1"/>
  <c r="K19" i="21"/>
  <c r="C10" i="22" s="1"/>
  <c r="J19" i="21"/>
  <c r="B10" i="22" s="1"/>
  <c r="AG18" i="21"/>
  <c r="AC18" i="21"/>
  <c r="Y18" i="21"/>
  <c r="U18" i="21"/>
  <c r="AG17" i="21"/>
  <c r="AC17" i="21"/>
  <c r="AC19" i="21" s="1"/>
  <c r="R10" i="22" s="1"/>
  <c r="Y17" i="21"/>
  <c r="Y19" i="21" s="1"/>
  <c r="N10" i="22" s="1"/>
  <c r="U17" i="21"/>
  <c r="AH17" i="21" s="1"/>
  <c r="AF15" i="21"/>
  <c r="U9" i="22" s="1"/>
  <c r="AE15" i="21"/>
  <c r="T9" i="22" s="1"/>
  <c r="AD15" i="21"/>
  <c r="S9" i="22" s="1"/>
  <c r="AB15" i="21"/>
  <c r="Q9" i="22" s="1"/>
  <c r="AA15" i="21"/>
  <c r="P9" i="22" s="1"/>
  <c r="Z15" i="21"/>
  <c r="O9" i="22" s="1"/>
  <c r="X15" i="21"/>
  <c r="M9" i="22" s="1"/>
  <c r="W15" i="21"/>
  <c r="L9" i="22" s="1"/>
  <c r="V15" i="21"/>
  <c r="K9" i="22" s="1"/>
  <c r="T15" i="21"/>
  <c r="I9" i="22" s="1"/>
  <c r="S15" i="21"/>
  <c r="H9" i="22" s="1"/>
  <c r="R15" i="21"/>
  <c r="G9" i="22" s="1"/>
  <c r="O15" i="21"/>
  <c r="F9" i="22" s="1"/>
  <c r="N15" i="21"/>
  <c r="M15" i="21"/>
  <c r="D9" i="22" s="1"/>
  <c r="K15" i="21"/>
  <c r="C9" i="22" s="1"/>
  <c r="J15" i="21"/>
  <c r="B9" i="22" s="1"/>
  <c r="AG14" i="21"/>
  <c r="AG15" i="21" s="1"/>
  <c r="V9" i="22" s="1"/>
  <c r="AC14" i="21"/>
  <c r="Y14" i="21"/>
  <c r="U14" i="21"/>
  <c r="AG13" i="21"/>
  <c r="AC13" i="21"/>
  <c r="AC15" i="21" s="1"/>
  <c r="R9" i="22" s="1"/>
  <c r="Y13" i="21"/>
  <c r="Y15" i="21" s="1"/>
  <c r="N9" i="22" s="1"/>
  <c r="U13" i="21"/>
  <c r="AF11" i="21"/>
  <c r="AE11" i="21"/>
  <c r="T8" i="22" s="1"/>
  <c r="AD11" i="21"/>
  <c r="AD72" i="21" s="1"/>
  <c r="AB11" i="21"/>
  <c r="Q8" i="22" s="1"/>
  <c r="AA11" i="21"/>
  <c r="P8" i="22" s="1"/>
  <c r="Z11" i="21"/>
  <c r="O8" i="22" s="1"/>
  <c r="Y11" i="21"/>
  <c r="X11" i="21"/>
  <c r="W11" i="21"/>
  <c r="L8" i="22" s="1"/>
  <c r="V11" i="21"/>
  <c r="T11" i="21"/>
  <c r="I8" i="22" s="1"/>
  <c r="S11" i="21"/>
  <c r="H8" i="22" s="1"/>
  <c r="R11" i="21"/>
  <c r="G8" i="22" s="1"/>
  <c r="O11" i="21"/>
  <c r="N11" i="21"/>
  <c r="M11" i="21"/>
  <c r="D8" i="22" s="1"/>
  <c r="K11" i="21"/>
  <c r="J11" i="21"/>
  <c r="B8" i="22" s="1"/>
  <c r="AG10" i="21"/>
  <c r="AG11" i="21" s="1"/>
  <c r="AC10" i="21"/>
  <c r="Y10" i="21"/>
  <c r="U10" i="21"/>
  <c r="AG9" i="21"/>
  <c r="AC9" i="21"/>
  <c r="Y9" i="21"/>
  <c r="U9" i="21"/>
  <c r="U11" i="21" s="1"/>
  <c r="C18" i="20"/>
  <c r="Y17" i="20"/>
  <c r="A5" i="20"/>
  <c r="A24" i="20" s="1"/>
  <c r="A121" i="19"/>
  <c r="AF120" i="19"/>
  <c r="U23" i="20" s="1"/>
  <c r="AE120" i="19"/>
  <c r="T23" i="20" s="1"/>
  <c r="AD120" i="19"/>
  <c r="S23" i="20" s="1"/>
  <c r="AB120" i="19"/>
  <c r="Q23" i="20" s="1"/>
  <c r="AA120" i="19"/>
  <c r="P23" i="20" s="1"/>
  <c r="Z120" i="19"/>
  <c r="O23" i="20" s="1"/>
  <c r="X120" i="19"/>
  <c r="M23" i="20" s="1"/>
  <c r="W120" i="19"/>
  <c r="L23" i="20" s="1"/>
  <c r="V120" i="19"/>
  <c r="K23" i="20" s="1"/>
  <c r="T120" i="19"/>
  <c r="I23" i="20" s="1"/>
  <c r="S120" i="19"/>
  <c r="H23" i="20" s="1"/>
  <c r="R120" i="19"/>
  <c r="G23" i="20" s="1"/>
  <c r="O120" i="19"/>
  <c r="F23" i="20" s="1"/>
  <c r="N120" i="19"/>
  <c r="E23" i="20" s="1"/>
  <c r="M120" i="19"/>
  <c r="D23" i="20" s="1"/>
  <c r="C23" i="20"/>
  <c r="J120" i="19"/>
  <c r="B23" i="20" s="1"/>
  <c r="AG119" i="19"/>
  <c r="AG120" i="19" s="1"/>
  <c r="V23" i="20" s="1"/>
  <c r="AC119" i="19"/>
  <c r="AC120" i="19" s="1"/>
  <c r="R23" i="20" s="1"/>
  <c r="Y119" i="19"/>
  <c r="Y120" i="19" s="1"/>
  <c r="N23" i="20" s="1"/>
  <c r="U119" i="19"/>
  <c r="U120" i="19" s="1"/>
  <c r="J23" i="20" s="1"/>
  <c r="U22" i="20"/>
  <c r="T22" i="20"/>
  <c r="S22" i="20"/>
  <c r="Q22" i="20"/>
  <c r="P22" i="20"/>
  <c r="O22" i="20"/>
  <c r="M22" i="20"/>
  <c r="L22" i="20"/>
  <c r="K22" i="20"/>
  <c r="I22" i="20"/>
  <c r="H22" i="20"/>
  <c r="G22" i="20"/>
  <c r="O116" i="19"/>
  <c r="F22" i="20" s="1"/>
  <c r="N116" i="19"/>
  <c r="E22" i="20" s="1"/>
  <c r="M116" i="19"/>
  <c r="D22" i="20" s="1"/>
  <c r="C22" i="20"/>
  <c r="AG83" i="19"/>
  <c r="AG116" i="19" s="1"/>
  <c r="AC83" i="19"/>
  <c r="AC116" i="19" s="1"/>
  <c r="Y83" i="19"/>
  <c r="Y116" i="19" s="1"/>
  <c r="U83" i="19"/>
  <c r="U116" i="19" s="1"/>
  <c r="AF81" i="19"/>
  <c r="U21" i="20" s="1"/>
  <c r="AE81" i="19"/>
  <c r="T21" i="20" s="1"/>
  <c r="AD81" i="19"/>
  <c r="S21" i="20" s="1"/>
  <c r="AB81" i="19"/>
  <c r="Q21" i="20" s="1"/>
  <c r="AA81" i="19"/>
  <c r="P21" i="20" s="1"/>
  <c r="Z81" i="19"/>
  <c r="O21" i="20" s="1"/>
  <c r="X81" i="19"/>
  <c r="M21" i="20" s="1"/>
  <c r="W81" i="19"/>
  <c r="L21" i="20" s="1"/>
  <c r="V81" i="19"/>
  <c r="K21" i="20" s="1"/>
  <c r="T81" i="19"/>
  <c r="I21" i="20" s="1"/>
  <c r="S81" i="19"/>
  <c r="H21" i="20" s="1"/>
  <c r="R81" i="19"/>
  <c r="G21" i="20" s="1"/>
  <c r="O81" i="19"/>
  <c r="F21" i="20" s="1"/>
  <c r="N81" i="19"/>
  <c r="E21" i="20" s="1"/>
  <c r="M81" i="19"/>
  <c r="D21" i="20" s="1"/>
  <c r="K81" i="19"/>
  <c r="C21" i="20" s="1"/>
  <c r="J81" i="19"/>
  <c r="B21" i="20" s="1"/>
  <c r="AG80" i="19"/>
  <c r="AC80" i="19"/>
  <c r="Y80" i="19"/>
  <c r="U80" i="19"/>
  <c r="AG79" i="19"/>
  <c r="AC79" i="19"/>
  <c r="Y79" i="19"/>
  <c r="U79" i="19"/>
  <c r="AF77" i="19"/>
  <c r="U20" i="20" s="1"/>
  <c r="AE77" i="19"/>
  <c r="T20" i="20" s="1"/>
  <c r="AD77" i="19"/>
  <c r="S20" i="20" s="1"/>
  <c r="AB77" i="19"/>
  <c r="Q20" i="20" s="1"/>
  <c r="AA77" i="19"/>
  <c r="P20" i="20" s="1"/>
  <c r="Z77" i="19"/>
  <c r="O20" i="20" s="1"/>
  <c r="X77" i="19"/>
  <c r="M20" i="20" s="1"/>
  <c r="W77" i="19"/>
  <c r="L20" i="20" s="1"/>
  <c r="V77" i="19"/>
  <c r="K20" i="20" s="1"/>
  <c r="T77" i="19"/>
  <c r="I20" i="20" s="1"/>
  <c r="S77" i="19"/>
  <c r="H20" i="20" s="1"/>
  <c r="R77" i="19"/>
  <c r="G20" i="20" s="1"/>
  <c r="O77" i="19"/>
  <c r="F20" i="20" s="1"/>
  <c r="N77" i="19"/>
  <c r="E20" i="20" s="1"/>
  <c r="M77" i="19"/>
  <c r="D20" i="20" s="1"/>
  <c r="K77" i="19"/>
  <c r="C20" i="20" s="1"/>
  <c r="J77" i="19"/>
  <c r="B20" i="20" s="1"/>
  <c r="AG76" i="19"/>
  <c r="AC76" i="19"/>
  <c r="Y76" i="19"/>
  <c r="U76" i="19"/>
  <c r="AG75" i="19"/>
  <c r="AC75" i="19"/>
  <c r="Y75" i="19"/>
  <c r="U75" i="19"/>
  <c r="AF73" i="19"/>
  <c r="U19" i="20" s="1"/>
  <c r="AE73" i="19"/>
  <c r="T19" i="20" s="1"/>
  <c r="AD73" i="19"/>
  <c r="S19" i="20" s="1"/>
  <c r="AB73" i="19"/>
  <c r="Q19" i="20" s="1"/>
  <c r="AA73" i="19"/>
  <c r="P19" i="20" s="1"/>
  <c r="Z73" i="19"/>
  <c r="O19" i="20" s="1"/>
  <c r="X73" i="19"/>
  <c r="M19" i="20" s="1"/>
  <c r="W73" i="19"/>
  <c r="L19" i="20" s="1"/>
  <c r="V73" i="19"/>
  <c r="K19" i="20" s="1"/>
  <c r="T73" i="19"/>
  <c r="I19" i="20" s="1"/>
  <c r="S73" i="19"/>
  <c r="H19" i="20" s="1"/>
  <c r="R73" i="19"/>
  <c r="G19" i="20" s="1"/>
  <c r="O73" i="19"/>
  <c r="F19" i="20" s="1"/>
  <c r="N73" i="19"/>
  <c r="E19" i="20" s="1"/>
  <c r="M73" i="19"/>
  <c r="D19" i="20" s="1"/>
  <c r="K73" i="19"/>
  <c r="C19" i="20" s="1"/>
  <c r="J73" i="19"/>
  <c r="B19" i="20" s="1"/>
  <c r="AG72" i="19"/>
  <c r="AC72" i="19"/>
  <c r="Y72" i="19"/>
  <c r="U72" i="19"/>
  <c r="AG71" i="19"/>
  <c r="AC71" i="19"/>
  <c r="Y71" i="19"/>
  <c r="U71" i="19"/>
  <c r="AF69" i="19"/>
  <c r="U18" i="20" s="1"/>
  <c r="AE69" i="19"/>
  <c r="T18" i="20" s="1"/>
  <c r="AD69" i="19"/>
  <c r="S18" i="20" s="1"/>
  <c r="AB69" i="19"/>
  <c r="Q18" i="20" s="1"/>
  <c r="AA69" i="19"/>
  <c r="P18" i="20" s="1"/>
  <c r="Z69" i="19"/>
  <c r="O18" i="20" s="1"/>
  <c r="X69" i="19"/>
  <c r="M18" i="20" s="1"/>
  <c r="W69" i="19"/>
  <c r="L18" i="20" s="1"/>
  <c r="V69" i="19"/>
  <c r="K18" i="20" s="1"/>
  <c r="T69" i="19"/>
  <c r="I18" i="20" s="1"/>
  <c r="S69" i="19"/>
  <c r="H18" i="20" s="1"/>
  <c r="R69" i="19"/>
  <c r="G18" i="20" s="1"/>
  <c r="O69" i="19"/>
  <c r="F18" i="20" s="1"/>
  <c r="N69" i="19"/>
  <c r="E18" i="20" s="1"/>
  <c r="M69" i="19"/>
  <c r="D18" i="20" s="1"/>
  <c r="J69" i="19"/>
  <c r="B18" i="20" s="1"/>
  <c r="AG68" i="19"/>
  <c r="AC68" i="19"/>
  <c r="Y68" i="19"/>
  <c r="U68" i="19"/>
  <c r="AG67" i="19"/>
  <c r="AC67" i="19"/>
  <c r="Y67" i="19"/>
  <c r="U67" i="19"/>
  <c r="AF65" i="19"/>
  <c r="U17" i="20" s="1"/>
  <c r="AE65" i="19"/>
  <c r="T17" i="20" s="1"/>
  <c r="AD65" i="19"/>
  <c r="S17" i="20" s="1"/>
  <c r="AB65" i="19"/>
  <c r="Q17" i="20" s="1"/>
  <c r="AA65" i="19"/>
  <c r="P17" i="20" s="1"/>
  <c r="Z65" i="19"/>
  <c r="O17" i="20" s="1"/>
  <c r="X65" i="19"/>
  <c r="M17" i="20" s="1"/>
  <c r="W65" i="19"/>
  <c r="L17" i="20" s="1"/>
  <c r="V65" i="19"/>
  <c r="K17" i="20" s="1"/>
  <c r="T65" i="19"/>
  <c r="I17" i="20" s="1"/>
  <c r="S65" i="19"/>
  <c r="H17" i="20" s="1"/>
  <c r="R65" i="19"/>
  <c r="G17" i="20" s="1"/>
  <c r="O65" i="19"/>
  <c r="F17" i="20" s="1"/>
  <c r="N65" i="19"/>
  <c r="E17" i="20" s="1"/>
  <c r="M65" i="19"/>
  <c r="D17" i="20" s="1"/>
  <c r="K65" i="19"/>
  <c r="C17" i="20" s="1"/>
  <c r="J65" i="19"/>
  <c r="B17" i="20" s="1"/>
  <c r="AG64" i="19"/>
  <c r="AC64" i="19"/>
  <c r="Y64" i="19"/>
  <c r="U64" i="19"/>
  <c r="AG63" i="19"/>
  <c r="AC63" i="19"/>
  <c r="Y63" i="19"/>
  <c r="U63" i="19"/>
  <c r="AF61" i="19"/>
  <c r="U16" i="20" s="1"/>
  <c r="AE61" i="19"/>
  <c r="T16" i="20" s="1"/>
  <c r="AD61" i="19"/>
  <c r="S16" i="20" s="1"/>
  <c r="AB61" i="19"/>
  <c r="Q16" i="20" s="1"/>
  <c r="AA61" i="19"/>
  <c r="P16" i="20" s="1"/>
  <c r="Z61" i="19"/>
  <c r="O16" i="20" s="1"/>
  <c r="X61" i="19"/>
  <c r="M16" i="20" s="1"/>
  <c r="W61" i="19"/>
  <c r="L16" i="20" s="1"/>
  <c r="V61" i="19"/>
  <c r="K16" i="20" s="1"/>
  <c r="T61" i="19"/>
  <c r="I16" i="20" s="1"/>
  <c r="S61" i="19"/>
  <c r="H16" i="20" s="1"/>
  <c r="R61" i="19"/>
  <c r="G16" i="20" s="1"/>
  <c r="O61" i="19"/>
  <c r="F16" i="20" s="1"/>
  <c r="N61" i="19"/>
  <c r="E16" i="20" s="1"/>
  <c r="M61" i="19"/>
  <c r="D16" i="20" s="1"/>
  <c r="C16" i="20"/>
  <c r="J61" i="19"/>
  <c r="B16" i="20" s="1"/>
  <c r="AG60" i="19"/>
  <c r="AC60" i="19"/>
  <c r="Y60" i="19"/>
  <c r="AG56" i="19"/>
  <c r="AC56" i="19"/>
  <c r="Y56" i="19"/>
  <c r="U56" i="19"/>
  <c r="AF54" i="19"/>
  <c r="U15" i="20" s="1"/>
  <c r="AE54" i="19"/>
  <c r="T15" i="20" s="1"/>
  <c r="AD54" i="19"/>
  <c r="S15" i="20" s="1"/>
  <c r="AB54" i="19"/>
  <c r="Q15" i="20" s="1"/>
  <c r="AA54" i="19"/>
  <c r="P15" i="20" s="1"/>
  <c r="Z54" i="19"/>
  <c r="O15" i="20" s="1"/>
  <c r="X54" i="19"/>
  <c r="M15" i="20" s="1"/>
  <c r="W54" i="19"/>
  <c r="L15" i="20" s="1"/>
  <c r="V54" i="19"/>
  <c r="K15" i="20" s="1"/>
  <c r="T54" i="19"/>
  <c r="I15" i="20" s="1"/>
  <c r="S54" i="19"/>
  <c r="H15" i="20" s="1"/>
  <c r="R54" i="19"/>
  <c r="G15" i="20" s="1"/>
  <c r="O54" i="19"/>
  <c r="F15" i="20" s="1"/>
  <c r="N54" i="19"/>
  <c r="E15" i="20" s="1"/>
  <c r="M54" i="19"/>
  <c r="D15" i="20" s="1"/>
  <c r="K54" i="19"/>
  <c r="C15" i="20" s="1"/>
  <c r="J54" i="19"/>
  <c r="B15" i="20" s="1"/>
  <c r="AG53" i="19"/>
  <c r="AC53" i="19"/>
  <c r="Y53" i="19"/>
  <c r="U53" i="19"/>
  <c r="AG52" i="19"/>
  <c r="AC52" i="19"/>
  <c r="Y52" i="19"/>
  <c r="U52" i="19"/>
  <c r="AF50" i="19"/>
  <c r="U14" i="20" s="1"/>
  <c r="AE50" i="19"/>
  <c r="T14" i="20" s="1"/>
  <c r="AD50" i="19"/>
  <c r="S14" i="20" s="1"/>
  <c r="AB50" i="19"/>
  <c r="Q14" i="20" s="1"/>
  <c r="AA50" i="19"/>
  <c r="P14" i="20" s="1"/>
  <c r="Z50" i="19"/>
  <c r="O14" i="20" s="1"/>
  <c r="X50" i="19"/>
  <c r="M14" i="20" s="1"/>
  <c r="W50" i="19"/>
  <c r="L14" i="20" s="1"/>
  <c r="V50" i="19"/>
  <c r="K14" i="20" s="1"/>
  <c r="T50" i="19"/>
  <c r="I14" i="20" s="1"/>
  <c r="S50" i="19"/>
  <c r="H14" i="20" s="1"/>
  <c r="R50" i="19"/>
  <c r="G14" i="20" s="1"/>
  <c r="O50" i="19"/>
  <c r="F14" i="20" s="1"/>
  <c r="N50" i="19"/>
  <c r="E14" i="20" s="1"/>
  <c r="M50" i="19"/>
  <c r="D14" i="20" s="1"/>
  <c r="K50" i="19"/>
  <c r="C14" i="20" s="1"/>
  <c r="J50" i="19"/>
  <c r="B14" i="20" s="1"/>
  <c r="AG49" i="19"/>
  <c r="AC49" i="19"/>
  <c r="Y49" i="19"/>
  <c r="U49" i="19"/>
  <c r="AG48" i="19"/>
  <c r="AC48" i="19"/>
  <c r="Y48" i="19"/>
  <c r="U48" i="19"/>
  <c r="AF46" i="19"/>
  <c r="U13" i="20" s="1"/>
  <c r="AE46" i="19"/>
  <c r="T13" i="20" s="1"/>
  <c r="AD46" i="19"/>
  <c r="S13" i="20" s="1"/>
  <c r="AB46" i="19"/>
  <c r="Q13" i="20" s="1"/>
  <c r="AA46" i="19"/>
  <c r="P13" i="20" s="1"/>
  <c r="Z46" i="19"/>
  <c r="O13" i="20" s="1"/>
  <c r="X46" i="19"/>
  <c r="M13" i="20" s="1"/>
  <c r="W46" i="19"/>
  <c r="L13" i="20" s="1"/>
  <c r="V46" i="19"/>
  <c r="K13" i="20" s="1"/>
  <c r="T46" i="19"/>
  <c r="I13" i="20" s="1"/>
  <c r="S46" i="19"/>
  <c r="H13" i="20" s="1"/>
  <c r="R46" i="19"/>
  <c r="G13" i="20" s="1"/>
  <c r="O46" i="19"/>
  <c r="F13" i="20" s="1"/>
  <c r="N46" i="19"/>
  <c r="E13" i="20" s="1"/>
  <c r="M46" i="19"/>
  <c r="D13" i="20" s="1"/>
  <c r="K46" i="19"/>
  <c r="C13" i="20" s="1"/>
  <c r="J46" i="19"/>
  <c r="B13" i="20" s="1"/>
  <c r="AG45" i="19"/>
  <c r="AC45" i="19"/>
  <c r="Y45" i="19"/>
  <c r="U45" i="19"/>
  <c r="AG44" i="19"/>
  <c r="AC44" i="19"/>
  <c r="Y44" i="19"/>
  <c r="U44" i="19"/>
  <c r="U12" i="20"/>
  <c r="T12" i="20"/>
  <c r="S12" i="20"/>
  <c r="Q12" i="20"/>
  <c r="P12" i="20"/>
  <c r="O12" i="20"/>
  <c r="M12" i="20"/>
  <c r="L12" i="20"/>
  <c r="K12" i="20"/>
  <c r="T42" i="19"/>
  <c r="I12" i="20" s="1"/>
  <c r="S42" i="19"/>
  <c r="H12" i="20" s="1"/>
  <c r="R42" i="19"/>
  <c r="G12" i="20" s="1"/>
  <c r="O42" i="19"/>
  <c r="F12" i="20" s="1"/>
  <c r="N42" i="19"/>
  <c r="E12" i="20" s="1"/>
  <c r="M42" i="19"/>
  <c r="D12" i="20" s="1"/>
  <c r="C12" i="20"/>
  <c r="AG25" i="19"/>
  <c r="AC25" i="19"/>
  <c r="Y25" i="19"/>
  <c r="U25" i="19"/>
  <c r="AF23" i="19"/>
  <c r="U11" i="20" s="1"/>
  <c r="AE23" i="19"/>
  <c r="T11" i="20" s="1"/>
  <c r="AD23" i="19"/>
  <c r="S11" i="20" s="1"/>
  <c r="AB23" i="19"/>
  <c r="Q11" i="20" s="1"/>
  <c r="AA23" i="19"/>
  <c r="P11" i="20" s="1"/>
  <c r="Z23" i="19"/>
  <c r="O11" i="20" s="1"/>
  <c r="X23" i="19"/>
  <c r="M11" i="20" s="1"/>
  <c r="W23" i="19"/>
  <c r="L11" i="20" s="1"/>
  <c r="V23" i="19"/>
  <c r="K11" i="20" s="1"/>
  <c r="T23" i="19"/>
  <c r="I11" i="20" s="1"/>
  <c r="S23" i="19"/>
  <c r="H11" i="20" s="1"/>
  <c r="R23" i="19"/>
  <c r="G11" i="20" s="1"/>
  <c r="O23" i="19"/>
  <c r="F11" i="20" s="1"/>
  <c r="N23" i="19"/>
  <c r="E11" i="20" s="1"/>
  <c r="M23" i="19"/>
  <c r="D11" i="20" s="1"/>
  <c r="K23" i="19"/>
  <c r="C11" i="20" s="1"/>
  <c r="J23" i="19"/>
  <c r="B11" i="20" s="1"/>
  <c r="AG22" i="19"/>
  <c r="AC22" i="19"/>
  <c r="Y22" i="19"/>
  <c r="U22" i="19"/>
  <c r="AG21" i="19"/>
  <c r="AC21" i="19"/>
  <c r="Y21" i="19"/>
  <c r="U21" i="19"/>
  <c r="AF19" i="19"/>
  <c r="U10" i="20" s="1"/>
  <c r="AE19" i="19"/>
  <c r="T10" i="20" s="1"/>
  <c r="AD19" i="19"/>
  <c r="S10" i="20" s="1"/>
  <c r="AB19" i="19"/>
  <c r="Q10" i="20" s="1"/>
  <c r="AA19" i="19"/>
  <c r="P10" i="20" s="1"/>
  <c r="Z19" i="19"/>
  <c r="O10" i="20" s="1"/>
  <c r="X19" i="19"/>
  <c r="M10" i="20" s="1"/>
  <c r="W19" i="19"/>
  <c r="L10" i="20" s="1"/>
  <c r="V19" i="19"/>
  <c r="K10" i="20" s="1"/>
  <c r="T19" i="19"/>
  <c r="I10" i="20" s="1"/>
  <c r="S19" i="19"/>
  <c r="H10" i="20" s="1"/>
  <c r="R19" i="19"/>
  <c r="G10" i="20" s="1"/>
  <c r="O19" i="19"/>
  <c r="F10" i="20" s="1"/>
  <c r="N19" i="19"/>
  <c r="E10" i="20" s="1"/>
  <c r="M19" i="19"/>
  <c r="D10" i="20" s="1"/>
  <c r="K19" i="19"/>
  <c r="C10" i="20" s="1"/>
  <c r="J19" i="19"/>
  <c r="B10" i="20" s="1"/>
  <c r="AG18" i="19"/>
  <c r="AC18" i="19"/>
  <c r="Y18" i="19"/>
  <c r="U18" i="19"/>
  <c r="AG17" i="19"/>
  <c r="AC17" i="19"/>
  <c r="Y17" i="19"/>
  <c r="U17" i="19"/>
  <c r="AF15" i="19"/>
  <c r="U9" i="20" s="1"/>
  <c r="AE15" i="19"/>
  <c r="T9" i="20" s="1"/>
  <c r="AD15" i="19"/>
  <c r="S9" i="20" s="1"/>
  <c r="AB15" i="19"/>
  <c r="Q9" i="20" s="1"/>
  <c r="AA15" i="19"/>
  <c r="P9" i="20" s="1"/>
  <c r="Z15" i="19"/>
  <c r="O9" i="20" s="1"/>
  <c r="X15" i="19"/>
  <c r="M9" i="20" s="1"/>
  <c r="W15" i="19"/>
  <c r="L9" i="20" s="1"/>
  <c r="V15" i="19"/>
  <c r="K9" i="20" s="1"/>
  <c r="T15" i="19"/>
  <c r="I9" i="20" s="1"/>
  <c r="S15" i="19"/>
  <c r="H9" i="20" s="1"/>
  <c r="R15" i="19"/>
  <c r="G9" i="20" s="1"/>
  <c r="O15" i="19"/>
  <c r="F9" i="20" s="1"/>
  <c r="N15" i="19"/>
  <c r="E9" i="20" s="1"/>
  <c r="M15" i="19"/>
  <c r="D9" i="20" s="1"/>
  <c r="K15" i="19"/>
  <c r="C9" i="20" s="1"/>
  <c r="J15" i="19"/>
  <c r="B9" i="20" s="1"/>
  <c r="AG14" i="19"/>
  <c r="AC14" i="19"/>
  <c r="Y14" i="19"/>
  <c r="U14" i="19"/>
  <c r="AG13" i="19"/>
  <c r="AC13" i="19"/>
  <c r="Y13" i="19"/>
  <c r="U13" i="19"/>
  <c r="AF11" i="19"/>
  <c r="U8" i="20" s="1"/>
  <c r="AE11" i="19"/>
  <c r="T8" i="20" s="1"/>
  <c r="AD11" i="19"/>
  <c r="AB11" i="19"/>
  <c r="Q8" i="20" s="1"/>
  <c r="AA11" i="19"/>
  <c r="P8" i="20" s="1"/>
  <c r="Z11" i="19"/>
  <c r="O8" i="20" s="1"/>
  <c r="X11" i="19"/>
  <c r="M8" i="20" s="1"/>
  <c r="W11" i="19"/>
  <c r="L8" i="20" s="1"/>
  <c r="V11" i="19"/>
  <c r="T11" i="19"/>
  <c r="I8" i="20" s="1"/>
  <c r="S11" i="19"/>
  <c r="H8" i="20" s="1"/>
  <c r="R11" i="19"/>
  <c r="G8" i="20" s="1"/>
  <c r="O11" i="19"/>
  <c r="F8" i="20" s="1"/>
  <c r="N11" i="19"/>
  <c r="E8" i="20" s="1"/>
  <c r="M11" i="19"/>
  <c r="D8" i="20" s="1"/>
  <c r="K11" i="19"/>
  <c r="J11" i="19"/>
  <c r="B8" i="20" s="1"/>
  <c r="AG10" i="19"/>
  <c r="AC10" i="19"/>
  <c r="Y10" i="19"/>
  <c r="U10" i="19"/>
  <c r="AG9" i="19"/>
  <c r="AC9" i="19"/>
  <c r="Y9" i="19"/>
  <c r="U9" i="19"/>
  <c r="T21" i="18"/>
  <c r="L20" i="18"/>
  <c r="D19" i="18"/>
  <c r="C18" i="18"/>
  <c r="Y17" i="18"/>
  <c r="D17" i="18"/>
  <c r="S15" i="18"/>
  <c r="C14" i="18"/>
  <c r="S12" i="18"/>
  <c r="T10" i="18"/>
  <c r="L9" i="18"/>
  <c r="D8" i="18"/>
  <c r="A5" i="18"/>
  <c r="A24" i="18" s="1"/>
  <c r="A71" i="17"/>
  <c r="AF70" i="17"/>
  <c r="U23" i="18" s="1"/>
  <c r="AE70" i="17"/>
  <c r="T23" i="18" s="1"/>
  <c r="AD70" i="17"/>
  <c r="S23" i="18" s="1"/>
  <c r="AB70" i="17"/>
  <c r="Q23" i="18" s="1"/>
  <c r="AA70" i="17"/>
  <c r="P23" i="18" s="1"/>
  <c r="Z70" i="17"/>
  <c r="O23" i="18" s="1"/>
  <c r="X70" i="17"/>
  <c r="M23" i="18" s="1"/>
  <c r="W70" i="17"/>
  <c r="L23" i="18" s="1"/>
  <c r="V70" i="17"/>
  <c r="K23" i="18" s="1"/>
  <c r="T70" i="17"/>
  <c r="I23" i="18" s="1"/>
  <c r="S70" i="17"/>
  <c r="H23" i="18" s="1"/>
  <c r="R70" i="17"/>
  <c r="G23" i="18" s="1"/>
  <c r="O70" i="17"/>
  <c r="F23" i="18" s="1"/>
  <c r="N70" i="17"/>
  <c r="E23" i="18" s="1"/>
  <c r="M70" i="17"/>
  <c r="D23" i="18" s="1"/>
  <c r="K70" i="17"/>
  <c r="C23" i="18" s="1"/>
  <c r="J70" i="17"/>
  <c r="B23" i="18" s="1"/>
  <c r="AG69" i="17"/>
  <c r="AG70" i="17" s="1"/>
  <c r="V23" i="18" s="1"/>
  <c r="AC69" i="17"/>
  <c r="AC70" i="17" s="1"/>
  <c r="R23" i="18" s="1"/>
  <c r="Y69" i="17"/>
  <c r="Y70" i="17" s="1"/>
  <c r="N23" i="18" s="1"/>
  <c r="U69" i="17"/>
  <c r="U70" i="17" s="1"/>
  <c r="J23" i="18" s="1"/>
  <c r="AF67" i="17"/>
  <c r="U22" i="18" s="1"/>
  <c r="AE67" i="17"/>
  <c r="T22" i="18" s="1"/>
  <c r="AD67" i="17"/>
  <c r="S22" i="18" s="1"/>
  <c r="AB67" i="17"/>
  <c r="Q22" i="18" s="1"/>
  <c r="AA67" i="17"/>
  <c r="P22" i="18" s="1"/>
  <c r="Z67" i="17"/>
  <c r="O22" i="18" s="1"/>
  <c r="X67" i="17"/>
  <c r="M22" i="18" s="1"/>
  <c r="W67" i="17"/>
  <c r="L22" i="18" s="1"/>
  <c r="V67" i="17"/>
  <c r="K22" i="18" s="1"/>
  <c r="T67" i="17"/>
  <c r="I22" i="18" s="1"/>
  <c r="S67" i="17"/>
  <c r="H22" i="18" s="1"/>
  <c r="R67" i="17"/>
  <c r="G22" i="18" s="1"/>
  <c r="O67" i="17"/>
  <c r="F22" i="18" s="1"/>
  <c r="N67" i="17"/>
  <c r="E22" i="18" s="1"/>
  <c r="M67" i="17"/>
  <c r="D22" i="18" s="1"/>
  <c r="K67" i="17"/>
  <c r="C22" i="18" s="1"/>
  <c r="J67" i="17"/>
  <c r="B22" i="18" s="1"/>
  <c r="AG66" i="17"/>
  <c r="AC66" i="17"/>
  <c r="Y66" i="17"/>
  <c r="U66" i="17"/>
  <c r="AH66" i="17" s="1"/>
  <c r="AG65" i="17"/>
  <c r="AC65" i="17"/>
  <c r="AC67" i="17" s="1"/>
  <c r="R22" i="18" s="1"/>
  <c r="Y65" i="17"/>
  <c r="U65" i="17"/>
  <c r="U67" i="17" s="1"/>
  <c r="J22" i="18" s="1"/>
  <c r="AF63" i="17"/>
  <c r="U21" i="18" s="1"/>
  <c r="AE63" i="17"/>
  <c r="AD63" i="17"/>
  <c r="S21" i="18" s="1"/>
  <c r="AB63" i="17"/>
  <c r="Q21" i="18" s="1"/>
  <c r="AA63" i="17"/>
  <c r="P21" i="18" s="1"/>
  <c r="Z63" i="17"/>
  <c r="O21" i="18" s="1"/>
  <c r="X63" i="17"/>
  <c r="M21" i="18" s="1"/>
  <c r="W63" i="17"/>
  <c r="L21" i="18" s="1"/>
  <c r="V63" i="17"/>
  <c r="K21" i="18" s="1"/>
  <c r="T63" i="17"/>
  <c r="I21" i="18" s="1"/>
  <c r="S63" i="17"/>
  <c r="H21" i="18" s="1"/>
  <c r="R63" i="17"/>
  <c r="G21" i="18" s="1"/>
  <c r="O63" i="17"/>
  <c r="F21" i="18" s="1"/>
  <c r="N63" i="17"/>
  <c r="E21" i="18" s="1"/>
  <c r="M63" i="17"/>
  <c r="D21" i="18" s="1"/>
  <c r="K63" i="17"/>
  <c r="C21" i="18" s="1"/>
  <c r="J63" i="17"/>
  <c r="B21" i="18" s="1"/>
  <c r="AG62" i="17"/>
  <c r="AC62" i="17"/>
  <c r="AC63" i="17" s="1"/>
  <c r="R21" i="18" s="1"/>
  <c r="Y62" i="17"/>
  <c r="U62" i="17"/>
  <c r="AH62" i="17" s="1"/>
  <c r="AI62" i="17" s="1"/>
  <c r="AG61" i="17"/>
  <c r="AG63" i="17" s="1"/>
  <c r="V21" i="18" s="1"/>
  <c r="AC61" i="17"/>
  <c r="Y61" i="17"/>
  <c r="U61" i="17"/>
  <c r="U63" i="17" s="1"/>
  <c r="J21" i="18" s="1"/>
  <c r="AF59" i="17"/>
  <c r="U20" i="18" s="1"/>
  <c r="AE59" i="17"/>
  <c r="T20" i="18" s="1"/>
  <c r="AD59" i="17"/>
  <c r="S20" i="18" s="1"/>
  <c r="AB59" i="17"/>
  <c r="Q20" i="18" s="1"/>
  <c r="AA59" i="17"/>
  <c r="P20" i="18" s="1"/>
  <c r="Z59" i="17"/>
  <c r="O20" i="18" s="1"/>
  <c r="X59" i="17"/>
  <c r="M20" i="18" s="1"/>
  <c r="W59" i="17"/>
  <c r="V59" i="17"/>
  <c r="K20" i="18" s="1"/>
  <c r="T59" i="17"/>
  <c r="I20" i="18" s="1"/>
  <c r="S59" i="17"/>
  <c r="H20" i="18" s="1"/>
  <c r="R59" i="17"/>
  <c r="G20" i="18" s="1"/>
  <c r="O59" i="17"/>
  <c r="F20" i="18" s="1"/>
  <c r="N59" i="17"/>
  <c r="E20" i="18" s="1"/>
  <c r="M59" i="17"/>
  <c r="D20" i="18" s="1"/>
  <c r="K59" i="17"/>
  <c r="C20" i="18" s="1"/>
  <c r="J59" i="17"/>
  <c r="B20" i="18" s="1"/>
  <c r="AH58" i="17"/>
  <c r="AG58" i="17"/>
  <c r="AC58" i="17"/>
  <c r="Y58" i="17"/>
  <c r="U58" i="17"/>
  <c r="AG57" i="17"/>
  <c r="AC57" i="17"/>
  <c r="Y57" i="17"/>
  <c r="U57" i="17"/>
  <c r="U59" i="17" s="1"/>
  <c r="J20" i="18" s="1"/>
  <c r="AF55" i="17"/>
  <c r="U19" i="18" s="1"/>
  <c r="AE55" i="17"/>
  <c r="T19" i="18" s="1"/>
  <c r="AD55" i="17"/>
  <c r="S19" i="18" s="1"/>
  <c r="AB55" i="17"/>
  <c r="Q19" i="18" s="1"/>
  <c r="AA55" i="17"/>
  <c r="P19" i="18" s="1"/>
  <c r="Z55" i="17"/>
  <c r="O19" i="18" s="1"/>
  <c r="X55" i="17"/>
  <c r="M19" i="18" s="1"/>
  <c r="W55" i="17"/>
  <c r="L19" i="18" s="1"/>
  <c r="V55" i="17"/>
  <c r="K19" i="18" s="1"/>
  <c r="T55" i="17"/>
  <c r="I19" i="18" s="1"/>
  <c r="S55" i="17"/>
  <c r="H19" i="18" s="1"/>
  <c r="R55" i="17"/>
  <c r="G19" i="18" s="1"/>
  <c r="O55" i="17"/>
  <c r="F19" i="18" s="1"/>
  <c r="N55" i="17"/>
  <c r="E19" i="18" s="1"/>
  <c r="M55" i="17"/>
  <c r="K55" i="17"/>
  <c r="C19" i="18" s="1"/>
  <c r="J55" i="17"/>
  <c r="B19" i="18" s="1"/>
  <c r="AG54" i="17"/>
  <c r="AG55" i="17" s="1"/>
  <c r="V19" i="18" s="1"/>
  <c r="AC54" i="17"/>
  <c r="Y54" i="17"/>
  <c r="U54" i="17"/>
  <c r="AG53" i="17"/>
  <c r="AC53" i="17"/>
  <c r="Y53" i="17"/>
  <c r="Y55" i="17" s="1"/>
  <c r="N19" i="18" s="1"/>
  <c r="U53" i="17"/>
  <c r="AF51" i="17"/>
  <c r="U18" i="18" s="1"/>
  <c r="AE51" i="17"/>
  <c r="T18" i="18" s="1"/>
  <c r="AD51" i="17"/>
  <c r="S18" i="18" s="1"/>
  <c r="AB51" i="17"/>
  <c r="Q18" i="18" s="1"/>
  <c r="AA51" i="17"/>
  <c r="P18" i="18" s="1"/>
  <c r="Z51" i="17"/>
  <c r="O18" i="18" s="1"/>
  <c r="X51" i="17"/>
  <c r="M18" i="18" s="1"/>
  <c r="W51" i="17"/>
  <c r="L18" i="18" s="1"/>
  <c r="V51" i="17"/>
  <c r="K18" i="18" s="1"/>
  <c r="T51" i="17"/>
  <c r="I18" i="18" s="1"/>
  <c r="S51" i="17"/>
  <c r="H18" i="18" s="1"/>
  <c r="R51" i="17"/>
  <c r="G18" i="18" s="1"/>
  <c r="O51" i="17"/>
  <c r="F18" i="18" s="1"/>
  <c r="N51" i="17"/>
  <c r="E18" i="18" s="1"/>
  <c r="M51" i="17"/>
  <c r="D18" i="18" s="1"/>
  <c r="J51" i="17"/>
  <c r="B18" i="18" s="1"/>
  <c r="AG50" i="17"/>
  <c r="AC50" i="17"/>
  <c r="Y50" i="17"/>
  <c r="U50" i="17"/>
  <c r="AG49" i="17"/>
  <c r="AC49" i="17"/>
  <c r="AC51" i="17" s="1"/>
  <c r="R18" i="18" s="1"/>
  <c r="Y49" i="17"/>
  <c r="Y51" i="17" s="1"/>
  <c r="N18" i="18" s="1"/>
  <c r="U49" i="17"/>
  <c r="AH49" i="17" s="1"/>
  <c r="AI49" i="17" s="1"/>
  <c r="AF47" i="17"/>
  <c r="U17" i="18" s="1"/>
  <c r="AE47" i="17"/>
  <c r="T17" i="18" s="1"/>
  <c r="AD47" i="17"/>
  <c r="S17" i="18" s="1"/>
  <c r="AB47" i="17"/>
  <c r="Q17" i="18" s="1"/>
  <c r="AA47" i="17"/>
  <c r="P17" i="18" s="1"/>
  <c r="Z47" i="17"/>
  <c r="O17" i="18" s="1"/>
  <c r="X47" i="17"/>
  <c r="M17" i="18" s="1"/>
  <c r="W47" i="17"/>
  <c r="L17" i="18" s="1"/>
  <c r="V47" i="17"/>
  <c r="K17" i="18" s="1"/>
  <c r="T47" i="17"/>
  <c r="I17" i="18" s="1"/>
  <c r="S47" i="17"/>
  <c r="H17" i="18" s="1"/>
  <c r="R47" i="17"/>
  <c r="G17" i="18" s="1"/>
  <c r="O47" i="17"/>
  <c r="F17" i="18" s="1"/>
  <c r="N47" i="17"/>
  <c r="E17" i="18" s="1"/>
  <c r="M47" i="17"/>
  <c r="K47" i="17"/>
  <c r="C17" i="18" s="1"/>
  <c r="J47" i="17"/>
  <c r="B17" i="18" s="1"/>
  <c r="AG46" i="17"/>
  <c r="AC46" i="17"/>
  <c r="Y46" i="17"/>
  <c r="U46" i="17"/>
  <c r="AG45" i="17"/>
  <c r="AC45" i="17"/>
  <c r="Y45" i="17"/>
  <c r="Y47" i="17" s="1"/>
  <c r="N17" i="18" s="1"/>
  <c r="U45" i="17"/>
  <c r="AH45" i="17" s="1"/>
  <c r="AF43" i="17"/>
  <c r="U16" i="18" s="1"/>
  <c r="AE43" i="17"/>
  <c r="T16" i="18" s="1"/>
  <c r="AD43" i="17"/>
  <c r="S16" i="18" s="1"/>
  <c r="AB43" i="17"/>
  <c r="Q16" i="18" s="1"/>
  <c r="AA43" i="17"/>
  <c r="P16" i="18" s="1"/>
  <c r="Z43" i="17"/>
  <c r="O16" i="18" s="1"/>
  <c r="X43" i="17"/>
  <c r="M16" i="18" s="1"/>
  <c r="W43" i="17"/>
  <c r="L16" i="18" s="1"/>
  <c r="V43" i="17"/>
  <c r="K16" i="18" s="1"/>
  <c r="T43" i="17"/>
  <c r="I16" i="18" s="1"/>
  <c r="S43" i="17"/>
  <c r="H16" i="18" s="1"/>
  <c r="R43" i="17"/>
  <c r="G16" i="18" s="1"/>
  <c r="O43" i="17"/>
  <c r="F16" i="18" s="1"/>
  <c r="N43" i="17"/>
  <c r="E16" i="18" s="1"/>
  <c r="M43" i="17"/>
  <c r="D16" i="18" s="1"/>
  <c r="K43" i="17"/>
  <c r="C16" i="18" s="1"/>
  <c r="J43" i="17"/>
  <c r="B16" i="18" s="1"/>
  <c r="AG42" i="17"/>
  <c r="AH42" i="17" s="1"/>
  <c r="AC42" i="17"/>
  <c r="Y42" i="17"/>
  <c r="U42" i="17"/>
  <c r="AG41" i="17"/>
  <c r="AC41" i="17"/>
  <c r="Y41" i="17"/>
  <c r="Y43" i="17" s="1"/>
  <c r="N16" i="18" s="1"/>
  <c r="U41" i="17"/>
  <c r="U43" i="17" s="1"/>
  <c r="J16" i="18" s="1"/>
  <c r="AF39" i="17"/>
  <c r="U15" i="18" s="1"/>
  <c r="AE39" i="17"/>
  <c r="T15" i="18" s="1"/>
  <c r="AD39" i="17"/>
  <c r="AB39" i="17"/>
  <c r="Q15" i="18" s="1"/>
  <c r="AA39" i="17"/>
  <c r="P15" i="18" s="1"/>
  <c r="Z39" i="17"/>
  <c r="O15" i="18" s="1"/>
  <c r="X39" i="17"/>
  <c r="M15" i="18" s="1"/>
  <c r="W39" i="17"/>
  <c r="L15" i="18" s="1"/>
  <c r="V39" i="17"/>
  <c r="K15" i="18" s="1"/>
  <c r="T39" i="17"/>
  <c r="I15" i="18" s="1"/>
  <c r="S39" i="17"/>
  <c r="H15" i="18" s="1"/>
  <c r="R39" i="17"/>
  <c r="G15" i="18" s="1"/>
  <c r="O39" i="17"/>
  <c r="F15" i="18" s="1"/>
  <c r="N39" i="17"/>
  <c r="E15" i="18" s="1"/>
  <c r="M39" i="17"/>
  <c r="D15" i="18" s="1"/>
  <c r="K39" i="17"/>
  <c r="C15" i="18" s="1"/>
  <c r="J39" i="17"/>
  <c r="B15" i="18" s="1"/>
  <c r="AG38" i="17"/>
  <c r="AC38" i="17"/>
  <c r="AC39" i="17" s="1"/>
  <c r="R15" i="18" s="1"/>
  <c r="Y38" i="17"/>
  <c r="U38" i="17"/>
  <c r="AG37" i="17"/>
  <c r="AG39" i="17" s="1"/>
  <c r="V15" i="18" s="1"/>
  <c r="AC37" i="17"/>
  <c r="Y37" i="17"/>
  <c r="Y39" i="17" s="1"/>
  <c r="N15" i="18" s="1"/>
  <c r="U37" i="17"/>
  <c r="AF35" i="17"/>
  <c r="U14" i="18" s="1"/>
  <c r="AE35" i="17"/>
  <c r="T14" i="18" s="1"/>
  <c r="AD35" i="17"/>
  <c r="S14" i="18" s="1"/>
  <c r="AB35" i="17"/>
  <c r="Q14" i="18" s="1"/>
  <c r="AA35" i="17"/>
  <c r="P14" i="18" s="1"/>
  <c r="Z35" i="17"/>
  <c r="O14" i="18" s="1"/>
  <c r="X35" i="17"/>
  <c r="M14" i="18" s="1"/>
  <c r="W35" i="17"/>
  <c r="L14" i="18" s="1"/>
  <c r="V35" i="17"/>
  <c r="K14" i="18" s="1"/>
  <c r="T35" i="17"/>
  <c r="I14" i="18" s="1"/>
  <c r="S35" i="17"/>
  <c r="H14" i="18" s="1"/>
  <c r="R35" i="17"/>
  <c r="G14" i="18" s="1"/>
  <c r="O35" i="17"/>
  <c r="F14" i="18" s="1"/>
  <c r="N35" i="17"/>
  <c r="E14" i="18" s="1"/>
  <c r="M35" i="17"/>
  <c r="D14" i="18" s="1"/>
  <c r="K35" i="17"/>
  <c r="J35" i="17"/>
  <c r="B14" i="18" s="1"/>
  <c r="AG34" i="17"/>
  <c r="AC34" i="17"/>
  <c r="Y34" i="17"/>
  <c r="U34" i="17"/>
  <c r="AH34" i="17" s="1"/>
  <c r="AH33" i="17"/>
  <c r="AI33" i="17" s="1"/>
  <c r="AG33" i="17"/>
  <c r="AC33" i="17"/>
  <c r="AC35" i="17" s="1"/>
  <c r="R14" i="18" s="1"/>
  <c r="Y33" i="17"/>
  <c r="Y35" i="17" s="1"/>
  <c r="N14" i="18" s="1"/>
  <c r="U33" i="17"/>
  <c r="U35" i="17" s="1"/>
  <c r="J14" i="18" s="1"/>
  <c r="AF31" i="17"/>
  <c r="U13" i="18" s="1"/>
  <c r="AE31" i="17"/>
  <c r="T13" i="18" s="1"/>
  <c r="AD31" i="17"/>
  <c r="S13" i="18" s="1"/>
  <c r="AB31" i="17"/>
  <c r="Q13" i="18" s="1"/>
  <c r="AA31" i="17"/>
  <c r="P13" i="18" s="1"/>
  <c r="Z31" i="17"/>
  <c r="O13" i="18" s="1"/>
  <c r="X31" i="17"/>
  <c r="M13" i="18" s="1"/>
  <c r="W31" i="17"/>
  <c r="L13" i="18" s="1"/>
  <c r="V31" i="17"/>
  <c r="K13" i="18" s="1"/>
  <c r="T31" i="17"/>
  <c r="I13" i="18" s="1"/>
  <c r="S31" i="17"/>
  <c r="H13" i="18" s="1"/>
  <c r="R31" i="17"/>
  <c r="G13" i="18" s="1"/>
  <c r="O31" i="17"/>
  <c r="F13" i="18" s="1"/>
  <c r="N31" i="17"/>
  <c r="E13" i="18" s="1"/>
  <c r="M31" i="17"/>
  <c r="D13" i="18" s="1"/>
  <c r="K31" i="17"/>
  <c r="C13" i="18" s="1"/>
  <c r="J31" i="17"/>
  <c r="B13" i="18" s="1"/>
  <c r="AG30" i="17"/>
  <c r="AG31" i="17" s="1"/>
  <c r="V13" i="18" s="1"/>
  <c r="AC30" i="17"/>
  <c r="Y30" i="17"/>
  <c r="U30" i="17"/>
  <c r="AG29" i="17"/>
  <c r="AC29" i="17"/>
  <c r="Y29" i="17"/>
  <c r="Y31" i="17" s="1"/>
  <c r="N13" i="18" s="1"/>
  <c r="U29" i="17"/>
  <c r="U31" i="17" s="1"/>
  <c r="J13" i="18" s="1"/>
  <c r="AF27" i="17"/>
  <c r="U12" i="18" s="1"/>
  <c r="AE27" i="17"/>
  <c r="T12" i="18" s="1"/>
  <c r="AD27" i="17"/>
  <c r="AB27" i="17"/>
  <c r="Q12" i="18" s="1"/>
  <c r="AA27" i="17"/>
  <c r="P12" i="18" s="1"/>
  <c r="Z27" i="17"/>
  <c r="O12" i="18" s="1"/>
  <c r="Y27" i="17"/>
  <c r="N12" i="18" s="1"/>
  <c r="X27" i="17"/>
  <c r="M12" i="18" s="1"/>
  <c r="W27" i="17"/>
  <c r="L12" i="18" s="1"/>
  <c r="V27" i="17"/>
  <c r="K12" i="18" s="1"/>
  <c r="T27" i="17"/>
  <c r="I12" i="18" s="1"/>
  <c r="S27" i="17"/>
  <c r="H12" i="18" s="1"/>
  <c r="R27" i="17"/>
  <c r="G12" i="18" s="1"/>
  <c r="O27" i="17"/>
  <c r="F12" i="18" s="1"/>
  <c r="N27" i="17"/>
  <c r="E12" i="18" s="1"/>
  <c r="M27" i="17"/>
  <c r="D12" i="18" s="1"/>
  <c r="K27" i="17"/>
  <c r="C12" i="18" s="1"/>
  <c r="J27" i="17"/>
  <c r="B12" i="18" s="1"/>
  <c r="AG26" i="17"/>
  <c r="AC26" i="17"/>
  <c r="Y26" i="17"/>
  <c r="U26" i="17"/>
  <c r="AG25" i="17"/>
  <c r="AG27" i="17" s="1"/>
  <c r="V12" i="18" s="1"/>
  <c r="AC25" i="17"/>
  <c r="AC27" i="17" s="1"/>
  <c r="R12" i="18" s="1"/>
  <c r="Y25" i="17"/>
  <c r="U25" i="17"/>
  <c r="AF23" i="17"/>
  <c r="U11" i="18" s="1"/>
  <c r="AE23" i="17"/>
  <c r="T11" i="18" s="1"/>
  <c r="AD23" i="17"/>
  <c r="S11" i="18" s="1"/>
  <c r="AB23" i="17"/>
  <c r="Q11" i="18" s="1"/>
  <c r="AA23" i="17"/>
  <c r="P11" i="18" s="1"/>
  <c r="Z23" i="17"/>
  <c r="O11" i="18" s="1"/>
  <c r="X23" i="17"/>
  <c r="M11" i="18" s="1"/>
  <c r="W23" i="17"/>
  <c r="L11" i="18" s="1"/>
  <c r="V23" i="17"/>
  <c r="K11" i="18" s="1"/>
  <c r="T23" i="17"/>
  <c r="I11" i="18" s="1"/>
  <c r="S23" i="17"/>
  <c r="H11" i="18" s="1"/>
  <c r="R23" i="17"/>
  <c r="G11" i="18" s="1"/>
  <c r="O23" i="17"/>
  <c r="F11" i="18" s="1"/>
  <c r="N23" i="17"/>
  <c r="E11" i="18" s="1"/>
  <c r="M23" i="17"/>
  <c r="D11" i="18" s="1"/>
  <c r="K23" i="17"/>
  <c r="C11" i="18" s="1"/>
  <c r="J23" i="17"/>
  <c r="B11" i="18" s="1"/>
  <c r="AG22" i="17"/>
  <c r="AC22" i="17"/>
  <c r="Y22" i="17"/>
  <c r="U22" i="17"/>
  <c r="AG21" i="17"/>
  <c r="AG23" i="17" s="1"/>
  <c r="V11" i="18" s="1"/>
  <c r="AC21" i="17"/>
  <c r="Y21" i="17"/>
  <c r="U21" i="17"/>
  <c r="AF19" i="17"/>
  <c r="U10" i="18" s="1"/>
  <c r="AE19" i="17"/>
  <c r="AD19" i="17"/>
  <c r="S10" i="18" s="1"/>
  <c r="AC19" i="17"/>
  <c r="R10" i="18" s="1"/>
  <c r="AB19" i="17"/>
  <c r="Q10" i="18" s="1"/>
  <c r="AA19" i="17"/>
  <c r="P10" i="18" s="1"/>
  <c r="Z19" i="17"/>
  <c r="O10" i="18" s="1"/>
  <c r="X19" i="17"/>
  <c r="M10" i="18" s="1"/>
  <c r="W19" i="17"/>
  <c r="L10" i="18" s="1"/>
  <c r="V19" i="17"/>
  <c r="K10" i="18" s="1"/>
  <c r="T19" i="17"/>
  <c r="I10" i="18" s="1"/>
  <c r="S19" i="17"/>
  <c r="H10" i="18" s="1"/>
  <c r="R19" i="17"/>
  <c r="G10" i="18" s="1"/>
  <c r="O19" i="17"/>
  <c r="F10" i="18" s="1"/>
  <c r="N19" i="17"/>
  <c r="E10" i="18" s="1"/>
  <c r="M19" i="17"/>
  <c r="D10" i="18" s="1"/>
  <c r="K19" i="17"/>
  <c r="C10" i="18" s="1"/>
  <c r="J19" i="17"/>
  <c r="B10" i="18" s="1"/>
  <c r="AG18" i="17"/>
  <c r="AC18" i="17"/>
  <c r="Y18" i="17"/>
  <c r="U18" i="17"/>
  <c r="AG17" i="17"/>
  <c r="AC17" i="17"/>
  <c r="Y17" i="17"/>
  <c r="Y19" i="17" s="1"/>
  <c r="N10" i="18" s="1"/>
  <c r="U17" i="17"/>
  <c r="AH17" i="17" s="1"/>
  <c r="AI17" i="17" s="1"/>
  <c r="AF15" i="17"/>
  <c r="U9" i="18" s="1"/>
  <c r="AE15" i="17"/>
  <c r="T9" i="18" s="1"/>
  <c r="AD15" i="17"/>
  <c r="S9" i="18" s="1"/>
  <c r="AB15" i="17"/>
  <c r="Q9" i="18" s="1"/>
  <c r="AA15" i="17"/>
  <c r="P9" i="18" s="1"/>
  <c r="Z15" i="17"/>
  <c r="O9" i="18" s="1"/>
  <c r="X15" i="17"/>
  <c r="M9" i="18" s="1"/>
  <c r="W15" i="17"/>
  <c r="V15" i="17"/>
  <c r="K9" i="18" s="1"/>
  <c r="T15" i="17"/>
  <c r="I9" i="18" s="1"/>
  <c r="S15" i="17"/>
  <c r="H9" i="18" s="1"/>
  <c r="R15" i="17"/>
  <c r="G9" i="18" s="1"/>
  <c r="O15" i="17"/>
  <c r="F9" i="18" s="1"/>
  <c r="N15" i="17"/>
  <c r="E9" i="18" s="1"/>
  <c r="M15" i="17"/>
  <c r="D9" i="18" s="1"/>
  <c r="K15" i="17"/>
  <c r="C9" i="18" s="1"/>
  <c r="J15" i="17"/>
  <c r="B9" i="18" s="1"/>
  <c r="AG14" i="17"/>
  <c r="AC14" i="17"/>
  <c r="Y14" i="17"/>
  <c r="U14" i="17"/>
  <c r="AH14" i="17" s="1"/>
  <c r="AI14" i="17" s="1"/>
  <c r="AH13" i="17"/>
  <c r="AG13" i="17"/>
  <c r="AC13" i="17"/>
  <c r="Y13" i="17"/>
  <c r="Y15" i="17" s="1"/>
  <c r="N9" i="18" s="1"/>
  <c r="U13" i="17"/>
  <c r="AF11" i="17"/>
  <c r="U8" i="18" s="1"/>
  <c r="AE11" i="17"/>
  <c r="T8" i="18" s="1"/>
  <c r="AD11" i="17"/>
  <c r="S8" i="18" s="1"/>
  <c r="AB11" i="17"/>
  <c r="Q8" i="18" s="1"/>
  <c r="AA11" i="17"/>
  <c r="P8" i="18" s="1"/>
  <c r="Z11" i="17"/>
  <c r="O8" i="18" s="1"/>
  <c r="Y11" i="17"/>
  <c r="X11" i="17"/>
  <c r="M8" i="18" s="1"/>
  <c r="W11" i="17"/>
  <c r="L8" i="18" s="1"/>
  <c r="V11" i="17"/>
  <c r="T11" i="17"/>
  <c r="I8" i="18" s="1"/>
  <c r="S11" i="17"/>
  <c r="H8" i="18" s="1"/>
  <c r="R11" i="17"/>
  <c r="G8" i="18" s="1"/>
  <c r="O11" i="17"/>
  <c r="N11" i="17"/>
  <c r="E8" i="18" s="1"/>
  <c r="M11" i="17"/>
  <c r="K11" i="17"/>
  <c r="C8" i="18" s="1"/>
  <c r="J11" i="17"/>
  <c r="B8" i="18" s="1"/>
  <c r="AG10" i="17"/>
  <c r="AH10" i="17" s="1"/>
  <c r="AC10" i="17"/>
  <c r="Y10" i="17"/>
  <c r="U10" i="17"/>
  <c r="AG9" i="17"/>
  <c r="AG11" i="17" s="1"/>
  <c r="AC9" i="17"/>
  <c r="Y9" i="17"/>
  <c r="U9" i="17"/>
  <c r="U11" i="17" s="1"/>
  <c r="S23" i="16"/>
  <c r="K22" i="16"/>
  <c r="C22" i="16"/>
  <c r="U21" i="16"/>
  <c r="M21" i="16"/>
  <c r="E21" i="16"/>
  <c r="C21" i="16"/>
  <c r="U20" i="16"/>
  <c r="S20" i="16"/>
  <c r="M20" i="16"/>
  <c r="K20" i="16"/>
  <c r="E20" i="16"/>
  <c r="C20" i="16"/>
  <c r="S19" i="16"/>
  <c r="K19" i="16"/>
  <c r="C19" i="16"/>
  <c r="K18" i="16"/>
  <c r="C18" i="16"/>
  <c r="Y17" i="16"/>
  <c r="U17" i="16"/>
  <c r="S17" i="16"/>
  <c r="M17" i="16"/>
  <c r="K17" i="16"/>
  <c r="E17" i="16"/>
  <c r="C17" i="16"/>
  <c r="U16" i="16"/>
  <c r="S16" i="16"/>
  <c r="M16" i="16"/>
  <c r="K16" i="16"/>
  <c r="E16" i="16"/>
  <c r="C16" i="16"/>
  <c r="U15" i="16"/>
  <c r="S15" i="16"/>
  <c r="M15" i="16"/>
  <c r="K15" i="16"/>
  <c r="E15" i="16"/>
  <c r="C15" i="16"/>
  <c r="U14" i="16"/>
  <c r="S14" i="16"/>
  <c r="M14" i="16"/>
  <c r="K14" i="16"/>
  <c r="E14" i="16"/>
  <c r="C14" i="16"/>
  <c r="U13" i="16"/>
  <c r="S13" i="16"/>
  <c r="M13" i="16"/>
  <c r="K13" i="16"/>
  <c r="E13" i="16"/>
  <c r="C13" i="16"/>
  <c r="U12" i="16"/>
  <c r="S12" i="16"/>
  <c r="M12" i="16"/>
  <c r="K12" i="16"/>
  <c r="E12" i="16"/>
  <c r="C12" i="16"/>
  <c r="U11" i="16"/>
  <c r="S11" i="16"/>
  <c r="M11" i="16"/>
  <c r="K11" i="16"/>
  <c r="E11" i="16"/>
  <c r="C11" i="16"/>
  <c r="U10" i="16"/>
  <c r="S10" i="16"/>
  <c r="M10" i="16"/>
  <c r="K10" i="16"/>
  <c r="E10" i="16"/>
  <c r="C10" i="16"/>
  <c r="U9" i="16"/>
  <c r="S9" i="16"/>
  <c r="M9" i="16"/>
  <c r="K9" i="16"/>
  <c r="E9" i="16"/>
  <c r="C9" i="16"/>
  <c r="U8" i="16"/>
  <c r="S8" i="16"/>
  <c r="M8" i="16"/>
  <c r="K8" i="16"/>
  <c r="E8" i="16"/>
  <c r="C8" i="16"/>
  <c r="A5" i="16"/>
  <c r="A24" i="16" s="1"/>
  <c r="AE72" i="15"/>
  <c r="A72" i="15"/>
  <c r="AF71" i="15"/>
  <c r="U23" i="16" s="1"/>
  <c r="AE71" i="15"/>
  <c r="T23" i="16" s="1"/>
  <c r="AD71" i="15"/>
  <c r="AB71" i="15"/>
  <c r="Q23" i="16" s="1"/>
  <c r="AA71" i="15"/>
  <c r="P23" i="16" s="1"/>
  <c r="Z71" i="15"/>
  <c r="O23" i="16" s="1"/>
  <c r="X71" i="15"/>
  <c r="M23" i="16" s="1"/>
  <c r="W71" i="15"/>
  <c r="L23" i="16" s="1"/>
  <c r="V71" i="15"/>
  <c r="K23" i="16" s="1"/>
  <c r="I23" i="16"/>
  <c r="H23" i="16"/>
  <c r="R71" i="15"/>
  <c r="G23" i="16" s="1"/>
  <c r="O71" i="15"/>
  <c r="F23" i="16" s="1"/>
  <c r="N71" i="15"/>
  <c r="E23" i="16" s="1"/>
  <c r="M71" i="15"/>
  <c r="D23" i="16" s="1"/>
  <c r="C23" i="16"/>
  <c r="J71" i="15"/>
  <c r="B23" i="16" s="1"/>
  <c r="AG70" i="15"/>
  <c r="AC70" i="15"/>
  <c r="Y70" i="15"/>
  <c r="U70" i="15"/>
  <c r="U71" i="15" s="1"/>
  <c r="AG69" i="15"/>
  <c r="AG71" i="15" s="1"/>
  <c r="V23" i="16" s="1"/>
  <c r="AC69" i="15"/>
  <c r="AC71" i="15" s="1"/>
  <c r="R23" i="16" s="1"/>
  <c r="Y69" i="15"/>
  <c r="U69" i="15"/>
  <c r="AF67" i="15"/>
  <c r="U22" i="16" s="1"/>
  <c r="AE67" i="15"/>
  <c r="T22" i="16" s="1"/>
  <c r="AD67" i="15"/>
  <c r="S22" i="16" s="1"/>
  <c r="AB67" i="15"/>
  <c r="Q22" i="16" s="1"/>
  <c r="AA67" i="15"/>
  <c r="P22" i="16" s="1"/>
  <c r="Z67" i="15"/>
  <c r="O22" i="16" s="1"/>
  <c r="X67" i="15"/>
  <c r="M22" i="16" s="1"/>
  <c r="W67" i="15"/>
  <c r="L22" i="16" s="1"/>
  <c r="V67" i="15"/>
  <c r="T67" i="15"/>
  <c r="I22" i="16" s="1"/>
  <c r="S67" i="15"/>
  <c r="H22" i="16" s="1"/>
  <c r="R67" i="15"/>
  <c r="G22" i="16" s="1"/>
  <c r="O67" i="15"/>
  <c r="F22" i="16" s="1"/>
  <c r="N67" i="15"/>
  <c r="E22" i="16" s="1"/>
  <c r="M67" i="15"/>
  <c r="D22" i="16" s="1"/>
  <c r="K67" i="15"/>
  <c r="J67" i="15"/>
  <c r="B22" i="16" s="1"/>
  <c r="AG66" i="15"/>
  <c r="AG67" i="15" s="1"/>
  <c r="V22" i="16" s="1"/>
  <c r="AC66" i="15"/>
  <c r="Y66" i="15"/>
  <c r="U66" i="15"/>
  <c r="AH66" i="15" s="1"/>
  <c r="AG65" i="15"/>
  <c r="AC65" i="15"/>
  <c r="Y65" i="15"/>
  <c r="U65" i="15"/>
  <c r="AF63" i="15"/>
  <c r="AE63" i="15"/>
  <c r="T21" i="16" s="1"/>
  <c r="AD63" i="15"/>
  <c r="S21" i="16" s="1"/>
  <c r="AB63" i="15"/>
  <c r="Q21" i="16" s="1"/>
  <c r="AA63" i="15"/>
  <c r="P21" i="16" s="1"/>
  <c r="Z63" i="15"/>
  <c r="O21" i="16" s="1"/>
  <c r="X63" i="15"/>
  <c r="W63" i="15"/>
  <c r="L21" i="16" s="1"/>
  <c r="V63" i="15"/>
  <c r="K21" i="16" s="1"/>
  <c r="T63" i="15"/>
  <c r="I21" i="16" s="1"/>
  <c r="S63" i="15"/>
  <c r="H21" i="16" s="1"/>
  <c r="R63" i="15"/>
  <c r="G21" i="16" s="1"/>
  <c r="O63" i="15"/>
  <c r="F21" i="16" s="1"/>
  <c r="N63" i="15"/>
  <c r="M63" i="15"/>
  <c r="D21" i="16" s="1"/>
  <c r="K63" i="15"/>
  <c r="J63" i="15"/>
  <c r="B21" i="16" s="1"/>
  <c r="AG62" i="15"/>
  <c r="AC62" i="15"/>
  <c r="Y62" i="15"/>
  <c r="Y63" i="15" s="1"/>
  <c r="N21" i="16" s="1"/>
  <c r="U62" i="15"/>
  <c r="AH62" i="15" s="1"/>
  <c r="AI62" i="15" s="1"/>
  <c r="AG61" i="15"/>
  <c r="AG63" i="15" s="1"/>
  <c r="V21" i="16" s="1"/>
  <c r="AC61" i="15"/>
  <c r="AC63" i="15" s="1"/>
  <c r="R21" i="16" s="1"/>
  <c r="Y61" i="15"/>
  <c r="U61" i="15"/>
  <c r="AH61" i="15" s="1"/>
  <c r="AF59" i="15"/>
  <c r="AE59" i="15"/>
  <c r="T20" i="16" s="1"/>
  <c r="AD59" i="15"/>
  <c r="AB59" i="15"/>
  <c r="Q20" i="16" s="1"/>
  <c r="AA59" i="15"/>
  <c r="P20" i="16" s="1"/>
  <c r="Z59" i="15"/>
  <c r="O20" i="16" s="1"/>
  <c r="X59" i="15"/>
  <c r="W59" i="15"/>
  <c r="L20" i="16" s="1"/>
  <c r="V59" i="15"/>
  <c r="U59" i="15"/>
  <c r="J20" i="16" s="1"/>
  <c r="T59" i="15"/>
  <c r="I20" i="16" s="1"/>
  <c r="S59" i="15"/>
  <c r="H20" i="16" s="1"/>
  <c r="R59" i="15"/>
  <c r="G20" i="16" s="1"/>
  <c r="O59" i="15"/>
  <c r="F20" i="16" s="1"/>
  <c r="N59" i="15"/>
  <c r="M59" i="15"/>
  <c r="D20" i="16" s="1"/>
  <c r="K59" i="15"/>
  <c r="J59" i="15"/>
  <c r="B20" i="16" s="1"/>
  <c r="AH58" i="15"/>
  <c r="AI58" i="15" s="1"/>
  <c r="AG58" i="15"/>
  <c r="AC58" i="15"/>
  <c r="AC59" i="15" s="1"/>
  <c r="R20" i="16" s="1"/>
  <c r="Y58" i="15"/>
  <c r="U58" i="15"/>
  <c r="AG57" i="15"/>
  <c r="AG59" i="15" s="1"/>
  <c r="V20" i="16" s="1"/>
  <c r="AC57" i="15"/>
  <c r="Y57" i="15"/>
  <c r="Y59" i="15" s="1"/>
  <c r="N20" i="16" s="1"/>
  <c r="U57" i="15"/>
  <c r="AH57" i="15" s="1"/>
  <c r="AF55" i="15"/>
  <c r="U19" i="16" s="1"/>
  <c r="AE55" i="15"/>
  <c r="T19" i="16" s="1"/>
  <c r="AD55" i="15"/>
  <c r="AB55" i="15"/>
  <c r="Q19" i="16" s="1"/>
  <c r="AA55" i="15"/>
  <c r="P19" i="16" s="1"/>
  <c r="Z55" i="15"/>
  <c r="O19" i="16" s="1"/>
  <c r="X55" i="15"/>
  <c r="M19" i="16" s="1"/>
  <c r="W55" i="15"/>
  <c r="L19" i="16" s="1"/>
  <c r="V55" i="15"/>
  <c r="T55" i="15"/>
  <c r="I19" i="16" s="1"/>
  <c r="S55" i="15"/>
  <c r="H19" i="16" s="1"/>
  <c r="R55" i="15"/>
  <c r="G19" i="16" s="1"/>
  <c r="O55" i="15"/>
  <c r="F19" i="16" s="1"/>
  <c r="N55" i="15"/>
  <c r="E19" i="16" s="1"/>
  <c r="M55" i="15"/>
  <c r="D19" i="16" s="1"/>
  <c r="K55" i="15"/>
  <c r="J55" i="15"/>
  <c r="B19" i="16" s="1"/>
  <c r="AG54" i="15"/>
  <c r="AC54" i="15"/>
  <c r="AC55" i="15" s="1"/>
  <c r="R19" i="16" s="1"/>
  <c r="Y54" i="15"/>
  <c r="U54" i="15"/>
  <c r="U55" i="15" s="1"/>
  <c r="J19" i="16" s="1"/>
  <c r="AG53" i="15"/>
  <c r="AG55" i="15" s="1"/>
  <c r="V19" i="16" s="1"/>
  <c r="AC53" i="15"/>
  <c r="Y53" i="15"/>
  <c r="U53" i="15"/>
  <c r="AG51" i="15"/>
  <c r="V18" i="16" s="1"/>
  <c r="AF51" i="15"/>
  <c r="U18" i="16" s="1"/>
  <c r="AE51" i="15"/>
  <c r="T18" i="16" s="1"/>
  <c r="AD51" i="15"/>
  <c r="S18" i="16" s="1"/>
  <c r="AB51" i="15"/>
  <c r="Q18" i="16" s="1"/>
  <c r="AA51" i="15"/>
  <c r="P18" i="16" s="1"/>
  <c r="Z51" i="15"/>
  <c r="O18" i="16" s="1"/>
  <c r="X51" i="15"/>
  <c r="M18" i="16" s="1"/>
  <c r="W51" i="15"/>
  <c r="L18" i="16" s="1"/>
  <c r="V51" i="15"/>
  <c r="T51" i="15"/>
  <c r="I18" i="16" s="1"/>
  <c r="S51" i="15"/>
  <c r="H18" i="16" s="1"/>
  <c r="R51" i="15"/>
  <c r="G18" i="16" s="1"/>
  <c r="O51" i="15"/>
  <c r="F18" i="16" s="1"/>
  <c r="N51" i="15"/>
  <c r="E18" i="16" s="1"/>
  <c r="M51" i="15"/>
  <c r="D18" i="16" s="1"/>
  <c r="J51" i="15"/>
  <c r="B18" i="16" s="1"/>
  <c r="AG50" i="15"/>
  <c r="AC50" i="15"/>
  <c r="Y50" i="15"/>
  <c r="AH50" i="15" s="1"/>
  <c r="U50" i="15"/>
  <c r="AG49" i="15"/>
  <c r="AC49" i="15"/>
  <c r="AC51" i="15" s="1"/>
  <c r="R18" i="16" s="1"/>
  <c r="Y49" i="15"/>
  <c r="U49" i="15"/>
  <c r="AF47" i="15"/>
  <c r="AE47" i="15"/>
  <c r="T17" i="16" s="1"/>
  <c r="AD47" i="15"/>
  <c r="AC47" i="15"/>
  <c r="R17" i="16" s="1"/>
  <c r="AB47" i="15"/>
  <c r="Q17" i="16" s="1"/>
  <c r="AA47" i="15"/>
  <c r="P17" i="16" s="1"/>
  <c r="Z47" i="15"/>
  <c r="O17" i="16" s="1"/>
  <c r="Y47" i="15"/>
  <c r="N17" i="16" s="1"/>
  <c r="X47" i="15"/>
  <c r="W47" i="15"/>
  <c r="L17" i="16" s="1"/>
  <c r="V47" i="15"/>
  <c r="U47" i="15"/>
  <c r="J17" i="16" s="1"/>
  <c r="T47" i="15"/>
  <c r="I17" i="16" s="1"/>
  <c r="S47" i="15"/>
  <c r="H17" i="16" s="1"/>
  <c r="R47" i="15"/>
  <c r="G17" i="16" s="1"/>
  <c r="O47" i="15"/>
  <c r="F17" i="16" s="1"/>
  <c r="N47" i="15"/>
  <c r="M47" i="15"/>
  <c r="D17" i="16" s="1"/>
  <c r="K47" i="15"/>
  <c r="J47" i="15"/>
  <c r="B17" i="16" s="1"/>
  <c r="AG46" i="15"/>
  <c r="AG47" i="15" s="1"/>
  <c r="V17" i="16" s="1"/>
  <c r="AC46" i="15"/>
  <c r="Y46" i="15"/>
  <c r="U46" i="15"/>
  <c r="AH46" i="15" s="1"/>
  <c r="AH45" i="15"/>
  <c r="AG45" i="15"/>
  <c r="AC45" i="15"/>
  <c r="Y45" i="15"/>
  <c r="U45" i="15"/>
  <c r="AG43" i="15"/>
  <c r="V16" i="16" s="1"/>
  <c r="AF43" i="15"/>
  <c r="AE43" i="15"/>
  <c r="T16" i="16" s="1"/>
  <c r="AD43" i="15"/>
  <c r="AB43" i="15"/>
  <c r="Q16" i="16" s="1"/>
  <c r="AA43" i="15"/>
  <c r="P16" i="16" s="1"/>
  <c r="Z43" i="15"/>
  <c r="O16" i="16" s="1"/>
  <c r="Y43" i="15"/>
  <c r="N16" i="16" s="1"/>
  <c r="X43" i="15"/>
  <c r="W43" i="15"/>
  <c r="L16" i="16" s="1"/>
  <c r="V43" i="15"/>
  <c r="T43" i="15"/>
  <c r="I16" i="16" s="1"/>
  <c r="S43" i="15"/>
  <c r="H16" i="16" s="1"/>
  <c r="R43" i="15"/>
  <c r="G16" i="16" s="1"/>
  <c r="O43" i="15"/>
  <c r="F16" i="16" s="1"/>
  <c r="N43" i="15"/>
  <c r="M43" i="15"/>
  <c r="D16" i="16" s="1"/>
  <c r="K43" i="15"/>
  <c r="J43" i="15"/>
  <c r="B16" i="16" s="1"/>
  <c r="AG42" i="15"/>
  <c r="AC42" i="15"/>
  <c r="Y42" i="15"/>
  <c r="U42" i="15"/>
  <c r="AG41" i="15"/>
  <c r="AC41" i="15"/>
  <c r="AC43" i="15" s="1"/>
  <c r="R16" i="16" s="1"/>
  <c r="Y41" i="15"/>
  <c r="U41" i="15"/>
  <c r="U43" i="15" s="1"/>
  <c r="J16" i="16" s="1"/>
  <c r="AF39" i="15"/>
  <c r="AE39" i="15"/>
  <c r="T15" i="16" s="1"/>
  <c r="AD39" i="15"/>
  <c r="AB39" i="15"/>
  <c r="Q15" i="16" s="1"/>
  <c r="AA39" i="15"/>
  <c r="P15" i="16" s="1"/>
  <c r="Z39" i="15"/>
  <c r="O15" i="16" s="1"/>
  <c r="X39" i="15"/>
  <c r="W39" i="15"/>
  <c r="L15" i="16" s="1"/>
  <c r="V39" i="15"/>
  <c r="T39" i="15"/>
  <c r="I15" i="16" s="1"/>
  <c r="S39" i="15"/>
  <c r="H15" i="16" s="1"/>
  <c r="R39" i="15"/>
  <c r="G15" i="16" s="1"/>
  <c r="O39" i="15"/>
  <c r="F15" i="16" s="1"/>
  <c r="N39" i="15"/>
  <c r="M39" i="15"/>
  <c r="D15" i="16" s="1"/>
  <c r="K39" i="15"/>
  <c r="J39" i="15"/>
  <c r="B15" i="16" s="1"/>
  <c r="AG38" i="15"/>
  <c r="AG39" i="15" s="1"/>
  <c r="V15" i="16" s="1"/>
  <c r="AC38" i="15"/>
  <c r="Y38" i="15"/>
  <c r="AH38" i="15" s="1"/>
  <c r="U38" i="15"/>
  <c r="AG37" i="15"/>
  <c r="AC37" i="15"/>
  <c r="AC39" i="15" s="1"/>
  <c r="R15" i="16" s="1"/>
  <c r="Y37" i="15"/>
  <c r="U37" i="15"/>
  <c r="AF35" i="15"/>
  <c r="AE35" i="15"/>
  <c r="T14" i="16" s="1"/>
  <c r="AD35" i="15"/>
  <c r="AC35" i="15"/>
  <c r="R14" i="16" s="1"/>
  <c r="AB35" i="15"/>
  <c r="Q14" i="16" s="1"/>
  <c r="AA35" i="15"/>
  <c r="P14" i="16" s="1"/>
  <c r="Z35" i="15"/>
  <c r="O14" i="16" s="1"/>
  <c r="X35" i="15"/>
  <c r="W35" i="15"/>
  <c r="L14" i="16" s="1"/>
  <c r="V35" i="15"/>
  <c r="T35" i="15"/>
  <c r="I14" i="16" s="1"/>
  <c r="S35" i="15"/>
  <c r="H14" i="16" s="1"/>
  <c r="R35" i="15"/>
  <c r="G14" i="16" s="1"/>
  <c r="O35" i="15"/>
  <c r="F14" i="16" s="1"/>
  <c r="N35" i="15"/>
  <c r="M35" i="15"/>
  <c r="D14" i="16" s="1"/>
  <c r="K35" i="15"/>
  <c r="J35" i="15"/>
  <c r="B14" i="16" s="1"/>
  <c r="AG34" i="15"/>
  <c r="AC34" i="15"/>
  <c r="Y34" i="15"/>
  <c r="AH34" i="15" s="1"/>
  <c r="U34" i="15"/>
  <c r="AG33" i="15"/>
  <c r="AG35" i="15" s="1"/>
  <c r="V14" i="16" s="1"/>
  <c r="AC33" i="15"/>
  <c r="Y33" i="15"/>
  <c r="Y35" i="15" s="1"/>
  <c r="N14" i="16" s="1"/>
  <c r="U33" i="15"/>
  <c r="AH33" i="15" s="1"/>
  <c r="AF31" i="15"/>
  <c r="AE31" i="15"/>
  <c r="T13" i="16" s="1"/>
  <c r="AD31" i="15"/>
  <c r="AC31" i="15"/>
  <c r="R13" i="16" s="1"/>
  <c r="AB31" i="15"/>
  <c r="Q13" i="16" s="1"/>
  <c r="AA31" i="15"/>
  <c r="P13" i="16" s="1"/>
  <c r="Z31" i="15"/>
  <c r="O13" i="16" s="1"/>
  <c r="Y31" i="15"/>
  <c r="N13" i="16" s="1"/>
  <c r="X31" i="15"/>
  <c r="W31" i="15"/>
  <c r="L13" i="16" s="1"/>
  <c r="V31" i="15"/>
  <c r="U31" i="15"/>
  <c r="J13" i="16" s="1"/>
  <c r="T31" i="15"/>
  <c r="I13" i="16" s="1"/>
  <c r="S31" i="15"/>
  <c r="H13" i="16" s="1"/>
  <c r="R31" i="15"/>
  <c r="G13" i="16" s="1"/>
  <c r="O31" i="15"/>
  <c r="F13" i="16" s="1"/>
  <c r="N31" i="15"/>
  <c r="M31" i="15"/>
  <c r="D13" i="16" s="1"/>
  <c r="K31" i="15"/>
  <c r="J31" i="15"/>
  <c r="B13" i="16" s="1"/>
  <c r="AI30" i="15"/>
  <c r="AG30" i="15"/>
  <c r="AG31" i="15" s="1"/>
  <c r="V13" i="16" s="1"/>
  <c r="AC30" i="15"/>
  <c r="Y30" i="15"/>
  <c r="U30" i="15"/>
  <c r="AH30" i="15" s="1"/>
  <c r="AH29" i="15"/>
  <c r="AG29" i="15"/>
  <c r="AC29" i="15"/>
  <c r="Y29" i="15"/>
  <c r="U29" i="15"/>
  <c r="AF27" i="15"/>
  <c r="AE27" i="15"/>
  <c r="T12" i="16" s="1"/>
  <c r="AD27" i="15"/>
  <c r="AB27" i="15"/>
  <c r="Q12" i="16" s="1"/>
  <c r="AA27" i="15"/>
  <c r="P12" i="16" s="1"/>
  <c r="Z27" i="15"/>
  <c r="O12" i="16" s="1"/>
  <c r="Y27" i="15"/>
  <c r="N12" i="16" s="1"/>
  <c r="X27" i="15"/>
  <c r="W27" i="15"/>
  <c r="L12" i="16" s="1"/>
  <c r="V27" i="15"/>
  <c r="T27" i="15"/>
  <c r="I12" i="16" s="1"/>
  <c r="S27" i="15"/>
  <c r="H12" i="16" s="1"/>
  <c r="R27" i="15"/>
  <c r="G12" i="16" s="1"/>
  <c r="O27" i="15"/>
  <c r="F12" i="16" s="1"/>
  <c r="N27" i="15"/>
  <c r="M27" i="15"/>
  <c r="D12" i="16" s="1"/>
  <c r="K27" i="15"/>
  <c r="J27" i="15"/>
  <c r="B12" i="16" s="1"/>
  <c r="AG26" i="15"/>
  <c r="AG27" i="15" s="1"/>
  <c r="V12" i="16" s="1"/>
  <c r="AC26" i="15"/>
  <c r="Y26" i="15"/>
  <c r="U26" i="15"/>
  <c r="AH25" i="15"/>
  <c r="AG25" i="15"/>
  <c r="AC25" i="15"/>
  <c r="AC27" i="15" s="1"/>
  <c r="R12" i="16" s="1"/>
  <c r="Y25" i="15"/>
  <c r="U25" i="15"/>
  <c r="U27" i="15" s="1"/>
  <c r="J12" i="16" s="1"/>
  <c r="AG23" i="15"/>
  <c r="V11" i="16" s="1"/>
  <c r="AF23" i="15"/>
  <c r="AE23" i="15"/>
  <c r="T11" i="16" s="1"/>
  <c r="AD23" i="15"/>
  <c r="AB23" i="15"/>
  <c r="Q11" i="16" s="1"/>
  <c r="AA23" i="15"/>
  <c r="P11" i="16" s="1"/>
  <c r="Z23" i="15"/>
  <c r="O11" i="16" s="1"/>
  <c r="Y23" i="15"/>
  <c r="N11" i="16" s="1"/>
  <c r="X23" i="15"/>
  <c r="W23" i="15"/>
  <c r="L11" i="16" s="1"/>
  <c r="V23" i="15"/>
  <c r="T23" i="15"/>
  <c r="I11" i="16" s="1"/>
  <c r="S23" i="15"/>
  <c r="H11" i="16" s="1"/>
  <c r="R23" i="15"/>
  <c r="G11" i="16" s="1"/>
  <c r="O23" i="15"/>
  <c r="F11" i="16" s="1"/>
  <c r="N23" i="15"/>
  <c r="M23" i="15"/>
  <c r="D11" i="16" s="1"/>
  <c r="K23" i="15"/>
  <c r="J23" i="15"/>
  <c r="B11" i="16" s="1"/>
  <c r="AG22" i="15"/>
  <c r="AC22" i="15"/>
  <c r="Y22" i="15"/>
  <c r="U22" i="15"/>
  <c r="AG21" i="15"/>
  <c r="AC21" i="15"/>
  <c r="AC23" i="15" s="1"/>
  <c r="R11" i="16" s="1"/>
  <c r="Y21" i="15"/>
  <c r="U21" i="15"/>
  <c r="AF19" i="15"/>
  <c r="AE19" i="15"/>
  <c r="T10" i="16" s="1"/>
  <c r="AD19" i="15"/>
  <c r="AC19" i="15"/>
  <c r="R10" i="16" s="1"/>
  <c r="AB19" i="15"/>
  <c r="Q10" i="16" s="1"/>
  <c r="AA19" i="15"/>
  <c r="P10" i="16" s="1"/>
  <c r="Z19" i="15"/>
  <c r="O10" i="16" s="1"/>
  <c r="X19" i="15"/>
  <c r="W19" i="15"/>
  <c r="L10" i="16" s="1"/>
  <c r="V19" i="15"/>
  <c r="T19" i="15"/>
  <c r="I10" i="16" s="1"/>
  <c r="S19" i="15"/>
  <c r="H10" i="16" s="1"/>
  <c r="R19" i="15"/>
  <c r="G10" i="16" s="1"/>
  <c r="O19" i="15"/>
  <c r="F10" i="16" s="1"/>
  <c r="N19" i="15"/>
  <c r="M19" i="15"/>
  <c r="D10" i="16" s="1"/>
  <c r="K19" i="15"/>
  <c r="J19" i="15"/>
  <c r="B10" i="16" s="1"/>
  <c r="AG18" i="15"/>
  <c r="AC18" i="15"/>
  <c r="Y18" i="15"/>
  <c r="AH18" i="15" s="1"/>
  <c r="U18" i="15"/>
  <c r="AG17" i="15"/>
  <c r="AG19" i="15" s="1"/>
  <c r="V10" i="16" s="1"/>
  <c r="AC17" i="15"/>
  <c r="Y17" i="15"/>
  <c r="U17" i="15"/>
  <c r="AH17" i="15" s="1"/>
  <c r="AF15" i="15"/>
  <c r="AE15" i="15"/>
  <c r="T9" i="16" s="1"/>
  <c r="AD15" i="15"/>
  <c r="AC15" i="15"/>
  <c r="R9" i="16" s="1"/>
  <c r="AB15" i="15"/>
  <c r="Q9" i="16" s="1"/>
  <c r="AA15" i="15"/>
  <c r="P9" i="16" s="1"/>
  <c r="Z15" i="15"/>
  <c r="O9" i="16" s="1"/>
  <c r="Y15" i="15"/>
  <c r="N9" i="16" s="1"/>
  <c r="X15" i="15"/>
  <c r="W15" i="15"/>
  <c r="L9" i="16" s="1"/>
  <c r="V15" i="15"/>
  <c r="U15" i="15"/>
  <c r="J9" i="16" s="1"/>
  <c r="T15" i="15"/>
  <c r="I9" i="16" s="1"/>
  <c r="S15" i="15"/>
  <c r="H9" i="16" s="1"/>
  <c r="R15" i="15"/>
  <c r="G9" i="16" s="1"/>
  <c r="O15" i="15"/>
  <c r="F9" i="16" s="1"/>
  <c r="N15" i="15"/>
  <c r="M15" i="15"/>
  <c r="D9" i="16" s="1"/>
  <c r="K15" i="15"/>
  <c r="J15" i="15"/>
  <c r="B9" i="16" s="1"/>
  <c r="AG14" i="15"/>
  <c r="AG15" i="15" s="1"/>
  <c r="V9" i="16" s="1"/>
  <c r="AC14" i="15"/>
  <c r="Y14" i="15"/>
  <c r="U14" i="15"/>
  <c r="AH14" i="15" s="1"/>
  <c r="AH13" i="15"/>
  <c r="AG13" i="15"/>
  <c r="AC13" i="15"/>
  <c r="Y13" i="15"/>
  <c r="U13" i="15"/>
  <c r="AG11" i="15"/>
  <c r="V8" i="16" s="1"/>
  <c r="AF11" i="15"/>
  <c r="AF72" i="15" s="1"/>
  <c r="AE11" i="15"/>
  <c r="T8" i="16" s="1"/>
  <c r="AD11" i="15"/>
  <c r="AB11" i="15"/>
  <c r="Q8" i="16" s="1"/>
  <c r="AA11" i="15"/>
  <c r="Z11" i="15"/>
  <c r="O8" i="16" s="1"/>
  <c r="Y11" i="15"/>
  <c r="N8" i="16" s="1"/>
  <c r="X11" i="15"/>
  <c r="W11" i="15"/>
  <c r="L8" i="16" s="1"/>
  <c r="L24" i="16" s="1"/>
  <c r="V11" i="15"/>
  <c r="V72" i="15" s="1"/>
  <c r="T11" i="15"/>
  <c r="I8" i="16" s="1"/>
  <c r="S11" i="15"/>
  <c r="R11" i="15"/>
  <c r="G8" i="16" s="1"/>
  <c r="O11" i="15"/>
  <c r="F8" i="16" s="1"/>
  <c r="N11" i="15"/>
  <c r="M11" i="15"/>
  <c r="D8" i="16" s="1"/>
  <c r="K11" i="15"/>
  <c r="K72" i="15" s="1"/>
  <c r="J11" i="15"/>
  <c r="B8" i="16" s="1"/>
  <c r="B24" i="16" s="1"/>
  <c r="AG10" i="15"/>
  <c r="AC10" i="15"/>
  <c r="Y10" i="15"/>
  <c r="U10" i="15"/>
  <c r="AH10" i="15" s="1"/>
  <c r="AH9" i="15"/>
  <c r="AG9" i="15"/>
  <c r="AC9" i="15"/>
  <c r="AC11" i="15" s="1"/>
  <c r="Y9" i="15"/>
  <c r="U9" i="15"/>
  <c r="U11" i="15" s="1"/>
  <c r="C18" i="14"/>
  <c r="Y17" i="14"/>
  <c r="A5" i="14"/>
  <c r="A24" i="14" s="1"/>
  <c r="A72" i="13"/>
  <c r="U23" i="14"/>
  <c r="T23" i="14"/>
  <c r="S23" i="14"/>
  <c r="P23" i="14"/>
  <c r="O23" i="14"/>
  <c r="M23" i="14"/>
  <c r="L23" i="14"/>
  <c r="K23" i="14"/>
  <c r="I23" i="14"/>
  <c r="O71" i="13"/>
  <c r="F23" i="14" s="1"/>
  <c r="N71" i="13"/>
  <c r="E23" i="14" s="1"/>
  <c r="M71" i="13"/>
  <c r="D23" i="14" s="1"/>
  <c r="C23" i="14"/>
  <c r="J71" i="13"/>
  <c r="B23" i="14" s="1"/>
  <c r="AG70" i="13"/>
  <c r="AC70" i="13"/>
  <c r="Y70" i="13"/>
  <c r="AG68" i="13"/>
  <c r="AC68" i="13"/>
  <c r="AC71" i="13" s="1"/>
  <c r="U68" i="13"/>
  <c r="AF66" i="13"/>
  <c r="U22" i="14" s="1"/>
  <c r="AE66" i="13"/>
  <c r="T22" i="14" s="1"/>
  <c r="AD66" i="13"/>
  <c r="S22" i="14" s="1"/>
  <c r="AB66" i="13"/>
  <c r="Q22" i="14" s="1"/>
  <c r="AA66" i="13"/>
  <c r="P22" i="14" s="1"/>
  <c r="Z66" i="13"/>
  <c r="O22" i="14" s="1"/>
  <c r="X66" i="13"/>
  <c r="M22" i="14" s="1"/>
  <c r="W66" i="13"/>
  <c r="L22" i="14" s="1"/>
  <c r="V66" i="13"/>
  <c r="K22" i="14" s="1"/>
  <c r="T66" i="13"/>
  <c r="I22" i="14" s="1"/>
  <c r="S66" i="13"/>
  <c r="H22" i="14" s="1"/>
  <c r="R66" i="13"/>
  <c r="G22" i="14" s="1"/>
  <c r="O66" i="13"/>
  <c r="F22" i="14" s="1"/>
  <c r="N66" i="13"/>
  <c r="E22" i="14" s="1"/>
  <c r="M66" i="13"/>
  <c r="D22" i="14" s="1"/>
  <c r="K66" i="13"/>
  <c r="C22" i="14" s="1"/>
  <c r="J66" i="13"/>
  <c r="B22" i="14" s="1"/>
  <c r="AG65" i="13"/>
  <c r="AC65" i="13"/>
  <c r="Y65" i="13"/>
  <c r="U65" i="13"/>
  <c r="AG64" i="13"/>
  <c r="AC64" i="13"/>
  <c r="Y64" i="13"/>
  <c r="U64" i="13"/>
  <c r="AF62" i="13"/>
  <c r="U21" i="14" s="1"/>
  <c r="AE62" i="13"/>
  <c r="T21" i="14" s="1"/>
  <c r="AD62" i="13"/>
  <c r="S21" i="14" s="1"/>
  <c r="AB62" i="13"/>
  <c r="Q21" i="14" s="1"/>
  <c r="AA62" i="13"/>
  <c r="P21" i="14" s="1"/>
  <c r="Z62" i="13"/>
  <c r="O21" i="14" s="1"/>
  <c r="X62" i="13"/>
  <c r="M21" i="14" s="1"/>
  <c r="W62" i="13"/>
  <c r="L21" i="14" s="1"/>
  <c r="V62" i="13"/>
  <c r="K21" i="14" s="1"/>
  <c r="T62" i="13"/>
  <c r="I21" i="14" s="1"/>
  <c r="S62" i="13"/>
  <c r="H21" i="14" s="1"/>
  <c r="R62" i="13"/>
  <c r="G21" i="14" s="1"/>
  <c r="O62" i="13"/>
  <c r="F21" i="14" s="1"/>
  <c r="N62" i="13"/>
  <c r="E21" i="14" s="1"/>
  <c r="M62" i="13"/>
  <c r="D21" i="14" s="1"/>
  <c r="K62" i="13"/>
  <c r="C21" i="14" s="1"/>
  <c r="J62" i="13"/>
  <c r="B21" i="14" s="1"/>
  <c r="AG61" i="13"/>
  <c r="AC61" i="13"/>
  <c r="Y61" i="13"/>
  <c r="U61" i="13"/>
  <c r="AG60" i="13"/>
  <c r="AC60" i="13"/>
  <c r="AC62" i="13" s="1"/>
  <c r="R21" i="14" s="1"/>
  <c r="Y60" i="13"/>
  <c r="U60" i="13"/>
  <c r="AF58" i="13"/>
  <c r="U20" i="14" s="1"/>
  <c r="AE58" i="13"/>
  <c r="T20" i="14" s="1"/>
  <c r="AD58" i="13"/>
  <c r="S20" i="14" s="1"/>
  <c r="AB58" i="13"/>
  <c r="Q20" i="14" s="1"/>
  <c r="AA58" i="13"/>
  <c r="P20" i="14" s="1"/>
  <c r="Z58" i="13"/>
  <c r="O20" i="14" s="1"/>
  <c r="X58" i="13"/>
  <c r="M20" i="14" s="1"/>
  <c r="W58" i="13"/>
  <c r="L20" i="14" s="1"/>
  <c r="V58" i="13"/>
  <c r="K20" i="14" s="1"/>
  <c r="T58" i="13"/>
  <c r="I20" i="14" s="1"/>
  <c r="S58" i="13"/>
  <c r="H20" i="14" s="1"/>
  <c r="R58" i="13"/>
  <c r="G20" i="14" s="1"/>
  <c r="O58" i="13"/>
  <c r="F20" i="14" s="1"/>
  <c r="N58" i="13"/>
  <c r="E20" i="14" s="1"/>
  <c r="M58" i="13"/>
  <c r="D20" i="14" s="1"/>
  <c r="K58" i="13"/>
  <c r="C20" i="14" s="1"/>
  <c r="J58" i="13"/>
  <c r="B20" i="14" s="1"/>
  <c r="AG57" i="13"/>
  <c r="AC57" i="13"/>
  <c r="Y57" i="13"/>
  <c r="U57" i="13"/>
  <c r="AG56" i="13"/>
  <c r="AC56" i="13"/>
  <c r="Y56" i="13"/>
  <c r="U56" i="13"/>
  <c r="U58" i="13" s="1"/>
  <c r="J20" i="14" s="1"/>
  <c r="AF54" i="13"/>
  <c r="U19" i="14" s="1"/>
  <c r="AE54" i="13"/>
  <c r="T19" i="14" s="1"/>
  <c r="AD54" i="13"/>
  <c r="S19" i="14" s="1"/>
  <c r="AB54" i="13"/>
  <c r="Q19" i="14" s="1"/>
  <c r="AA54" i="13"/>
  <c r="P19" i="14" s="1"/>
  <c r="Z54" i="13"/>
  <c r="O19" i="14" s="1"/>
  <c r="X54" i="13"/>
  <c r="M19" i="14" s="1"/>
  <c r="W54" i="13"/>
  <c r="L19" i="14" s="1"/>
  <c r="V54" i="13"/>
  <c r="K19" i="14" s="1"/>
  <c r="T54" i="13"/>
  <c r="I19" i="14" s="1"/>
  <c r="S54" i="13"/>
  <c r="H19" i="14" s="1"/>
  <c r="R54" i="13"/>
  <c r="G19" i="14" s="1"/>
  <c r="O54" i="13"/>
  <c r="F19" i="14" s="1"/>
  <c r="N54" i="13"/>
  <c r="E19" i="14" s="1"/>
  <c r="M54" i="13"/>
  <c r="D19" i="14" s="1"/>
  <c r="K54" i="13"/>
  <c r="C19" i="14" s="1"/>
  <c r="J54" i="13"/>
  <c r="B19" i="14" s="1"/>
  <c r="AG53" i="13"/>
  <c r="AC53" i="13"/>
  <c r="Y53" i="13"/>
  <c r="U53" i="13"/>
  <c r="U54" i="13" s="1"/>
  <c r="J19" i="14" s="1"/>
  <c r="AG52" i="13"/>
  <c r="AC52" i="13"/>
  <c r="Y52" i="13"/>
  <c r="Y54" i="13" s="1"/>
  <c r="N19" i="14" s="1"/>
  <c r="U52" i="13"/>
  <c r="AF50" i="13"/>
  <c r="U18" i="14" s="1"/>
  <c r="AE50" i="13"/>
  <c r="T18" i="14" s="1"/>
  <c r="AD50" i="13"/>
  <c r="S18" i="14" s="1"/>
  <c r="AB50" i="13"/>
  <c r="Q18" i="14" s="1"/>
  <c r="AA50" i="13"/>
  <c r="P18" i="14" s="1"/>
  <c r="Z50" i="13"/>
  <c r="O18" i="14" s="1"/>
  <c r="X50" i="13"/>
  <c r="M18" i="14" s="1"/>
  <c r="W50" i="13"/>
  <c r="L18" i="14" s="1"/>
  <c r="V50" i="13"/>
  <c r="K18" i="14" s="1"/>
  <c r="T50" i="13"/>
  <c r="I18" i="14" s="1"/>
  <c r="S50" i="13"/>
  <c r="H18" i="14" s="1"/>
  <c r="R50" i="13"/>
  <c r="G18" i="14" s="1"/>
  <c r="O50" i="13"/>
  <c r="F18" i="14" s="1"/>
  <c r="N50" i="13"/>
  <c r="E18" i="14" s="1"/>
  <c r="M50" i="13"/>
  <c r="D18" i="14" s="1"/>
  <c r="J50" i="13"/>
  <c r="B18" i="14" s="1"/>
  <c r="AG49" i="13"/>
  <c r="AC49" i="13"/>
  <c r="Y49" i="13"/>
  <c r="U49" i="13"/>
  <c r="AG48" i="13"/>
  <c r="AC48" i="13"/>
  <c r="Y48" i="13"/>
  <c r="Y50" i="13" s="1"/>
  <c r="N18" i="14" s="1"/>
  <c r="U48" i="13"/>
  <c r="AF46" i="13"/>
  <c r="U17" i="14" s="1"/>
  <c r="AE46" i="13"/>
  <c r="T17" i="14" s="1"/>
  <c r="AD46" i="13"/>
  <c r="S17" i="14" s="1"/>
  <c r="AB46" i="13"/>
  <c r="Q17" i="14" s="1"/>
  <c r="AA46" i="13"/>
  <c r="P17" i="14" s="1"/>
  <c r="Z46" i="13"/>
  <c r="O17" i="14" s="1"/>
  <c r="X46" i="13"/>
  <c r="M17" i="14" s="1"/>
  <c r="W46" i="13"/>
  <c r="L17" i="14" s="1"/>
  <c r="V46" i="13"/>
  <c r="K17" i="14" s="1"/>
  <c r="T46" i="13"/>
  <c r="I17" i="14" s="1"/>
  <c r="S46" i="13"/>
  <c r="H17" i="14" s="1"/>
  <c r="R46" i="13"/>
  <c r="G17" i="14" s="1"/>
  <c r="O46" i="13"/>
  <c r="F17" i="14" s="1"/>
  <c r="N46" i="13"/>
  <c r="E17" i="14" s="1"/>
  <c r="M46" i="13"/>
  <c r="D17" i="14" s="1"/>
  <c r="K46" i="13"/>
  <c r="C17" i="14" s="1"/>
  <c r="J46" i="13"/>
  <c r="B17" i="14" s="1"/>
  <c r="AG45" i="13"/>
  <c r="AC45" i="13"/>
  <c r="Y45" i="13"/>
  <c r="U45" i="13"/>
  <c r="AG44" i="13"/>
  <c r="AC44" i="13"/>
  <c r="Y44" i="13"/>
  <c r="U44" i="13"/>
  <c r="AH44" i="13" s="1"/>
  <c r="AF42" i="13"/>
  <c r="U16" i="14" s="1"/>
  <c r="AE42" i="13"/>
  <c r="T16" i="14" s="1"/>
  <c r="AD42" i="13"/>
  <c r="S16" i="14" s="1"/>
  <c r="AB42" i="13"/>
  <c r="Q16" i="14" s="1"/>
  <c r="AA42" i="13"/>
  <c r="P16" i="14" s="1"/>
  <c r="Z42" i="13"/>
  <c r="O16" i="14" s="1"/>
  <c r="X42" i="13"/>
  <c r="M16" i="14" s="1"/>
  <c r="W42" i="13"/>
  <c r="L16" i="14" s="1"/>
  <c r="V42" i="13"/>
  <c r="K16" i="14" s="1"/>
  <c r="T42" i="13"/>
  <c r="I16" i="14" s="1"/>
  <c r="S42" i="13"/>
  <c r="H16" i="14" s="1"/>
  <c r="R42" i="13"/>
  <c r="G16" i="14" s="1"/>
  <c r="O42" i="13"/>
  <c r="F16" i="14" s="1"/>
  <c r="N42" i="13"/>
  <c r="E16" i="14" s="1"/>
  <c r="M42" i="13"/>
  <c r="D16" i="14" s="1"/>
  <c r="K42" i="13"/>
  <c r="C16" i="14" s="1"/>
  <c r="J42" i="13"/>
  <c r="B16" i="14" s="1"/>
  <c r="AG41" i="13"/>
  <c r="AC41" i="13"/>
  <c r="Y41" i="13"/>
  <c r="U41" i="13"/>
  <c r="AG40" i="13"/>
  <c r="AG42" i="13" s="1"/>
  <c r="V16" i="14" s="1"/>
  <c r="AC40" i="13"/>
  <c r="Y40" i="13"/>
  <c r="U40" i="13"/>
  <c r="AF38" i="13"/>
  <c r="U15" i="14" s="1"/>
  <c r="AE38" i="13"/>
  <c r="T15" i="14" s="1"/>
  <c r="AD38" i="13"/>
  <c r="S15" i="14" s="1"/>
  <c r="AB38" i="13"/>
  <c r="Q15" i="14" s="1"/>
  <c r="AA38" i="13"/>
  <c r="P15" i="14" s="1"/>
  <c r="Z38" i="13"/>
  <c r="O15" i="14" s="1"/>
  <c r="X38" i="13"/>
  <c r="M15" i="14" s="1"/>
  <c r="W38" i="13"/>
  <c r="L15" i="14" s="1"/>
  <c r="V38" i="13"/>
  <c r="K15" i="14" s="1"/>
  <c r="T38" i="13"/>
  <c r="I15" i="14" s="1"/>
  <c r="S38" i="13"/>
  <c r="H15" i="14" s="1"/>
  <c r="R38" i="13"/>
  <c r="G15" i="14" s="1"/>
  <c r="O38" i="13"/>
  <c r="F15" i="14" s="1"/>
  <c r="N38" i="13"/>
  <c r="E15" i="14" s="1"/>
  <c r="M38" i="13"/>
  <c r="D15" i="14" s="1"/>
  <c r="K38" i="13"/>
  <c r="C15" i="14" s="1"/>
  <c r="J38" i="13"/>
  <c r="B15" i="14" s="1"/>
  <c r="AG37" i="13"/>
  <c r="AC37" i="13"/>
  <c r="Y37" i="13"/>
  <c r="U37" i="13"/>
  <c r="AG36" i="13"/>
  <c r="AC36" i="13"/>
  <c r="Y36" i="13"/>
  <c r="U36" i="13"/>
  <c r="AF34" i="13"/>
  <c r="U14" i="14" s="1"/>
  <c r="AE34" i="13"/>
  <c r="T14" i="14" s="1"/>
  <c r="AD34" i="13"/>
  <c r="S14" i="14" s="1"/>
  <c r="AB34" i="13"/>
  <c r="Q14" i="14" s="1"/>
  <c r="AA34" i="13"/>
  <c r="P14" i="14" s="1"/>
  <c r="Z34" i="13"/>
  <c r="O14" i="14" s="1"/>
  <c r="X34" i="13"/>
  <c r="M14" i="14" s="1"/>
  <c r="W34" i="13"/>
  <c r="L14" i="14" s="1"/>
  <c r="V34" i="13"/>
  <c r="K14" i="14" s="1"/>
  <c r="T34" i="13"/>
  <c r="I14" i="14" s="1"/>
  <c r="S34" i="13"/>
  <c r="H14" i="14" s="1"/>
  <c r="R34" i="13"/>
  <c r="G14" i="14" s="1"/>
  <c r="O34" i="13"/>
  <c r="F14" i="14" s="1"/>
  <c r="N34" i="13"/>
  <c r="E14" i="14" s="1"/>
  <c r="M34" i="13"/>
  <c r="D14" i="14" s="1"/>
  <c r="K34" i="13"/>
  <c r="C14" i="14" s="1"/>
  <c r="J34" i="13"/>
  <c r="B14" i="14" s="1"/>
  <c r="AG33" i="13"/>
  <c r="AC33" i="13"/>
  <c r="Y33" i="13"/>
  <c r="U33" i="13"/>
  <c r="AG32" i="13"/>
  <c r="AC32" i="13"/>
  <c r="Y32" i="13"/>
  <c r="U32" i="13"/>
  <c r="AF30" i="13"/>
  <c r="U13" i="14" s="1"/>
  <c r="AE30" i="13"/>
  <c r="T13" i="14" s="1"/>
  <c r="AD30" i="13"/>
  <c r="S13" i="14" s="1"/>
  <c r="AB30" i="13"/>
  <c r="Q13" i="14" s="1"/>
  <c r="AA30" i="13"/>
  <c r="P13" i="14" s="1"/>
  <c r="Z30" i="13"/>
  <c r="O13" i="14" s="1"/>
  <c r="X30" i="13"/>
  <c r="M13" i="14" s="1"/>
  <c r="W30" i="13"/>
  <c r="L13" i="14" s="1"/>
  <c r="V30" i="13"/>
  <c r="K13" i="14" s="1"/>
  <c r="T30" i="13"/>
  <c r="I13" i="14" s="1"/>
  <c r="S30" i="13"/>
  <c r="H13" i="14" s="1"/>
  <c r="R30" i="13"/>
  <c r="G13" i="14" s="1"/>
  <c r="O30" i="13"/>
  <c r="F13" i="14" s="1"/>
  <c r="N30" i="13"/>
  <c r="E13" i="14" s="1"/>
  <c r="M30" i="13"/>
  <c r="D13" i="14" s="1"/>
  <c r="K30" i="13"/>
  <c r="C13" i="14" s="1"/>
  <c r="J30" i="13"/>
  <c r="B13" i="14" s="1"/>
  <c r="AG29" i="13"/>
  <c r="AC29" i="13"/>
  <c r="Y29" i="13"/>
  <c r="Y30" i="13" s="1"/>
  <c r="N13" i="14" s="1"/>
  <c r="U29" i="13"/>
  <c r="AF27" i="13"/>
  <c r="U12" i="14" s="1"/>
  <c r="AE27" i="13"/>
  <c r="T12" i="14" s="1"/>
  <c r="AD27" i="13"/>
  <c r="S12" i="14" s="1"/>
  <c r="AB27" i="13"/>
  <c r="Q12" i="14" s="1"/>
  <c r="AA27" i="13"/>
  <c r="P12" i="14" s="1"/>
  <c r="Z27" i="13"/>
  <c r="O12" i="14" s="1"/>
  <c r="X27" i="13"/>
  <c r="M12" i="14" s="1"/>
  <c r="W27" i="13"/>
  <c r="L12" i="14" s="1"/>
  <c r="V27" i="13"/>
  <c r="K12" i="14" s="1"/>
  <c r="T27" i="13"/>
  <c r="I12" i="14" s="1"/>
  <c r="S27" i="13"/>
  <c r="H12" i="14" s="1"/>
  <c r="R27" i="13"/>
  <c r="G12" i="14" s="1"/>
  <c r="O27" i="13"/>
  <c r="F12" i="14" s="1"/>
  <c r="N27" i="13"/>
  <c r="E12" i="14" s="1"/>
  <c r="M27" i="13"/>
  <c r="D12" i="14" s="1"/>
  <c r="K27" i="13"/>
  <c r="C12" i="14" s="1"/>
  <c r="J27" i="13"/>
  <c r="B12" i="14" s="1"/>
  <c r="AG26" i="13"/>
  <c r="AC26" i="13"/>
  <c r="Y26" i="13"/>
  <c r="U26" i="13"/>
  <c r="AG25" i="13"/>
  <c r="AC25" i="13"/>
  <c r="Y25" i="13"/>
  <c r="U25" i="13"/>
  <c r="AF23" i="13"/>
  <c r="U11" i="14" s="1"/>
  <c r="AE23" i="13"/>
  <c r="T11" i="14" s="1"/>
  <c r="AD23" i="13"/>
  <c r="S11" i="14" s="1"/>
  <c r="AB23" i="13"/>
  <c r="Q11" i="14" s="1"/>
  <c r="AA23" i="13"/>
  <c r="P11" i="14" s="1"/>
  <c r="Z23" i="13"/>
  <c r="O11" i="14" s="1"/>
  <c r="X23" i="13"/>
  <c r="M11" i="14" s="1"/>
  <c r="W23" i="13"/>
  <c r="L11" i="14" s="1"/>
  <c r="V23" i="13"/>
  <c r="K11" i="14" s="1"/>
  <c r="T23" i="13"/>
  <c r="I11" i="14" s="1"/>
  <c r="S23" i="13"/>
  <c r="H11" i="14" s="1"/>
  <c r="R23" i="13"/>
  <c r="G11" i="14" s="1"/>
  <c r="O23" i="13"/>
  <c r="F11" i="14" s="1"/>
  <c r="N23" i="13"/>
  <c r="E11" i="14" s="1"/>
  <c r="M23" i="13"/>
  <c r="D11" i="14" s="1"/>
  <c r="K23" i="13"/>
  <c r="C11" i="14" s="1"/>
  <c r="J23" i="13"/>
  <c r="B11" i="14" s="1"/>
  <c r="AG22" i="13"/>
  <c r="AC22" i="13"/>
  <c r="Y22" i="13"/>
  <c r="U22" i="13"/>
  <c r="AG21" i="13"/>
  <c r="AC21" i="13"/>
  <c r="Y21" i="13"/>
  <c r="U21" i="13"/>
  <c r="AF19" i="13"/>
  <c r="U10" i="14" s="1"/>
  <c r="AE19" i="13"/>
  <c r="T10" i="14" s="1"/>
  <c r="AD19" i="13"/>
  <c r="S10" i="14" s="1"/>
  <c r="AB19" i="13"/>
  <c r="Q10" i="14" s="1"/>
  <c r="AA19" i="13"/>
  <c r="P10" i="14" s="1"/>
  <c r="Z19" i="13"/>
  <c r="O10" i="14" s="1"/>
  <c r="X19" i="13"/>
  <c r="M10" i="14" s="1"/>
  <c r="W19" i="13"/>
  <c r="L10" i="14" s="1"/>
  <c r="V19" i="13"/>
  <c r="K10" i="14" s="1"/>
  <c r="T19" i="13"/>
  <c r="I10" i="14" s="1"/>
  <c r="S19" i="13"/>
  <c r="H10" i="14" s="1"/>
  <c r="R19" i="13"/>
  <c r="G10" i="14" s="1"/>
  <c r="O19" i="13"/>
  <c r="F10" i="14" s="1"/>
  <c r="N19" i="13"/>
  <c r="E10" i="14" s="1"/>
  <c r="M19" i="13"/>
  <c r="D10" i="14" s="1"/>
  <c r="K19" i="13"/>
  <c r="C10" i="14" s="1"/>
  <c r="J19" i="13"/>
  <c r="B10" i="14" s="1"/>
  <c r="AG18" i="13"/>
  <c r="AC18" i="13"/>
  <c r="Y18" i="13"/>
  <c r="U18" i="13"/>
  <c r="AG17" i="13"/>
  <c r="AC17" i="13"/>
  <c r="Y17" i="13"/>
  <c r="Y19" i="13" s="1"/>
  <c r="N10" i="14" s="1"/>
  <c r="U17" i="13"/>
  <c r="AF15" i="13"/>
  <c r="U9" i="14" s="1"/>
  <c r="AE15" i="13"/>
  <c r="T9" i="14" s="1"/>
  <c r="AD15" i="13"/>
  <c r="S9" i="14" s="1"/>
  <c r="AB15" i="13"/>
  <c r="Q9" i="14" s="1"/>
  <c r="AA15" i="13"/>
  <c r="P9" i="14" s="1"/>
  <c r="Z15" i="13"/>
  <c r="O9" i="14" s="1"/>
  <c r="X15" i="13"/>
  <c r="M9" i="14" s="1"/>
  <c r="W15" i="13"/>
  <c r="L9" i="14" s="1"/>
  <c r="V15" i="13"/>
  <c r="K9" i="14" s="1"/>
  <c r="T15" i="13"/>
  <c r="I9" i="14" s="1"/>
  <c r="S15" i="13"/>
  <c r="H9" i="14" s="1"/>
  <c r="R15" i="13"/>
  <c r="G9" i="14" s="1"/>
  <c r="O15" i="13"/>
  <c r="F9" i="14" s="1"/>
  <c r="N15" i="13"/>
  <c r="E9" i="14" s="1"/>
  <c r="M15" i="13"/>
  <c r="D9" i="14" s="1"/>
  <c r="K15" i="13"/>
  <c r="C9" i="14" s="1"/>
  <c r="J15" i="13"/>
  <c r="B9" i="14" s="1"/>
  <c r="AG14" i="13"/>
  <c r="AC14" i="13"/>
  <c r="Y14" i="13"/>
  <c r="U14" i="13"/>
  <c r="AG13" i="13"/>
  <c r="AC13" i="13"/>
  <c r="Y13" i="13"/>
  <c r="Y15" i="13" s="1"/>
  <c r="N9" i="14" s="1"/>
  <c r="U13" i="13"/>
  <c r="AF11" i="13"/>
  <c r="U8" i="14" s="1"/>
  <c r="AE11" i="13"/>
  <c r="T8" i="14" s="1"/>
  <c r="AD11" i="13"/>
  <c r="AB11" i="13"/>
  <c r="Q8" i="14" s="1"/>
  <c r="AA11" i="13"/>
  <c r="P8" i="14" s="1"/>
  <c r="Z11" i="13"/>
  <c r="O8" i="14" s="1"/>
  <c r="X11" i="13"/>
  <c r="M8" i="14" s="1"/>
  <c r="W11" i="13"/>
  <c r="L8" i="14" s="1"/>
  <c r="V11" i="13"/>
  <c r="T11" i="13"/>
  <c r="I8" i="14" s="1"/>
  <c r="S11" i="13"/>
  <c r="H8" i="14" s="1"/>
  <c r="R11" i="13"/>
  <c r="G8" i="14" s="1"/>
  <c r="O11" i="13"/>
  <c r="F8" i="14" s="1"/>
  <c r="N11" i="13"/>
  <c r="E8" i="14" s="1"/>
  <c r="M11" i="13"/>
  <c r="D8" i="14" s="1"/>
  <c r="K11" i="13"/>
  <c r="J11" i="13"/>
  <c r="B8" i="14" s="1"/>
  <c r="AG10" i="13"/>
  <c r="AC10" i="13"/>
  <c r="Y10" i="13"/>
  <c r="U10" i="13"/>
  <c r="AG9" i="13"/>
  <c r="AC9" i="13"/>
  <c r="Y9" i="13"/>
  <c r="U9" i="13"/>
  <c r="O20" i="12"/>
  <c r="C18" i="12"/>
  <c r="Y17" i="12"/>
  <c r="A5" i="12"/>
  <c r="A24" i="12" s="1"/>
  <c r="A71" i="11"/>
  <c r="AF70" i="11"/>
  <c r="U23" i="12" s="1"/>
  <c r="AE70" i="11"/>
  <c r="T23" i="12" s="1"/>
  <c r="AD70" i="11"/>
  <c r="S23" i="12" s="1"/>
  <c r="AB70" i="11"/>
  <c r="Q23" i="12" s="1"/>
  <c r="AA70" i="11"/>
  <c r="P23" i="12" s="1"/>
  <c r="Z70" i="11"/>
  <c r="O23" i="12" s="1"/>
  <c r="X70" i="11"/>
  <c r="M23" i="12" s="1"/>
  <c r="W70" i="11"/>
  <c r="L23" i="12" s="1"/>
  <c r="V70" i="11"/>
  <c r="K23" i="12" s="1"/>
  <c r="T70" i="11"/>
  <c r="I23" i="12" s="1"/>
  <c r="S70" i="11"/>
  <c r="H23" i="12" s="1"/>
  <c r="R70" i="11"/>
  <c r="G23" i="12" s="1"/>
  <c r="O70" i="11"/>
  <c r="F23" i="12" s="1"/>
  <c r="N70" i="11"/>
  <c r="E23" i="12" s="1"/>
  <c r="M70" i="11"/>
  <c r="D23" i="12" s="1"/>
  <c r="K70" i="11"/>
  <c r="C23" i="12" s="1"/>
  <c r="J70" i="11"/>
  <c r="B23" i="12" s="1"/>
  <c r="AG69" i="11"/>
  <c r="AG70" i="11" s="1"/>
  <c r="V23" i="12" s="1"/>
  <c r="AC69" i="11"/>
  <c r="AC70" i="11" s="1"/>
  <c r="R23" i="12" s="1"/>
  <c r="Y69" i="11"/>
  <c r="Y70" i="11" s="1"/>
  <c r="N23" i="12" s="1"/>
  <c r="U69" i="11"/>
  <c r="AF67" i="11"/>
  <c r="U22" i="12" s="1"/>
  <c r="AE67" i="11"/>
  <c r="T22" i="12" s="1"/>
  <c r="AD67" i="11"/>
  <c r="S22" i="12" s="1"/>
  <c r="AB67" i="11"/>
  <c r="Q22" i="12" s="1"/>
  <c r="AA67" i="11"/>
  <c r="P22" i="12" s="1"/>
  <c r="Z67" i="11"/>
  <c r="O22" i="12" s="1"/>
  <c r="X67" i="11"/>
  <c r="M22" i="12" s="1"/>
  <c r="W67" i="11"/>
  <c r="L22" i="12" s="1"/>
  <c r="V67" i="11"/>
  <c r="K22" i="12" s="1"/>
  <c r="T67" i="11"/>
  <c r="I22" i="12" s="1"/>
  <c r="S67" i="11"/>
  <c r="H22" i="12" s="1"/>
  <c r="R67" i="11"/>
  <c r="G22" i="12" s="1"/>
  <c r="O67" i="11"/>
  <c r="F22" i="12" s="1"/>
  <c r="N67" i="11"/>
  <c r="E22" i="12" s="1"/>
  <c r="M67" i="11"/>
  <c r="D22" i="12" s="1"/>
  <c r="K67" i="11"/>
  <c r="C22" i="12" s="1"/>
  <c r="J67" i="11"/>
  <c r="B22" i="12" s="1"/>
  <c r="AG66" i="11"/>
  <c r="AC66" i="11"/>
  <c r="AC67" i="11" s="1"/>
  <c r="R22" i="12" s="1"/>
  <c r="Y66" i="11"/>
  <c r="U66" i="11"/>
  <c r="AG65" i="11"/>
  <c r="AG67" i="11" s="1"/>
  <c r="V22" i="12" s="1"/>
  <c r="AC65" i="11"/>
  <c r="Y65" i="11"/>
  <c r="Y67" i="11" s="1"/>
  <c r="N22" i="12" s="1"/>
  <c r="U65" i="11"/>
  <c r="U67" i="11" s="1"/>
  <c r="J22" i="12" s="1"/>
  <c r="AF63" i="11"/>
  <c r="U21" i="12" s="1"/>
  <c r="AE63" i="11"/>
  <c r="T21" i="12" s="1"/>
  <c r="AD63" i="11"/>
  <c r="S21" i="12" s="1"/>
  <c r="AB63" i="11"/>
  <c r="Q21" i="12" s="1"/>
  <c r="AA63" i="11"/>
  <c r="P21" i="12" s="1"/>
  <c r="Z63" i="11"/>
  <c r="O21" i="12" s="1"/>
  <c r="X63" i="11"/>
  <c r="M21" i="12" s="1"/>
  <c r="W63" i="11"/>
  <c r="L21" i="12" s="1"/>
  <c r="V63" i="11"/>
  <c r="K21" i="12" s="1"/>
  <c r="U63" i="11"/>
  <c r="J21" i="12" s="1"/>
  <c r="T63" i="11"/>
  <c r="I21" i="12" s="1"/>
  <c r="S63" i="11"/>
  <c r="H21" i="12" s="1"/>
  <c r="R63" i="11"/>
  <c r="G21" i="12" s="1"/>
  <c r="O63" i="11"/>
  <c r="F21" i="12" s="1"/>
  <c r="N63" i="11"/>
  <c r="E21" i="12" s="1"/>
  <c r="M63" i="11"/>
  <c r="D21" i="12" s="1"/>
  <c r="K63" i="11"/>
  <c r="C21" i="12" s="1"/>
  <c r="J63" i="11"/>
  <c r="B21" i="12" s="1"/>
  <c r="AG62" i="11"/>
  <c r="AC62" i="11"/>
  <c r="Y62" i="11"/>
  <c r="U62" i="11"/>
  <c r="AH62" i="11" s="1"/>
  <c r="AI62" i="11" s="1"/>
  <c r="AG61" i="11"/>
  <c r="AC61" i="11"/>
  <c r="AC63" i="11" s="1"/>
  <c r="R21" i="12" s="1"/>
  <c r="Y61" i="11"/>
  <c r="AH61" i="11" s="1"/>
  <c r="U61" i="11"/>
  <c r="AF59" i="11"/>
  <c r="U20" i="12" s="1"/>
  <c r="AE59" i="11"/>
  <c r="T20" i="12" s="1"/>
  <c r="AD59" i="11"/>
  <c r="S20" i="12" s="1"/>
  <c r="AB59" i="11"/>
  <c r="Q20" i="12" s="1"/>
  <c r="AA59" i="11"/>
  <c r="P20" i="12" s="1"/>
  <c r="Z59" i="11"/>
  <c r="X59" i="11"/>
  <c r="M20" i="12" s="1"/>
  <c r="W59" i="11"/>
  <c r="L20" i="12" s="1"/>
  <c r="V59" i="11"/>
  <c r="K20" i="12" s="1"/>
  <c r="T59" i="11"/>
  <c r="I20" i="12" s="1"/>
  <c r="S59" i="11"/>
  <c r="H20" i="12" s="1"/>
  <c r="R59" i="11"/>
  <c r="G20" i="12" s="1"/>
  <c r="O59" i="11"/>
  <c r="F20" i="12" s="1"/>
  <c r="N59" i="11"/>
  <c r="E20" i="12" s="1"/>
  <c r="M59" i="11"/>
  <c r="D20" i="12" s="1"/>
  <c r="K59" i="11"/>
  <c r="C20" i="12" s="1"/>
  <c r="J59" i="11"/>
  <c r="B20" i="12" s="1"/>
  <c r="AG58" i="11"/>
  <c r="AC58" i="11"/>
  <c r="Y58" i="11"/>
  <c r="U58" i="11"/>
  <c r="AG57" i="11"/>
  <c r="AC57" i="11"/>
  <c r="AC59" i="11" s="1"/>
  <c r="R20" i="12" s="1"/>
  <c r="Y57" i="11"/>
  <c r="Y59" i="11" s="1"/>
  <c r="N20" i="12" s="1"/>
  <c r="U57" i="11"/>
  <c r="U59" i="11" s="1"/>
  <c r="J20" i="12" s="1"/>
  <c r="AF55" i="11"/>
  <c r="U19" i="12" s="1"/>
  <c r="AE55" i="11"/>
  <c r="T19" i="12" s="1"/>
  <c r="AD55" i="11"/>
  <c r="S19" i="12" s="1"/>
  <c r="AB55" i="11"/>
  <c r="Q19" i="12" s="1"/>
  <c r="AA55" i="11"/>
  <c r="P19" i="12" s="1"/>
  <c r="Z55" i="11"/>
  <c r="O19" i="12" s="1"/>
  <c r="Y55" i="11"/>
  <c r="N19" i="12" s="1"/>
  <c r="X55" i="11"/>
  <c r="M19" i="12" s="1"/>
  <c r="W55" i="11"/>
  <c r="L19" i="12" s="1"/>
  <c r="V55" i="11"/>
  <c r="K19" i="12" s="1"/>
  <c r="T55" i="11"/>
  <c r="I19" i="12" s="1"/>
  <c r="S55" i="11"/>
  <c r="H19" i="12" s="1"/>
  <c r="R55" i="11"/>
  <c r="G19" i="12" s="1"/>
  <c r="O55" i="11"/>
  <c r="F19" i="12" s="1"/>
  <c r="N55" i="11"/>
  <c r="E19" i="12" s="1"/>
  <c r="M55" i="11"/>
  <c r="D19" i="12" s="1"/>
  <c r="K55" i="11"/>
  <c r="C19" i="12" s="1"/>
  <c r="J55" i="11"/>
  <c r="B19" i="12" s="1"/>
  <c r="AG54" i="11"/>
  <c r="AC54" i="11"/>
  <c r="Y54" i="11"/>
  <c r="U54" i="11"/>
  <c r="U55" i="11" s="1"/>
  <c r="J19" i="12" s="1"/>
  <c r="AG53" i="11"/>
  <c r="AC53" i="11"/>
  <c r="AC55" i="11" s="1"/>
  <c r="R19" i="12" s="1"/>
  <c r="Y53" i="11"/>
  <c r="U53" i="11"/>
  <c r="AF51" i="11"/>
  <c r="U18" i="12" s="1"/>
  <c r="AE51" i="11"/>
  <c r="T18" i="12" s="1"/>
  <c r="AD51" i="11"/>
  <c r="S18" i="12" s="1"/>
  <c r="AB51" i="11"/>
  <c r="Q18" i="12" s="1"/>
  <c r="AA51" i="11"/>
  <c r="P18" i="12" s="1"/>
  <c r="Z51" i="11"/>
  <c r="O18" i="12" s="1"/>
  <c r="X51" i="11"/>
  <c r="M18" i="12" s="1"/>
  <c r="W51" i="11"/>
  <c r="L18" i="12" s="1"/>
  <c r="V51" i="11"/>
  <c r="K18" i="12" s="1"/>
  <c r="T51" i="11"/>
  <c r="I18" i="12" s="1"/>
  <c r="S51" i="11"/>
  <c r="H18" i="12" s="1"/>
  <c r="R51" i="11"/>
  <c r="G18" i="12" s="1"/>
  <c r="O51" i="11"/>
  <c r="F18" i="12" s="1"/>
  <c r="N51" i="11"/>
  <c r="E18" i="12" s="1"/>
  <c r="M51" i="11"/>
  <c r="D18" i="12" s="1"/>
  <c r="J51" i="11"/>
  <c r="B18" i="12" s="1"/>
  <c r="AG50" i="11"/>
  <c r="AC50" i="11"/>
  <c r="Y50" i="11"/>
  <c r="AH50" i="11" s="1"/>
  <c r="AI50" i="11" s="1"/>
  <c r="U50" i="11"/>
  <c r="AG49" i="11"/>
  <c r="AC49" i="11"/>
  <c r="AC51" i="11" s="1"/>
  <c r="R18" i="12" s="1"/>
  <c r="Y49" i="11"/>
  <c r="U49" i="11"/>
  <c r="U51" i="11" s="1"/>
  <c r="J18" i="12" s="1"/>
  <c r="AF47" i="11"/>
  <c r="U17" i="12" s="1"/>
  <c r="AE47" i="11"/>
  <c r="T17" i="12" s="1"/>
  <c r="AD47" i="11"/>
  <c r="S17" i="12" s="1"/>
  <c r="AB47" i="11"/>
  <c r="Q17" i="12" s="1"/>
  <c r="AA47" i="11"/>
  <c r="P17" i="12" s="1"/>
  <c r="Z47" i="11"/>
  <c r="O17" i="12" s="1"/>
  <c r="X47" i="11"/>
  <c r="M17" i="12" s="1"/>
  <c r="W47" i="11"/>
  <c r="L17" i="12" s="1"/>
  <c r="V47" i="11"/>
  <c r="K17" i="12" s="1"/>
  <c r="T47" i="11"/>
  <c r="I17" i="12" s="1"/>
  <c r="S47" i="11"/>
  <c r="H17" i="12" s="1"/>
  <c r="R47" i="11"/>
  <c r="G17" i="12" s="1"/>
  <c r="O47" i="11"/>
  <c r="F17" i="12" s="1"/>
  <c r="N47" i="11"/>
  <c r="E17" i="12" s="1"/>
  <c r="M47" i="11"/>
  <c r="D17" i="12" s="1"/>
  <c r="K47" i="11"/>
  <c r="C17" i="12" s="1"/>
  <c r="J47" i="11"/>
  <c r="B17" i="12" s="1"/>
  <c r="AG46" i="11"/>
  <c r="AC46" i="11"/>
  <c r="Y46" i="11"/>
  <c r="U46" i="11"/>
  <c r="AG45" i="11"/>
  <c r="AC45" i="11"/>
  <c r="AC47" i="11" s="1"/>
  <c r="R17" i="12" s="1"/>
  <c r="Y45" i="11"/>
  <c r="Y47" i="11" s="1"/>
  <c r="N17" i="12" s="1"/>
  <c r="U45" i="11"/>
  <c r="U47" i="11" s="1"/>
  <c r="J17" i="12" s="1"/>
  <c r="AF43" i="11"/>
  <c r="U16" i="12" s="1"/>
  <c r="AE43" i="11"/>
  <c r="T16" i="12" s="1"/>
  <c r="AD43" i="11"/>
  <c r="S16" i="12" s="1"/>
  <c r="AB43" i="11"/>
  <c r="Q16" i="12" s="1"/>
  <c r="AA43" i="11"/>
  <c r="P16" i="12" s="1"/>
  <c r="Z43" i="11"/>
  <c r="O16" i="12" s="1"/>
  <c r="X43" i="11"/>
  <c r="M16" i="12" s="1"/>
  <c r="W43" i="11"/>
  <c r="L16" i="12" s="1"/>
  <c r="V43" i="11"/>
  <c r="K16" i="12" s="1"/>
  <c r="T43" i="11"/>
  <c r="I16" i="12" s="1"/>
  <c r="S43" i="11"/>
  <c r="H16" i="12" s="1"/>
  <c r="R43" i="11"/>
  <c r="G16" i="12" s="1"/>
  <c r="O43" i="11"/>
  <c r="F16" i="12" s="1"/>
  <c r="N43" i="11"/>
  <c r="E16" i="12" s="1"/>
  <c r="M43" i="11"/>
  <c r="D16" i="12" s="1"/>
  <c r="K43" i="11"/>
  <c r="C16" i="12" s="1"/>
  <c r="J43" i="11"/>
  <c r="B16" i="12" s="1"/>
  <c r="AG42" i="11"/>
  <c r="AC42" i="11"/>
  <c r="Y42" i="11"/>
  <c r="U42" i="11"/>
  <c r="AH42" i="11" s="1"/>
  <c r="AG41" i="11"/>
  <c r="AC41" i="11"/>
  <c r="AC43" i="11" s="1"/>
  <c r="R16" i="12" s="1"/>
  <c r="Y41" i="11"/>
  <c r="Y43" i="11" s="1"/>
  <c r="N16" i="12" s="1"/>
  <c r="U41" i="11"/>
  <c r="AF39" i="11"/>
  <c r="U15" i="12" s="1"/>
  <c r="AE39" i="11"/>
  <c r="T15" i="12" s="1"/>
  <c r="AD39" i="11"/>
  <c r="S15" i="12" s="1"/>
  <c r="AC39" i="11"/>
  <c r="R15" i="12" s="1"/>
  <c r="AB39" i="11"/>
  <c r="Q15" i="12" s="1"/>
  <c r="AA39" i="11"/>
  <c r="P15" i="12" s="1"/>
  <c r="Z39" i="11"/>
  <c r="O15" i="12" s="1"/>
  <c r="X39" i="11"/>
  <c r="M15" i="12" s="1"/>
  <c r="W39" i="11"/>
  <c r="L15" i="12" s="1"/>
  <c r="V39" i="11"/>
  <c r="K15" i="12" s="1"/>
  <c r="T39" i="11"/>
  <c r="I15" i="12" s="1"/>
  <c r="S39" i="11"/>
  <c r="H15" i="12" s="1"/>
  <c r="R39" i="11"/>
  <c r="G15" i="12" s="1"/>
  <c r="O39" i="11"/>
  <c r="F15" i="12" s="1"/>
  <c r="N39" i="11"/>
  <c r="E15" i="12" s="1"/>
  <c r="M39" i="11"/>
  <c r="D15" i="12" s="1"/>
  <c r="K39" i="11"/>
  <c r="C15" i="12" s="1"/>
  <c r="J39" i="11"/>
  <c r="B15" i="12" s="1"/>
  <c r="AG38" i="11"/>
  <c r="AG39" i="11" s="1"/>
  <c r="V15" i="12" s="1"/>
  <c r="AC38" i="11"/>
  <c r="Y38" i="11"/>
  <c r="U38" i="11"/>
  <c r="AG37" i="11"/>
  <c r="AC37" i="11"/>
  <c r="Y37" i="11"/>
  <c r="AH37" i="11" s="1"/>
  <c r="U37" i="11"/>
  <c r="U39" i="11" s="1"/>
  <c r="J15" i="12" s="1"/>
  <c r="AF35" i="11"/>
  <c r="U14" i="12" s="1"/>
  <c r="AE35" i="11"/>
  <c r="T14" i="12" s="1"/>
  <c r="AD35" i="11"/>
  <c r="S14" i="12" s="1"/>
  <c r="AB35" i="11"/>
  <c r="Q14" i="12" s="1"/>
  <c r="AA35" i="11"/>
  <c r="P14" i="12" s="1"/>
  <c r="Z35" i="11"/>
  <c r="O14" i="12" s="1"/>
  <c r="X35" i="11"/>
  <c r="M14" i="12" s="1"/>
  <c r="W35" i="11"/>
  <c r="L14" i="12" s="1"/>
  <c r="V35" i="11"/>
  <c r="K14" i="12" s="1"/>
  <c r="T35" i="11"/>
  <c r="I14" i="12" s="1"/>
  <c r="S35" i="11"/>
  <c r="H14" i="12" s="1"/>
  <c r="R35" i="11"/>
  <c r="G14" i="12" s="1"/>
  <c r="O35" i="11"/>
  <c r="F14" i="12" s="1"/>
  <c r="N35" i="11"/>
  <c r="E14" i="12" s="1"/>
  <c r="M35" i="11"/>
  <c r="D14" i="12" s="1"/>
  <c r="K35" i="11"/>
  <c r="C14" i="12" s="1"/>
  <c r="J35" i="11"/>
  <c r="B14" i="12" s="1"/>
  <c r="AI34" i="11"/>
  <c r="AH34" i="11"/>
  <c r="AG34" i="11"/>
  <c r="AC34" i="11"/>
  <c r="Y34" i="11"/>
  <c r="U34" i="11"/>
  <c r="AG33" i="11"/>
  <c r="AC33" i="11"/>
  <c r="AC35" i="11" s="1"/>
  <c r="R14" i="12" s="1"/>
  <c r="Y33" i="11"/>
  <c r="Y35" i="11" s="1"/>
  <c r="N14" i="12" s="1"/>
  <c r="U33" i="11"/>
  <c r="U35" i="11" s="1"/>
  <c r="J14" i="12" s="1"/>
  <c r="AF31" i="11"/>
  <c r="U13" i="12" s="1"/>
  <c r="AE31" i="11"/>
  <c r="T13" i="12" s="1"/>
  <c r="AD31" i="11"/>
  <c r="S13" i="12" s="1"/>
  <c r="AB31" i="11"/>
  <c r="Q13" i="12" s="1"/>
  <c r="AA31" i="11"/>
  <c r="P13" i="12" s="1"/>
  <c r="Z31" i="11"/>
  <c r="O13" i="12" s="1"/>
  <c r="X31" i="11"/>
  <c r="M13" i="12" s="1"/>
  <c r="W31" i="11"/>
  <c r="L13" i="12" s="1"/>
  <c r="V31" i="11"/>
  <c r="K13" i="12" s="1"/>
  <c r="T31" i="11"/>
  <c r="I13" i="12" s="1"/>
  <c r="S31" i="11"/>
  <c r="H13" i="12" s="1"/>
  <c r="R31" i="11"/>
  <c r="G13" i="12" s="1"/>
  <c r="O31" i="11"/>
  <c r="F13" i="12" s="1"/>
  <c r="N31" i="11"/>
  <c r="E13" i="12" s="1"/>
  <c r="M31" i="11"/>
  <c r="D13" i="12" s="1"/>
  <c r="K31" i="11"/>
  <c r="C13" i="12" s="1"/>
  <c r="J31" i="11"/>
  <c r="B13" i="12" s="1"/>
  <c r="AG30" i="11"/>
  <c r="AC30" i="11"/>
  <c r="Y30" i="11"/>
  <c r="U30" i="11"/>
  <c r="AG29" i="11"/>
  <c r="AC29" i="11"/>
  <c r="Y29" i="11"/>
  <c r="Y31" i="11" s="1"/>
  <c r="N13" i="12" s="1"/>
  <c r="U29" i="11"/>
  <c r="AF27" i="11"/>
  <c r="U12" i="12" s="1"/>
  <c r="AE27" i="11"/>
  <c r="T12" i="12" s="1"/>
  <c r="AD27" i="11"/>
  <c r="S12" i="12" s="1"/>
  <c r="AB27" i="11"/>
  <c r="Q12" i="12" s="1"/>
  <c r="AA27" i="11"/>
  <c r="P12" i="12" s="1"/>
  <c r="Z27" i="11"/>
  <c r="O12" i="12" s="1"/>
  <c r="X27" i="11"/>
  <c r="M12" i="12" s="1"/>
  <c r="W27" i="11"/>
  <c r="L12" i="12" s="1"/>
  <c r="V27" i="11"/>
  <c r="K12" i="12" s="1"/>
  <c r="T27" i="11"/>
  <c r="I12" i="12" s="1"/>
  <c r="S27" i="11"/>
  <c r="H12" i="12" s="1"/>
  <c r="R27" i="11"/>
  <c r="G12" i="12" s="1"/>
  <c r="O27" i="11"/>
  <c r="F12" i="12" s="1"/>
  <c r="N27" i="11"/>
  <c r="E12" i="12" s="1"/>
  <c r="M27" i="11"/>
  <c r="D12" i="12" s="1"/>
  <c r="K27" i="11"/>
  <c r="C12" i="12" s="1"/>
  <c r="J27" i="11"/>
  <c r="B12" i="12" s="1"/>
  <c r="AG26" i="11"/>
  <c r="AC26" i="11"/>
  <c r="AC27" i="11" s="1"/>
  <c r="R12" i="12" s="1"/>
  <c r="Y26" i="11"/>
  <c r="U26" i="11"/>
  <c r="AG25" i="11"/>
  <c r="AG27" i="11" s="1"/>
  <c r="V12" i="12" s="1"/>
  <c r="AC25" i="11"/>
  <c r="Y25" i="11"/>
  <c r="Y27" i="11" s="1"/>
  <c r="N12" i="12" s="1"/>
  <c r="U25" i="11"/>
  <c r="U27" i="11" s="1"/>
  <c r="J12" i="12" s="1"/>
  <c r="AF23" i="11"/>
  <c r="U11" i="12" s="1"/>
  <c r="AE23" i="11"/>
  <c r="T11" i="12" s="1"/>
  <c r="AD23" i="11"/>
  <c r="S11" i="12" s="1"/>
  <c r="AB23" i="11"/>
  <c r="Q11" i="12" s="1"/>
  <c r="AA23" i="11"/>
  <c r="P11" i="12" s="1"/>
  <c r="Z23" i="11"/>
  <c r="O11" i="12" s="1"/>
  <c r="X23" i="11"/>
  <c r="M11" i="12" s="1"/>
  <c r="W23" i="11"/>
  <c r="L11" i="12" s="1"/>
  <c r="V23" i="11"/>
  <c r="K11" i="12" s="1"/>
  <c r="T23" i="11"/>
  <c r="I11" i="12" s="1"/>
  <c r="S23" i="11"/>
  <c r="H11" i="12" s="1"/>
  <c r="R23" i="11"/>
  <c r="G11" i="12" s="1"/>
  <c r="O23" i="11"/>
  <c r="F11" i="12" s="1"/>
  <c r="N23" i="11"/>
  <c r="E11" i="12" s="1"/>
  <c r="M23" i="11"/>
  <c r="D11" i="12" s="1"/>
  <c r="K23" i="11"/>
  <c r="C11" i="12" s="1"/>
  <c r="J23" i="11"/>
  <c r="B11" i="12" s="1"/>
  <c r="AG22" i="11"/>
  <c r="AC22" i="11"/>
  <c r="Y22" i="11"/>
  <c r="U22" i="11"/>
  <c r="AH22" i="11" s="1"/>
  <c r="AG21" i="11"/>
  <c r="AC21" i="11"/>
  <c r="AC23" i="11" s="1"/>
  <c r="R11" i="12" s="1"/>
  <c r="Y21" i="11"/>
  <c r="AH21" i="11" s="1"/>
  <c r="U21" i="11"/>
  <c r="U23" i="11" s="1"/>
  <c r="J11" i="12" s="1"/>
  <c r="AF19" i="11"/>
  <c r="U10" i="12" s="1"/>
  <c r="AE19" i="11"/>
  <c r="T10" i="12" s="1"/>
  <c r="AD19" i="11"/>
  <c r="S10" i="12" s="1"/>
  <c r="AB19" i="11"/>
  <c r="Q10" i="12" s="1"/>
  <c r="AA19" i="11"/>
  <c r="P10" i="12" s="1"/>
  <c r="Z19" i="11"/>
  <c r="O10" i="12" s="1"/>
  <c r="X19" i="11"/>
  <c r="M10" i="12" s="1"/>
  <c r="W19" i="11"/>
  <c r="L10" i="12" s="1"/>
  <c r="V19" i="11"/>
  <c r="K10" i="12" s="1"/>
  <c r="T19" i="11"/>
  <c r="I10" i="12" s="1"/>
  <c r="S19" i="11"/>
  <c r="H10" i="12" s="1"/>
  <c r="R19" i="11"/>
  <c r="G10" i="12" s="1"/>
  <c r="O19" i="11"/>
  <c r="F10" i="12" s="1"/>
  <c r="N19" i="11"/>
  <c r="E10" i="12" s="1"/>
  <c r="M19" i="11"/>
  <c r="D10" i="12" s="1"/>
  <c r="K19" i="11"/>
  <c r="C10" i="12" s="1"/>
  <c r="J19" i="11"/>
  <c r="B10" i="12" s="1"/>
  <c r="AG18" i="11"/>
  <c r="AC18" i="11"/>
  <c r="Y18" i="11"/>
  <c r="Y19" i="11" s="1"/>
  <c r="N10" i="12" s="1"/>
  <c r="U18" i="11"/>
  <c r="AG17" i="11"/>
  <c r="AC17" i="11"/>
  <c r="AC19" i="11" s="1"/>
  <c r="R10" i="12" s="1"/>
  <c r="Y17" i="11"/>
  <c r="U17" i="11"/>
  <c r="U19" i="11" s="1"/>
  <c r="J10" i="12" s="1"/>
  <c r="AF15" i="11"/>
  <c r="U9" i="12" s="1"/>
  <c r="AE15" i="11"/>
  <c r="T9" i="12" s="1"/>
  <c r="AD15" i="11"/>
  <c r="S9" i="12" s="1"/>
  <c r="AB15" i="11"/>
  <c r="Q9" i="12" s="1"/>
  <c r="AA15" i="11"/>
  <c r="P9" i="12" s="1"/>
  <c r="Z15" i="11"/>
  <c r="O9" i="12" s="1"/>
  <c r="X15" i="11"/>
  <c r="M9" i="12" s="1"/>
  <c r="W15" i="11"/>
  <c r="L9" i="12" s="1"/>
  <c r="V15" i="11"/>
  <c r="K9" i="12" s="1"/>
  <c r="T15" i="11"/>
  <c r="I9" i="12" s="1"/>
  <c r="S15" i="11"/>
  <c r="H9" i="12" s="1"/>
  <c r="R15" i="11"/>
  <c r="G9" i="12" s="1"/>
  <c r="O15" i="11"/>
  <c r="F9" i="12" s="1"/>
  <c r="N15" i="11"/>
  <c r="E9" i="12" s="1"/>
  <c r="M15" i="11"/>
  <c r="D9" i="12" s="1"/>
  <c r="K15" i="11"/>
  <c r="C9" i="12" s="1"/>
  <c r="J15" i="11"/>
  <c r="B9" i="12" s="1"/>
  <c r="AG14" i="11"/>
  <c r="AC14" i="11"/>
  <c r="Y14" i="11"/>
  <c r="U14" i="11"/>
  <c r="AG13" i="11"/>
  <c r="AC13" i="11"/>
  <c r="AC15" i="11" s="1"/>
  <c r="R9" i="12" s="1"/>
  <c r="Y13" i="11"/>
  <c r="Y15" i="11" s="1"/>
  <c r="N9" i="12" s="1"/>
  <c r="U13" i="11"/>
  <c r="U15" i="11" s="1"/>
  <c r="J9" i="12" s="1"/>
  <c r="AF11" i="11"/>
  <c r="U8" i="12" s="1"/>
  <c r="AE11" i="11"/>
  <c r="T8" i="12" s="1"/>
  <c r="AD11" i="11"/>
  <c r="AB11" i="11"/>
  <c r="Q8" i="12" s="1"/>
  <c r="AA11" i="11"/>
  <c r="P8" i="12" s="1"/>
  <c r="Z11" i="11"/>
  <c r="O8" i="12" s="1"/>
  <c r="X11" i="11"/>
  <c r="M8" i="12" s="1"/>
  <c r="W11" i="11"/>
  <c r="L8" i="12" s="1"/>
  <c r="V11" i="11"/>
  <c r="T11" i="11"/>
  <c r="I8" i="12" s="1"/>
  <c r="S11" i="11"/>
  <c r="H8" i="12" s="1"/>
  <c r="R11" i="11"/>
  <c r="G8" i="12" s="1"/>
  <c r="O11" i="11"/>
  <c r="F8" i="12" s="1"/>
  <c r="N11" i="11"/>
  <c r="E8" i="12" s="1"/>
  <c r="M11" i="11"/>
  <c r="D8" i="12" s="1"/>
  <c r="K11" i="11"/>
  <c r="J11" i="11"/>
  <c r="B8" i="12" s="1"/>
  <c r="AG10" i="11"/>
  <c r="AC10" i="11"/>
  <c r="Y10" i="11"/>
  <c r="U10" i="11"/>
  <c r="AH10" i="11" s="1"/>
  <c r="AG9" i="11"/>
  <c r="AC9" i="11"/>
  <c r="AC11" i="11" s="1"/>
  <c r="R8" i="12" s="1"/>
  <c r="Y9" i="11"/>
  <c r="Y11" i="11" s="1"/>
  <c r="U9" i="11"/>
  <c r="U23" i="10"/>
  <c r="E23" i="10"/>
  <c r="U20" i="10"/>
  <c r="T20" i="10"/>
  <c r="S20" i="10"/>
  <c r="M20" i="10"/>
  <c r="K20" i="10"/>
  <c r="D20" i="10"/>
  <c r="C20" i="10"/>
  <c r="T19" i="10"/>
  <c r="C18" i="10"/>
  <c r="Y17" i="10"/>
  <c r="F17" i="10"/>
  <c r="E17" i="10"/>
  <c r="D17" i="10"/>
  <c r="K16" i="10"/>
  <c r="F16" i="10"/>
  <c r="E16" i="10"/>
  <c r="F14" i="10"/>
  <c r="T13" i="10"/>
  <c r="U12" i="10"/>
  <c r="T12" i="10"/>
  <c r="L12" i="10"/>
  <c r="E12" i="10"/>
  <c r="L11" i="10"/>
  <c r="D11" i="10"/>
  <c r="U9" i="10"/>
  <c r="L9" i="10"/>
  <c r="E8" i="10"/>
  <c r="D8" i="10"/>
  <c r="A5" i="10"/>
  <c r="A24" i="10" s="1"/>
  <c r="A71" i="9"/>
  <c r="AF70" i="9"/>
  <c r="AE70" i="9"/>
  <c r="T23" i="10" s="1"/>
  <c r="AD70" i="9"/>
  <c r="S23" i="10" s="1"/>
  <c r="AB70" i="9"/>
  <c r="Q23" i="10" s="1"/>
  <c r="AA70" i="9"/>
  <c r="P23" i="10" s="1"/>
  <c r="Z70" i="9"/>
  <c r="O23" i="10" s="1"/>
  <c r="X70" i="9"/>
  <c r="M23" i="10" s="1"/>
  <c r="W70" i="9"/>
  <c r="L23" i="10" s="1"/>
  <c r="V70" i="9"/>
  <c r="K23" i="10" s="1"/>
  <c r="T70" i="9"/>
  <c r="I23" i="10" s="1"/>
  <c r="S70" i="9"/>
  <c r="H23" i="10" s="1"/>
  <c r="R70" i="9"/>
  <c r="G23" i="10" s="1"/>
  <c r="O70" i="9"/>
  <c r="F23" i="10" s="1"/>
  <c r="N70" i="9"/>
  <c r="M70" i="9"/>
  <c r="D23" i="10" s="1"/>
  <c r="K70" i="9"/>
  <c r="C23" i="10" s="1"/>
  <c r="J70" i="9"/>
  <c r="B23" i="10" s="1"/>
  <c r="AG69" i="9"/>
  <c r="AG70" i="9" s="1"/>
  <c r="V23" i="10" s="1"/>
  <c r="AC69" i="9"/>
  <c r="AC70" i="9" s="1"/>
  <c r="R23" i="10" s="1"/>
  <c r="Y69" i="9"/>
  <c r="U69" i="9"/>
  <c r="U70" i="9" s="1"/>
  <c r="J23" i="10" s="1"/>
  <c r="AF67" i="9"/>
  <c r="U22" i="10" s="1"/>
  <c r="AE67" i="9"/>
  <c r="T22" i="10" s="1"/>
  <c r="AD67" i="9"/>
  <c r="S22" i="10" s="1"/>
  <c r="AB67" i="9"/>
  <c r="Q22" i="10" s="1"/>
  <c r="AA67" i="9"/>
  <c r="P22" i="10" s="1"/>
  <c r="Z67" i="9"/>
  <c r="O22" i="10" s="1"/>
  <c r="X67" i="9"/>
  <c r="M22" i="10" s="1"/>
  <c r="W67" i="9"/>
  <c r="L22" i="10" s="1"/>
  <c r="V67" i="9"/>
  <c r="K22" i="10" s="1"/>
  <c r="T67" i="9"/>
  <c r="I22" i="10" s="1"/>
  <c r="S67" i="9"/>
  <c r="H22" i="10" s="1"/>
  <c r="R67" i="9"/>
  <c r="G22" i="10" s="1"/>
  <c r="O67" i="9"/>
  <c r="F22" i="10" s="1"/>
  <c r="N67" i="9"/>
  <c r="E22" i="10" s="1"/>
  <c r="M67" i="9"/>
  <c r="D22" i="10" s="1"/>
  <c r="K67" i="9"/>
  <c r="C22" i="10" s="1"/>
  <c r="J67" i="9"/>
  <c r="B22" i="10" s="1"/>
  <c r="AG66" i="9"/>
  <c r="AC66" i="9"/>
  <c r="Y66" i="9"/>
  <c r="U66" i="9"/>
  <c r="AG65" i="9"/>
  <c r="AC65" i="9"/>
  <c r="AC67" i="9" s="1"/>
  <c r="R22" i="10" s="1"/>
  <c r="Y65" i="9"/>
  <c r="Y67" i="9" s="1"/>
  <c r="N22" i="10" s="1"/>
  <c r="U65" i="9"/>
  <c r="U67" i="9" s="1"/>
  <c r="J22" i="10" s="1"/>
  <c r="AF63" i="9"/>
  <c r="U21" i="10" s="1"/>
  <c r="AE63" i="9"/>
  <c r="T21" i="10" s="1"/>
  <c r="AD63" i="9"/>
  <c r="S21" i="10" s="1"/>
  <c r="AB63" i="9"/>
  <c r="Q21" i="10" s="1"/>
  <c r="AA63" i="9"/>
  <c r="P21" i="10" s="1"/>
  <c r="Z63" i="9"/>
  <c r="O21" i="10" s="1"/>
  <c r="X63" i="9"/>
  <c r="M21" i="10" s="1"/>
  <c r="W63" i="9"/>
  <c r="L21" i="10" s="1"/>
  <c r="V63" i="9"/>
  <c r="K21" i="10" s="1"/>
  <c r="T63" i="9"/>
  <c r="I21" i="10" s="1"/>
  <c r="S63" i="9"/>
  <c r="H21" i="10" s="1"/>
  <c r="R63" i="9"/>
  <c r="G21" i="10" s="1"/>
  <c r="O63" i="9"/>
  <c r="F21" i="10" s="1"/>
  <c r="N63" i="9"/>
  <c r="E21" i="10" s="1"/>
  <c r="M63" i="9"/>
  <c r="D21" i="10" s="1"/>
  <c r="K63" i="9"/>
  <c r="C21" i="10" s="1"/>
  <c r="J63" i="9"/>
  <c r="B21" i="10" s="1"/>
  <c r="AG62" i="9"/>
  <c r="AC62" i="9"/>
  <c r="Y62" i="9"/>
  <c r="Y63" i="9" s="1"/>
  <c r="N21" i="10" s="1"/>
  <c r="U62" i="9"/>
  <c r="AG61" i="9"/>
  <c r="AG63" i="9" s="1"/>
  <c r="V21" i="10" s="1"/>
  <c r="AC61" i="9"/>
  <c r="AC63" i="9" s="1"/>
  <c r="R21" i="10" s="1"/>
  <c r="Y61" i="9"/>
  <c r="U61" i="9"/>
  <c r="AF59" i="9"/>
  <c r="AE59" i="9"/>
  <c r="AD59" i="9"/>
  <c r="AB59" i="9"/>
  <c r="Q20" i="10" s="1"/>
  <c r="AA59" i="9"/>
  <c r="P20" i="10" s="1"/>
  <c r="Z59" i="9"/>
  <c r="O20" i="10" s="1"/>
  <c r="X59" i="9"/>
  <c r="W59" i="9"/>
  <c r="L20" i="10" s="1"/>
  <c r="V59" i="9"/>
  <c r="T59" i="9"/>
  <c r="I20" i="10" s="1"/>
  <c r="S59" i="9"/>
  <c r="H20" i="10" s="1"/>
  <c r="R59" i="9"/>
  <c r="G20" i="10" s="1"/>
  <c r="O59" i="9"/>
  <c r="F20" i="10" s="1"/>
  <c r="N59" i="9"/>
  <c r="E20" i="10" s="1"/>
  <c r="M59" i="9"/>
  <c r="K59" i="9"/>
  <c r="J59" i="9"/>
  <c r="B20" i="10" s="1"/>
  <c r="AG58" i="9"/>
  <c r="AC58" i="9"/>
  <c r="AC59" i="9" s="1"/>
  <c r="R20" i="10" s="1"/>
  <c r="Y58" i="9"/>
  <c r="U58" i="9"/>
  <c r="AG57" i="9"/>
  <c r="AC57" i="9"/>
  <c r="Y57" i="9"/>
  <c r="U57" i="9"/>
  <c r="AH57" i="9" s="1"/>
  <c r="AF55" i="9"/>
  <c r="U19" i="10" s="1"/>
  <c r="AE55" i="9"/>
  <c r="AD55" i="9"/>
  <c r="S19" i="10" s="1"/>
  <c r="AB55" i="9"/>
  <c r="Q19" i="10" s="1"/>
  <c r="AA55" i="9"/>
  <c r="P19" i="10" s="1"/>
  <c r="Z55" i="9"/>
  <c r="O19" i="10" s="1"/>
  <c r="X55" i="9"/>
  <c r="M19" i="10" s="1"/>
  <c r="W55" i="9"/>
  <c r="L19" i="10" s="1"/>
  <c r="V55" i="9"/>
  <c r="K19" i="10" s="1"/>
  <c r="T55" i="9"/>
  <c r="I19" i="10" s="1"/>
  <c r="S55" i="9"/>
  <c r="H19" i="10" s="1"/>
  <c r="R55" i="9"/>
  <c r="G19" i="10" s="1"/>
  <c r="O55" i="9"/>
  <c r="F19" i="10" s="1"/>
  <c r="N55" i="9"/>
  <c r="E19" i="10" s="1"/>
  <c r="M55" i="9"/>
  <c r="D19" i="10" s="1"/>
  <c r="K55" i="9"/>
  <c r="C19" i="10" s="1"/>
  <c r="J55" i="9"/>
  <c r="B19" i="10" s="1"/>
  <c r="AG54" i="9"/>
  <c r="AC54" i="9"/>
  <c r="Y54" i="9"/>
  <c r="Y55" i="9" s="1"/>
  <c r="N19" i="10" s="1"/>
  <c r="U54" i="9"/>
  <c r="AH54" i="9" s="1"/>
  <c r="AI54" i="9" s="1"/>
  <c r="AG53" i="9"/>
  <c r="AG55" i="9" s="1"/>
  <c r="V19" i="10" s="1"/>
  <c r="AC53" i="9"/>
  <c r="Y53" i="9"/>
  <c r="U53" i="9"/>
  <c r="AF51" i="9"/>
  <c r="U18" i="10" s="1"/>
  <c r="AE51" i="9"/>
  <c r="T18" i="10" s="1"/>
  <c r="AD51" i="9"/>
  <c r="S18" i="10" s="1"/>
  <c r="AB51" i="9"/>
  <c r="Q18" i="10" s="1"/>
  <c r="AA51" i="9"/>
  <c r="P18" i="10" s="1"/>
  <c r="Z51" i="9"/>
  <c r="O18" i="10" s="1"/>
  <c r="X51" i="9"/>
  <c r="M18" i="10" s="1"/>
  <c r="W51" i="9"/>
  <c r="L18" i="10" s="1"/>
  <c r="V51" i="9"/>
  <c r="K18" i="10" s="1"/>
  <c r="T51" i="9"/>
  <c r="I18" i="10" s="1"/>
  <c r="S51" i="9"/>
  <c r="H18" i="10" s="1"/>
  <c r="R51" i="9"/>
  <c r="G18" i="10" s="1"/>
  <c r="O51" i="9"/>
  <c r="F18" i="10" s="1"/>
  <c r="N51" i="9"/>
  <c r="E18" i="10" s="1"/>
  <c r="M51" i="9"/>
  <c r="D18" i="10" s="1"/>
  <c r="J51" i="9"/>
  <c r="B18" i="10" s="1"/>
  <c r="AG50" i="9"/>
  <c r="AG51" i="9" s="1"/>
  <c r="V18" i="10" s="1"/>
  <c r="AC50" i="9"/>
  <c r="AC51" i="9" s="1"/>
  <c r="R18" i="10" s="1"/>
  <c r="Y50" i="9"/>
  <c r="U50" i="9"/>
  <c r="AG49" i="9"/>
  <c r="AC49" i="9"/>
  <c r="Y49" i="9"/>
  <c r="U49" i="9"/>
  <c r="AF47" i="9"/>
  <c r="U17" i="10" s="1"/>
  <c r="AE47" i="9"/>
  <c r="T17" i="10" s="1"/>
  <c r="AD47" i="9"/>
  <c r="S17" i="10" s="1"/>
  <c r="AC47" i="9"/>
  <c r="R17" i="10" s="1"/>
  <c r="AB47" i="9"/>
  <c r="Q17" i="10" s="1"/>
  <c r="AA47" i="9"/>
  <c r="P17" i="10" s="1"/>
  <c r="Z47" i="9"/>
  <c r="O17" i="10" s="1"/>
  <c r="X47" i="9"/>
  <c r="M17" i="10" s="1"/>
  <c r="W47" i="9"/>
  <c r="L17" i="10" s="1"/>
  <c r="V47" i="9"/>
  <c r="K17" i="10" s="1"/>
  <c r="T47" i="9"/>
  <c r="I17" i="10" s="1"/>
  <c r="S47" i="9"/>
  <c r="H17" i="10" s="1"/>
  <c r="R47" i="9"/>
  <c r="G17" i="10" s="1"/>
  <c r="O47" i="9"/>
  <c r="N47" i="9"/>
  <c r="M47" i="9"/>
  <c r="K47" i="9"/>
  <c r="C17" i="10" s="1"/>
  <c r="J47" i="9"/>
  <c r="B17" i="10" s="1"/>
  <c r="AG46" i="9"/>
  <c r="AC46" i="9"/>
  <c r="Y46" i="9"/>
  <c r="U46" i="9"/>
  <c r="AG45" i="9"/>
  <c r="AC45" i="9"/>
  <c r="Y45" i="9"/>
  <c r="Y47" i="9" s="1"/>
  <c r="N17" i="10" s="1"/>
  <c r="U45" i="9"/>
  <c r="U47" i="9" s="1"/>
  <c r="J17" i="10" s="1"/>
  <c r="AF43" i="9"/>
  <c r="U16" i="10" s="1"/>
  <c r="AE43" i="9"/>
  <c r="T16" i="10" s="1"/>
  <c r="AD43" i="9"/>
  <c r="S16" i="10" s="1"/>
  <c r="AB43" i="9"/>
  <c r="Q16" i="10" s="1"/>
  <c r="AA43" i="9"/>
  <c r="P16" i="10" s="1"/>
  <c r="Z43" i="9"/>
  <c r="O16" i="10" s="1"/>
  <c r="X43" i="9"/>
  <c r="M16" i="10" s="1"/>
  <c r="W43" i="9"/>
  <c r="L16" i="10" s="1"/>
  <c r="V43" i="9"/>
  <c r="T43" i="9"/>
  <c r="I16" i="10" s="1"/>
  <c r="S43" i="9"/>
  <c r="H16" i="10" s="1"/>
  <c r="R43" i="9"/>
  <c r="G16" i="10" s="1"/>
  <c r="O43" i="9"/>
  <c r="N43" i="9"/>
  <c r="M43" i="9"/>
  <c r="D16" i="10" s="1"/>
  <c r="K43" i="9"/>
  <c r="C16" i="10" s="1"/>
  <c r="J43" i="9"/>
  <c r="B16" i="10" s="1"/>
  <c r="AG42" i="9"/>
  <c r="AC42" i="9"/>
  <c r="Y42" i="9"/>
  <c r="Y43" i="9" s="1"/>
  <c r="N16" i="10" s="1"/>
  <c r="U42" i="9"/>
  <c r="AH42" i="9" s="1"/>
  <c r="AI42" i="9" s="1"/>
  <c r="AH41" i="9"/>
  <c r="AG41" i="9"/>
  <c r="AC41" i="9"/>
  <c r="AC43" i="9" s="1"/>
  <c r="R16" i="10" s="1"/>
  <c r="Y41" i="9"/>
  <c r="U41" i="9"/>
  <c r="AF39" i="9"/>
  <c r="U15" i="10" s="1"/>
  <c r="AE39" i="9"/>
  <c r="T15" i="10" s="1"/>
  <c r="AD39" i="9"/>
  <c r="S15" i="10" s="1"/>
  <c r="AB39" i="9"/>
  <c r="Q15" i="10" s="1"/>
  <c r="AA39" i="9"/>
  <c r="P15" i="10" s="1"/>
  <c r="Z39" i="9"/>
  <c r="O15" i="10" s="1"/>
  <c r="X39" i="9"/>
  <c r="M15" i="10" s="1"/>
  <c r="W39" i="9"/>
  <c r="L15" i="10" s="1"/>
  <c r="V39" i="9"/>
  <c r="K15" i="10" s="1"/>
  <c r="T39" i="9"/>
  <c r="I15" i="10" s="1"/>
  <c r="S39" i="9"/>
  <c r="H15" i="10" s="1"/>
  <c r="R39" i="9"/>
  <c r="G15" i="10" s="1"/>
  <c r="O39" i="9"/>
  <c r="F15" i="10" s="1"/>
  <c r="N39" i="9"/>
  <c r="E15" i="10" s="1"/>
  <c r="M39" i="9"/>
  <c r="D15" i="10" s="1"/>
  <c r="K39" i="9"/>
  <c r="C15" i="10" s="1"/>
  <c r="J39" i="9"/>
  <c r="B15" i="10" s="1"/>
  <c r="AG38" i="9"/>
  <c r="AC38" i="9"/>
  <c r="Y38" i="9"/>
  <c r="U38" i="9"/>
  <c r="AG37" i="9"/>
  <c r="AC37" i="9"/>
  <c r="Y37" i="9"/>
  <c r="Y39" i="9" s="1"/>
  <c r="N15" i="10" s="1"/>
  <c r="U37" i="9"/>
  <c r="U39" i="9" s="1"/>
  <c r="J15" i="10" s="1"/>
  <c r="AF35" i="9"/>
  <c r="U14" i="10" s="1"/>
  <c r="AE35" i="9"/>
  <c r="T14" i="10" s="1"/>
  <c r="AD35" i="9"/>
  <c r="S14" i="10" s="1"/>
  <c r="AB35" i="9"/>
  <c r="Q14" i="10" s="1"/>
  <c r="AA35" i="9"/>
  <c r="P14" i="10" s="1"/>
  <c r="Z35" i="9"/>
  <c r="O14" i="10" s="1"/>
  <c r="X35" i="9"/>
  <c r="M14" i="10" s="1"/>
  <c r="W35" i="9"/>
  <c r="L14" i="10" s="1"/>
  <c r="V35" i="9"/>
  <c r="K14" i="10" s="1"/>
  <c r="T35" i="9"/>
  <c r="I14" i="10" s="1"/>
  <c r="S35" i="9"/>
  <c r="H14" i="10" s="1"/>
  <c r="R35" i="9"/>
  <c r="G14" i="10" s="1"/>
  <c r="O35" i="9"/>
  <c r="N35" i="9"/>
  <c r="E14" i="10" s="1"/>
  <c r="M35" i="9"/>
  <c r="D14" i="10" s="1"/>
  <c r="K35" i="9"/>
  <c r="C14" i="10" s="1"/>
  <c r="J35" i="9"/>
  <c r="B14" i="10" s="1"/>
  <c r="AG34" i="9"/>
  <c r="AC34" i="9"/>
  <c r="Y34" i="9"/>
  <c r="U34" i="9"/>
  <c r="AG33" i="9"/>
  <c r="AC33" i="9"/>
  <c r="Y33" i="9"/>
  <c r="Y35" i="9" s="1"/>
  <c r="N14" i="10" s="1"/>
  <c r="U33" i="9"/>
  <c r="AF31" i="9"/>
  <c r="U13" i="10" s="1"/>
  <c r="AE31" i="9"/>
  <c r="AD31" i="9"/>
  <c r="S13" i="10" s="1"/>
  <c r="AB31" i="9"/>
  <c r="Q13" i="10" s="1"/>
  <c r="AA31" i="9"/>
  <c r="P13" i="10" s="1"/>
  <c r="Z31" i="9"/>
  <c r="O13" i="10" s="1"/>
  <c r="Y31" i="9"/>
  <c r="N13" i="10" s="1"/>
  <c r="X31" i="9"/>
  <c r="M13" i="10" s="1"/>
  <c r="W31" i="9"/>
  <c r="L13" i="10" s="1"/>
  <c r="V31" i="9"/>
  <c r="K13" i="10" s="1"/>
  <c r="T31" i="9"/>
  <c r="I13" i="10" s="1"/>
  <c r="S31" i="9"/>
  <c r="H13" i="10" s="1"/>
  <c r="R31" i="9"/>
  <c r="G13" i="10" s="1"/>
  <c r="O31" i="9"/>
  <c r="F13" i="10" s="1"/>
  <c r="N31" i="9"/>
  <c r="E13" i="10" s="1"/>
  <c r="M31" i="9"/>
  <c r="D13" i="10" s="1"/>
  <c r="K31" i="9"/>
  <c r="C13" i="10" s="1"/>
  <c r="J31" i="9"/>
  <c r="B13" i="10" s="1"/>
  <c r="AG30" i="9"/>
  <c r="AC30" i="9"/>
  <c r="Y30" i="9"/>
  <c r="U30" i="9"/>
  <c r="AH30" i="9" s="1"/>
  <c r="AI30" i="9" s="1"/>
  <c r="AG29" i="9"/>
  <c r="AC29" i="9"/>
  <c r="AC31" i="9" s="1"/>
  <c r="R13" i="10" s="1"/>
  <c r="Y29" i="9"/>
  <c r="U29" i="9"/>
  <c r="AF27" i="9"/>
  <c r="AE27" i="9"/>
  <c r="AD27" i="9"/>
  <c r="S12" i="10" s="1"/>
  <c r="AB27" i="9"/>
  <c r="Q12" i="10" s="1"/>
  <c r="AA27" i="9"/>
  <c r="P12" i="10" s="1"/>
  <c r="Z27" i="9"/>
  <c r="O12" i="10" s="1"/>
  <c r="X27" i="9"/>
  <c r="M12" i="10" s="1"/>
  <c r="W27" i="9"/>
  <c r="V27" i="9"/>
  <c r="K12" i="10" s="1"/>
  <c r="T27" i="9"/>
  <c r="I12" i="10" s="1"/>
  <c r="S27" i="9"/>
  <c r="H12" i="10" s="1"/>
  <c r="R27" i="9"/>
  <c r="G12" i="10" s="1"/>
  <c r="O27" i="9"/>
  <c r="F12" i="10" s="1"/>
  <c r="N27" i="9"/>
  <c r="M27" i="9"/>
  <c r="D12" i="10" s="1"/>
  <c r="K27" i="9"/>
  <c r="C12" i="10" s="1"/>
  <c r="J27" i="9"/>
  <c r="B12" i="10" s="1"/>
  <c r="AG26" i="9"/>
  <c r="AC26" i="9"/>
  <c r="Y26" i="9"/>
  <c r="Y27" i="9" s="1"/>
  <c r="N12" i="10" s="1"/>
  <c r="U26" i="9"/>
  <c r="AG25" i="9"/>
  <c r="AC25" i="9"/>
  <c r="Y25" i="9"/>
  <c r="U25" i="9"/>
  <c r="U27" i="9" s="1"/>
  <c r="J12" i="10" s="1"/>
  <c r="AF23" i="9"/>
  <c r="U11" i="10" s="1"/>
  <c r="AE23" i="9"/>
  <c r="T11" i="10" s="1"/>
  <c r="AD23" i="9"/>
  <c r="S11" i="10" s="1"/>
  <c r="AB23" i="9"/>
  <c r="Q11" i="10" s="1"/>
  <c r="AA23" i="9"/>
  <c r="P11" i="10" s="1"/>
  <c r="Z23" i="9"/>
  <c r="O11" i="10" s="1"/>
  <c r="X23" i="9"/>
  <c r="M11" i="10" s="1"/>
  <c r="W23" i="9"/>
  <c r="V23" i="9"/>
  <c r="K11" i="10" s="1"/>
  <c r="T23" i="9"/>
  <c r="I11" i="10" s="1"/>
  <c r="S23" i="9"/>
  <c r="H11" i="10" s="1"/>
  <c r="R23" i="9"/>
  <c r="G11" i="10" s="1"/>
  <c r="O23" i="9"/>
  <c r="N23" i="9"/>
  <c r="E11" i="10" s="1"/>
  <c r="M23" i="9"/>
  <c r="K23" i="9"/>
  <c r="C11" i="10" s="1"/>
  <c r="J23" i="9"/>
  <c r="B11" i="10" s="1"/>
  <c r="AG22" i="9"/>
  <c r="AC22" i="9"/>
  <c r="Y22" i="9"/>
  <c r="U22" i="9"/>
  <c r="AG21" i="9"/>
  <c r="AC21" i="9"/>
  <c r="Y21" i="9"/>
  <c r="Y23" i="9" s="1"/>
  <c r="N11" i="10" s="1"/>
  <c r="U21" i="9"/>
  <c r="U23" i="9" s="1"/>
  <c r="J11" i="10" s="1"/>
  <c r="AF19" i="9"/>
  <c r="AE19" i="9"/>
  <c r="T10" i="10" s="1"/>
  <c r="AD19" i="9"/>
  <c r="S10" i="10" s="1"/>
  <c r="AB19" i="9"/>
  <c r="Q10" i="10" s="1"/>
  <c r="AA19" i="9"/>
  <c r="P10" i="10" s="1"/>
  <c r="Z19" i="9"/>
  <c r="O10" i="10" s="1"/>
  <c r="X19" i="9"/>
  <c r="W19" i="9"/>
  <c r="L10" i="10" s="1"/>
  <c r="V19" i="9"/>
  <c r="K10" i="10" s="1"/>
  <c r="T19" i="9"/>
  <c r="I10" i="10" s="1"/>
  <c r="S19" i="9"/>
  <c r="H10" i="10" s="1"/>
  <c r="R19" i="9"/>
  <c r="G10" i="10" s="1"/>
  <c r="O19" i="9"/>
  <c r="F10" i="10" s="1"/>
  <c r="N19" i="9"/>
  <c r="M19" i="9"/>
  <c r="D10" i="10" s="1"/>
  <c r="K19" i="9"/>
  <c r="C10" i="10" s="1"/>
  <c r="J19" i="9"/>
  <c r="B10" i="10" s="1"/>
  <c r="AG18" i="9"/>
  <c r="AC18" i="9"/>
  <c r="Y18" i="9"/>
  <c r="U18" i="9"/>
  <c r="AG17" i="9"/>
  <c r="AC17" i="9"/>
  <c r="Y17" i="9"/>
  <c r="U17" i="9"/>
  <c r="AF15" i="9"/>
  <c r="AE15" i="9"/>
  <c r="T9" i="10" s="1"/>
  <c r="AD15" i="9"/>
  <c r="S9" i="10" s="1"/>
  <c r="AB15" i="9"/>
  <c r="Q9" i="10" s="1"/>
  <c r="AA15" i="9"/>
  <c r="P9" i="10" s="1"/>
  <c r="Z15" i="9"/>
  <c r="O9" i="10" s="1"/>
  <c r="X15" i="9"/>
  <c r="M9" i="10" s="1"/>
  <c r="W15" i="9"/>
  <c r="V15" i="9"/>
  <c r="K9" i="10" s="1"/>
  <c r="T15" i="9"/>
  <c r="I9" i="10" s="1"/>
  <c r="S15" i="9"/>
  <c r="H9" i="10" s="1"/>
  <c r="R15" i="9"/>
  <c r="G9" i="10" s="1"/>
  <c r="O15" i="9"/>
  <c r="F9" i="10" s="1"/>
  <c r="N15" i="9"/>
  <c r="E9" i="10" s="1"/>
  <c r="M15" i="9"/>
  <c r="D9" i="10" s="1"/>
  <c r="K15" i="9"/>
  <c r="C9" i="10" s="1"/>
  <c r="J15" i="9"/>
  <c r="B9" i="10" s="1"/>
  <c r="AG14" i="9"/>
  <c r="AC14" i="9"/>
  <c r="AC15" i="9" s="1"/>
  <c r="R9" i="10" s="1"/>
  <c r="Y14" i="9"/>
  <c r="U14" i="9"/>
  <c r="AH14" i="9" s="1"/>
  <c r="AI14" i="9" s="1"/>
  <c r="AG13" i="9"/>
  <c r="AC13" i="9"/>
  <c r="Y13" i="9"/>
  <c r="U13" i="9"/>
  <c r="AF11" i="9"/>
  <c r="U8" i="10" s="1"/>
  <c r="AE11" i="9"/>
  <c r="T8" i="10" s="1"/>
  <c r="AD11" i="9"/>
  <c r="AC11" i="9"/>
  <c r="R8" i="10" s="1"/>
  <c r="AB11" i="9"/>
  <c r="AA11" i="9"/>
  <c r="Z11" i="9"/>
  <c r="O8" i="10" s="1"/>
  <c r="X11" i="9"/>
  <c r="M8" i="10" s="1"/>
  <c r="W11" i="9"/>
  <c r="V11" i="9"/>
  <c r="T11" i="9"/>
  <c r="S11" i="9"/>
  <c r="R11" i="9"/>
  <c r="G8" i="10" s="1"/>
  <c r="O11" i="9"/>
  <c r="F8" i="10" s="1"/>
  <c r="N11" i="9"/>
  <c r="M11" i="9"/>
  <c r="K11" i="9"/>
  <c r="J11" i="9"/>
  <c r="B8" i="10" s="1"/>
  <c r="AG10" i="9"/>
  <c r="AH10" i="9" s="1"/>
  <c r="AC10" i="9"/>
  <c r="Y10" i="9"/>
  <c r="U10" i="9"/>
  <c r="AG9" i="9"/>
  <c r="AC9" i="9"/>
  <c r="Y9" i="9"/>
  <c r="U9" i="9"/>
  <c r="U11" i="9" s="1"/>
  <c r="J8" i="10" s="1"/>
  <c r="Q23" i="8"/>
  <c r="U21" i="8"/>
  <c r="Q21" i="8"/>
  <c r="M21" i="8"/>
  <c r="I21" i="8"/>
  <c r="E21" i="8"/>
  <c r="U19" i="8"/>
  <c r="Q19" i="8"/>
  <c r="M19" i="8"/>
  <c r="I19" i="8"/>
  <c r="E19" i="8"/>
  <c r="C18" i="8"/>
  <c r="Y17" i="8"/>
  <c r="U17" i="8"/>
  <c r="Q17" i="8"/>
  <c r="M17" i="8"/>
  <c r="I17" i="8"/>
  <c r="E17" i="8"/>
  <c r="U16" i="8"/>
  <c r="Q16" i="8"/>
  <c r="M16" i="8"/>
  <c r="I16" i="8"/>
  <c r="E16" i="8"/>
  <c r="U15" i="8"/>
  <c r="Q15" i="8"/>
  <c r="M15" i="8"/>
  <c r="I15" i="8"/>
  <c r="E15" i="8"/>
  <c r="U14" i="8"/>
  <c r="Q14" i="8"/>
  <c r="M14" i="8"/>
  <c r="I14" i="8"/>
  <c r="E14" i="8"/>
  <c r="A5" i="8"/>
  <c r="A24" i="8" s="1"/>
  <c r="A72" i="7"/>
  <c r="U23" i="8"/>
  <c r="T23" i="8"/>
  <c r="S23" i="8"/>
  <c r="P23" i="8"/>
  <c r="O23" i="8"/>
  <c r="M23" i="8"/>
  <c r="L23" i="8"/>
  <c r="K23" i="8"/>
  <c r="T71" i="7"/>
  <c r="I23" i="8" s="1"/>
  <c r="S71" i="7"/>
  <c r="H23" i="8" s="1"/>
  <c r="R71" i="7"/>
  <c r="G23" i="8" s="1"/>
  <c r="O71" i="7"/>
  <c r="F23" i="8" s="1"/>
  <c r="N71" i="7"/>
  <c r="E23" i="8" s="1"/>
  <c r="M71" i="7"/>
  <c r="D23" i="8" s="1"/>
  <c r="C23" i="8"/>
  <c r="J71" i="7"/>
  <c r="B23" i="8" s="1"/>
  <c r="AG70" i="7"/>
  <c r="AC70" i="7"/>
  <c r="Y70" i="7"/>
  <c r="U70" i="7"/>
  <c r="AG69" i="7"/>
  <c r="AC69" i="7"/>
  <c r="R23" i="8" s="1"/>
  <c r="Y69" i="7"/>
  <c r="N23" i="8" s="1"/>
  <c r="U69" i="7"/>
  <c r="U71" i="7" s="1"/>
  <c r="J23" i="8" s="1"/>
  <c r="AF67" i="7"/>
  <c r="U22" i="8" s="1"/>
  <c r="AE67" i="7"/>
  <c r="T22" i="8" s="1"/>
  <c r="AD67" i="7"/>
  <c r="S22" i="8" s="1"/>
  <c r="AB67" i="7"/>
  <c r="Q22" i="8" s="1"/>
  <c r="AA67" i="7"/>
  <c r="P22" i="8" s="1"/>
  <c r="Z67" i="7"/>
  <c r="O22" i="8" s="1"/>
  <c r="X67" i="7"/>
  <c r="M22" i="8" s="1"/>
  <c r="W67" i="7"/>
  <c r="L22" i="8" s="1"/>
  <c r="V67" i="7"/>
  <c r="K22" i="8" s="1"/>
  <c r="T67" i="7"/>
  <c r="I22" i="8" s="1"/>
  <c r="S67" i="7"/>
  <c r="H22" i="8" s="1"/>
  <c r="R67" i="7"/>
  <c r="G22" i="8" s="1"/>
  <c r="O67" i="7"/>
  <c r="F22" i="8" s="1"/>
  <c r="N67" i="7"/>
  <c r="E22" i="8" s="1"/>
  <c r="M67" i="7"/>
  <c r="D22" i="8" s="1"/>
  <c r="K67" i="7"/>
  <c r="C22" i="8" s="1"/>
  <c r="J67" i="7"/>
  <c r="B22" i="8" s="1"/>
  <c r="AG66" i="7"/>
  <c r="AC66" i="7"/>
  <c r="AH66" i="7" s="1"/>
  <c r="Y66" i="7"/>
  <c r="U66" i="7"/>
  <c r="AG65" i="7"/>
  <c r="AG67" i="7" s="1"/>
  <c r="V22" i="8" s="1"/>
  <c r="AC65" i="7"/>
  <c r="AC67" i="7" s="1"/>
  <c r="R22" i="8" s="1"/>
  <c r="Y65" i="7"/>
  <c r="AH65" i="7" s="1"/>
  <c r="U65" i="7"/>
  <c r="U67" i="7" s="1"/>
  <c r="J22" i="8" s="1"/>
  <c r="AF63" i="7"/>
  <c r="AE63" i="7"/>
  <c r="T21" i="8" s="1"/>
  <c r="AD63" i="7"/>
  <c r="S21" i="8" s="1"/>
  <c r="AB63" i="7"/>
  <c r="AA63" i="7"/>
  <c r="P21" i="8" s="1"/>
  <c r="Z63" i="7"/>
  <c r="O21" i="8" s="1"/>
  <c r="Y63" i="7"/>
  <c r="N21" i="8" s="1"/>
  <c r="X63" i="7"/>
  <c r="W63" i="7"/>
  <c r="L21" i="8" s="1"/>
  <c r="V63" i="7"/>
  <c r="K21" i="8" s="1"/>
  <c r="T63" i="7"/>
  <c r="S63" i="7"/>
  <c r="H21" i="8" s="1"/>
  <c r="R63" i="7"/>
  <c r="G21" i="8" s="1"/>
  <c r="O63" i="7"/>
  <c r="F21" i="8" s="1"/>
  <c r="N63" i="7"/>
  <c r="M63" i="7"/>
  <c r="D21" i="8" s="1"/>
  <c r="K63" i="7"/>
  <c r="C21" i="8" s="1"/>
  <c r="J63" i="7"/>
  <c r="B21" i="8" s="1"/>
  <c r="AH62" i="7"/>
  <c r="AI62" i="7" s="1"/>
  <c r="AG62" i="7"/>
  <c r="AC62" i="7"/>
  <c r="Y62" i="7"/>
  <c r="U62" i="7"/>
  <c r="AG61" i="7"/>
  <c r="AG63" i="7" s="1"/>
  <c r="V21" i="8" s="1"/>
  <c r="AC61" i="7"/>
  <c r="AC63" i="7" s="1"/>
  <c r="R21" i="8" s="1"/>
  <c r="Y61" i="7"/>
  <c r="U61" i="7"/>
  <c r="AH61" i="7" s="1"/>
  <c r="AF59" i="7"/>
  <c r="U20" i="8" s="1"/>
  <c r="AE59" i="7"/>
  <c r="T20" i="8" s="1"/>
  <c r="AD59" i="7"/>
  <c r="S20" i="8" s="1"/>
  <c r="AB59" i="7"/>
  <c r="Q20" i="8" s="1"/>
  <c r="AA59" i="7"/>
  <c r="P20" i="8" s="1"/>
  <c r="Z59" i="7"/>
  <c r="O20" i="8" s="1"/>
  <c r="X59" i="7"/>
  <c r="M20" i="8" s="1"/>
  <c r="W59" i="7"/>
  <c r="L20" i="8" s="1"/>
  <c r="V59" i="7"/>
  <c r="K20" i="8" s="1"/>
  <c r="T59" i="7"/>
  <c r="I20" i="8" s="1"/>
  <c r="S59" i="7"/>
  <c r="H20" i="8" s="1"/>
  <c r="R59" i="7"/>
  <c r="G20" i="8" s="1"/>
  <c r="O59" i="7"/>
  <c r="F20" i="8" s="1"/>
  <c r="N59" i="7"/>
  <c r="E20" i="8" s="1"/>
  <c r="M59" i="7"/>
  <c r="D20" i="8" s="1"/>
  <c r="K59" i="7"/>
  <c r="C20" i="8" s="1"/>
  <c r="J59" i="7"/>
  <c r="B20" i="8" s="1"/>
  <c r="AG58" i="7"/>
  <c r="AC58" i="7"/>
  <c r="Y58" i="7"/>
  <c r="AH58" i="7" s="1"/>
  <c r="U58" i="7"/>
  <c r="AG57" i="7"/>
  <c r="AG59" i="7" s="1"/>
  <c r="V20" i="8" s="1"/>
  <c r="AC57" i="7"/>
  <c r="AC59" i="7" s="1"/>
  <c r="R20" i="8" s="1"/>
  <c r="Y57" i="7"/>
  <c r="Y59" i="7" s="1"/>
  <c r="N20" i="8" s="1"/>
  <c r="U57" i="7"/>
  <c r="U59" i="7" s="1"/>
  <c r="J20" i="8" s="1"/>
  <c r="AF55" i="7"/>
  <c r="AE55" i="7"/>
  <c r="T19" i="8" s="1"/>
  <c r="AD55" i="7"/>
  <c r="S19" i="8" s="1"/>
  <c r="AC55" i="7"/>
  <c r="R19" i="8" s="1"/>
  <c r="AB55" i="7"/>
  <c r="AA55" i="7"/>
  <c r="P19" i="8" s="1"/>
  <c r="Z55" i="7"/>
  <c r="O19" i="8" s="1"/>
  <c r="X55" i="7"/>
  <c r="W55" i="7"/>
  <c r="L19" i="8" s="1"/>
  <c r="V55" i="7"/>
  <c r="K19" i="8" s="1"/>
  <c r="T55" i="7"/>
  <c r="S55" i="7"/>
  <c r="H19" i="8" s="1"/>
  <c r="R55" i="7"/>
  <c r="G19" i="8" s="1"/>
  <c r="O55" i="7"/>
  <c r="F19" i="8" s="1"/>
  <c r="N55" i="7"/>
  <c r="M55" i="7"/>
  <c r="D19" i="8" s="1"/>
  <c r="K55" i="7"/>
  <c r="C19" i="8" s="1"/>
  <c r="J55" i="7"/>
  <c r="B19" i="8" s="1"/>
  <c r="AG54" i="7"/>
  <c r="AC54" i="7"/>
  <c r="Y54" i="7"/>
  <c r="U54" i="7"/>
  <c r="U55" i="7" s="1"/>
  <c r="J19" i="8" s="1"/>
  <c r="AG53" i="7"/>
  <c r="AG55" i="7" s="1"/>
  <c r="V19" i="8" s="1"/>
  <c r="AC53" i="7"/>
  <c r="Y53" i="7"/>
  <c r="Y55" i="7" s="1"/>
  <c r="N19" i="8" s="1"/>
  <c r="U53" i="7"/>
  <c r="AH53" i="7" s="1"/>
  <c r="AF51" i="7"/>
  <c r="U18" i="8" s="1"/>
  <c r="AE51" i="7"/>
  <c r="T18" i="8" s="1"/>
  <c r="AD51" i="7"/>
  <c r="S18" i="8" s="1"/>
  <c r="AB51" i="7"/>
  <c r="Q18" i="8" s="1"/>
  <c r="AA51" i="7"/>
  <c r="P18" i="8" s="1"/>
  <c r="Z51" i="7"/>
  <c r="O18" i="8" s="1"/>
  <c r="X51" i="7"/>
  <c r="M18" i="8" s="1"/>
  <c r="W51" i="7"/>
  <c r="L18" i="8" s="1"/>
  <c r="V51" i="7"/>
  <c r="K18" i="8" s="1"/>
  <c r="T51" i="7"/>
  <c r="I18" i="8" s="1"/>
  <c r="S51" i="7"/>
  <c r="H18" i="8" s="1"/>
  <c r="R51" i="7"/>
  <c r="G18" i="8" s="1"/>
  <c r="O51" i="7"/>
  <c r="F18" i="8" s="1"/>
  <c r="N51" i="7"/>
  <c r="E18" i="8" s="1"/>
  <c r="M51" i="7"/>
  <c r="D18" i="8" s="1"/>
  <c r="J51" i="7"/>
  <c r="B18" i="8" s="1"/>
  <c r="AG50" i="7"/>
  <c r="AC50" i="7"/>
  <c r="Y50" i="7"/>
  <c r="AH50" i="7" s="1"/>
  <c r="U50" i="7"/>
  <c r="AH49" i="7"/>
  <c r="AI49" i="7" s="1"/>
  <c r="AG49" i="7"/>
  <c r="AG51" i="7" s="1"/>
  <c r="V18" i="8" s="1"/>
  <c r="AC49" i="7"/>
  <c r="AC51" i="7" s="1"/>
  <c r="R18" i="8" s="1"/>
  <c r="Y49" i="7"/>
  <c r="Y51" i="7" s="1"/>
  <c r="N18" i="8" s="1"/>
  <c r="U49" i="7"/>
  <c r="U51" i="7" s="1"/>
  <c r="J18" i="8" s="1"/>
  <c r="AF47" i="7"/>
  <c r="AE47" i="7"/>
  <c r="T17" i="8" s="1"/>
  <c r="AD47" i="7"/>
  <c r="S17" i="8" s="1"/>
  <c r="AB47" i="7"/>
  <c r="AA47" i="7"/>
  <c r="P17" i="8" s="1"/>
  <c r="Z47" i="7"/>
  <c r="O17" i="8" s="1"/>
  <c r="Y47" i="7"/>
  <c r="N17" i="8" s="1"/>
  <c r="X47" i="7"/>
  <c r="W47" i="7"/>
  <c r="L17" i="8" s="1"/>
  <c r="V47" i="7"/>
  <c r="K17" i="8" s="1"/>
  <c r="U47" i="7"/>
  <c r="J17" i="8" s="1"/>
  <c r="T47" i="7"/>
  <c r="S47" i="7"/>
  <c r="H17" i="8" s="1"/>
  <c r="R47" i="7"/>
  <c r="G17" i="8" s="1"/>
  <c r="O47" i="7"/>
  <c r="F17" i="8" s="1"/>
  <c r="N47" i="7"/>
  <c r="M47" i="7"/>
  <c r="D17" i="8" s="1"/>
  <c r="K47" i="7"/>
  <c r="C17" i="8" s="1"/>
  <c r="J47" i="7"/>
  <c r="B17" i="8" s="1"/>
  <c r="AG46" i="7"/>
  <c r="AG47" i="7" s="1"/>
  <c r="V17" i="8" s="1"/>
  <c r="AC46" i="7"/>
  <c r="Y46" i="7"/>
  <c r="U46" i="7"/>
  <c r="AH46" i="7" s="1"/>
  <c r="AG45" i="7"/>
  <c r="AC45" i="7"/>
  <c r="AC47" i="7" s="1"/>
  <c r="R17" i="8" s="1"/>
  <c r="Y45" i="7"/>
  <c r="AH45" i="7" s="1"/>
  <c r="U45" i="7"/>
  <c r="AF43" i="7"/>
  <c r="AE43" i="7"/>
  <c r="T16" i="8" s="1"/>
  <c r="AD43" i="7"/>
  <c r="S16" i="8" s="1"/>
  <c r="AB43" i="7"/>
  <c r="AA43" i="7"/>
  <c r="P16" i="8" s="1"/>
  <c r="Z43" i="7"/>
  <c r="O16" i="8" s="1"/>
  <c r="X43" i="7"/>
  <c r="W43" i="7"/>
  <c r="L16" i="8" s="1"/>
  <c r="V43" i="7"/>
  <c r="K16" i="8" s="1"/>
  <c r="T43" i="7"/>
  <c r="S43" i="7"/>
  <c r="H16" i="8" s="1"/>
  <c r="R43" i="7"/>
  <c r="G16" i="8" s="1"/>
  <c r="O43" i="7"/>
  <c r="F16" i="8" s="1"/>
  <c r="N43" i="7"/>
  <c r="M43" i="7"/>
  <c r="D16" i="8" s="1"/>
  <c r="K43" i="7"/>
  <c r="C16" i="8" s="1"/>
  <c r="J43" i="7"/>
  <c r="B16" i="8" s="1"/>
  <c r="AG42" i="7"/>
  <c r="AC42" i="7"/>
  <c r="Y42" i="7"/>
  <c r="U42" i="7"/>
  <c r="AH42" i="7" s="1"/>
  <c r="AG41" i="7"/>
  <c r="AG43" i="7" s="1"/>
  <c r="V16" i="8" s="1"/>
  <c r="AC41" i="7"/>
  <c r="AC43" i="7" s="1"/>
  <c r="R16" i="8" s="1"/>
  <c r="Y41" i="7"/>
  <c r="Y43" i="7" s="1"/>
  <c r="N16" i="8" s="1"/>
  <c r="U41" i="7"/>
  <c r="U43" i="7" s="1"/>
  <c r="J16" i="8" s="1"/>
  <c r="AF39" i="7"/>
  <c r="AE39" i="7"/>
  <c r="T15" i="8" s="1"/>
  <c r="AD39" i="7"/>
  <c r="S15" i="8" s="1"/>
  <c r="AC39" i="7"/>
  <c r="R15" i="8" s="1"/>
  <c r="AB39" i="7"/>
  <c r="AA39" i="7"/>
  <c r="P15" i="8" s="1"/>
  <c r="Z39" i="7"/>
  <c r="O15" i="8" s="1"/>
  <c r="Y39" i="7"/>
  <c r="N15" i="8" s="1"/>
  <c r="X39" i="7"/>
  <c r="W39" i="7"/>
  <c r="L15" i="8" s="1"/>
  <c r="V39" i="7"/>
  <c r="K15" i="8" s="1"/>
  <c r="U39" i="7"/>
  <c r="J15" i="8" s="1"/>
  <c r="T39" i="7"/>
  <c r="S39" i="7"/>
  <c r="H15" i="8" s="1"/>
  <c r="R39" i="7"/>
  <c r="G15" i="8" s="1"/>
  <c r="O39" i="7"/>
  <c r="F15" i="8" s="1"/>
  <c r="N39" i="7"/>
  <c r="M39" i="7"/>
  <c r="D15" i="8" s="1"/>
  <c r="K39" i="7"/>
  <c r="C15" i="8" s="1"/>
  <c r="J39" i="7"/>
  <c r="B15" i="8" s="1"/>
  <c r="AG38" i="7"/>
  <c r="AG39" i="7" s="1"/>
  <c r="V15" i="8" s="1"/>
  <c r="AC38" i="7"/>
  <c r="Y38" i="7"/>
  <c r="AH38" i="7" s="1"/>
  <c r="U38" i="7"/>
  <c r="AG37" i="7"/>
  <c r="AC37" i="7"/>
  <c r="Y37" i="7"/>
  <c r="U37" i="7"/>
  <c r="AH37" i="7" s="1"/>
  <c r="AF35" i="7"/>
  <c r="AE35" i="7"/>
  <c r="T14" i="8" s="1"/>
  <c r="AD35" i="7"/>
  <c r="S14" i="8" s="1"/>
  <c r="AB35" i="7"/>
  <c r="AA35" i="7"/>
  <c r="P14" i="8" s="1"/>
  <c r="Z35" i="7"/>
  <c r="O14" i="8" s="1"/>
  <c r="X35" i="7"/>
  <c r="W35" i="7"/>
  <c r="L14" i="8" s="1"/>
  <c r="V35" i="7"/>
  <c r="K14" i="8" s="1"/>
  <c r="T35" i="7"/>
  <c r="S35" i="7"/>
  <c r="H14" i="8" s="1"/>
  <c r="R35" i="7"/>
  <c r="G14" i="8" s="1"/>
  <c r="O35" i="7"/>
  <c r="F14" i="8" s="1"/>
  <c r="N35" i="7"/>
  <c r="M35" i="7"/>
  <c r="D14" i="8" s="1"/>
  <c r="K35" i="7"/>
  <c r="C14" i="8" s="1"/>
  <c r="J35" i="7"/>
  <c r="B14" i="8" s="1"/>
  <c r="AG34" i="7"/>
  <c r="AC34" i="7"/>
  <c r="Y34" i="7"/>
  <c r="AH34" i="7" s="1"/>
  <c r="U34" i="7"/>
  <c r="AH33" i="7"/>
  <c r="AI33" i="7" s="1"/>
  <c r="AG33" i="7"/>
  <c r="AG35" i="7" s="1"/>
  <c r="V14" i="8" s="1"/>
  <c r="AC33" i="7"/>
  <c r="AC35" i="7" s="1"/>
  <c r="R14" i="8" s="1"/>
  <c r="Y33" i="7"/>
  <c r="Y35" i="7" s="1"/>
  <c r="N14" i="8" s="1"/>
  <c r="U33" i="7"/>
  <c r="U35" i="7" s="1"/>
  <c r="J14" i="8" s="1"/>
  <c r="AF31" i="7"/>
  <c r="U13" i="8" s="1"/>
  <c r="AE31" i="7"/>
  <c r="T13" i="8" s="1"/>
  <c r="AD31" i="7"/>
  <c r="S13" i="8" s="1"/>
  <c r="AB31" i="7"/>
  <c r="Q13" i="8" s="1"/>
  <c r="AA31" i="7"/>
  <c r="P13" i="8" s="1"/>
  <c r="Z31" i="7"/>
  <c r="O13" i="8" s="1"/>
  <c r="Y31" i="7"/>
  <c r="N13" i="8" s="1"/>
  <c r="X31" i="7"/>
  <c r="M13" i="8" s="1"/>
  <c r="W31" i="7"/>
  <c r="L13" i="8" s="1"/>
  <c r="V31" i="7"/>
  <c r="K13" i="8" s="1"/>
  <c r="U31" i="7"/>
  <c r="J13" i="8" s="1"/>
  <c r="T31" i="7"/>
  <c r="I13" i="8" s="1"/>
  <c r="S31" i="7"/>
  <c r="H13" i="8" s="1"/>
  <c r="R31" i="7"/>
  <c r="G13" i="8" s="1"/>
  <c r="O31" i="7"/>
  <c r="F13" i="8" s="1"/>
  <c r="N31" i="7"/>
  <c r="E13" i="8" s="1"/>
  <c r="M31" i="7"/>
  <c r="D13" i="8" s="1"/>
  <c r="K31" i="7"/>
  <c r="C13" i="8" s="1"/>
  <c r="J31" i="7"/>
  <c r="B13" i="8" s="1"/>
  <c r="AG30" i="7"/>
  <c r="AG31" i="7" s="1"/>
  <c r="V13" i="8" s="1"/>
  <c r="AC30" i="7"/>
  <c r="Y30" i="7"/>
  <c r="U30" i="7"/>
  <c r="AH30" i="7" s="1"/>
  <c r="AG29" i="7"/>
  <c r="AC29" i="7"/>
  <c r="AC31" i="7" s="1"/>
  <c r="R13" i="8" s="1"/>
  <c r="Y29" i="7"/>
  <c r="AH29" i="7" s="1"/>
  <c r="U29" i="7"/>
  <c r="AF27" i="7"/>
  <c r="U12" i="8" s="1"/>
  <c r="AE27" i="7"/>
  <c r="T12" i="8" s="1"/>
  <c r="AD27" i="7"/>
  <c r="S12" i="8" s="1"/>
  <c r="AB27" i="7"/>
  <c r="Q12" i="8" s="1"/>
  <c r="AA27" i="7"/>
  <c r="P12" i="8" s="1"/>
  <c r="Z27" i="7"/>
  <c r="O12" i="8" s="1"/>
  <c r="X27" i="7"/>
  <c r="M12" i="8" s="1"/>
  <c r="W27" i="7"/>
  <c r="L12" i="8" s="1"/>
  <c r="V27" i="7"/>
  <c r="K12" i="8" s="1"/>
  <c r="T27" i="7"/>
  <c r="I12" i="8" s="1"/>
  <c r="S27" i="7"/>
  <c r="H12" i="8" s="1"/>
  <c r="R27" i="7"/>
  <c r="G12" i="8" s="1"/>
  <c r="O27" i="7"/>
  <c r="F12" i="8" s="1"/>
  <c r="N27" i="7"/>
  <c r="E12" i="8" s="1"/>
  <c r="M27" i="7"/>
  <c r="D12" i="8" s="1"/>
  <c r="K27" i="7"/>
  <c r="C12" i="8" s="1"/>
  <c r="J27" i="7"/>
  <c r="B12" i="8" s="1"/>
  <c r="AG26" i="7"/>
  <c r="AC26" i="7"/>
  <c r="Y26" i="7"/>
  <c r="AH26" i="7" s="1"/>
  <c r="U26" i="7"/>
  <c r="AG25" i="7"/>
  <c r="AG27" i="7" s="1"/>
  <c r="V12" i="8" s="1"/>
  <c r="AC25" i="7"/>
  <c r="AC27" i="7" s="1"/>
  <c r="R12" i="8" s="1"/>
  <c r="Y25" i="7"/>
  <c r="Y27" i="7" s="1"/>
  <c r="N12" i="8" s="1"/>
  <c r="U25" i="7"/>
  <c r="U27" i="7" s="1"/>
  <c r="J12" i="8" s="1"/>
  <c r="AF23" i="7"/>
  <c r="U11" i="8" s="1"/>
  <c r="AE23" i="7"/>
  <c r="T11" i="8" s="1"/>
  <c r="AD23" i="7"/>
  <c r="S11" i="8" s="1"/>
  <c r="AC23" i="7"/>
  <c r="R11" i="8" s="1"/>
  <c r="AB23" i="7"/>
  <c r="Q11" i="8" s="1"/>
  <c r="AA23" i="7"/>
  <c r="P11" i="8" s="1"/>
  <c r="Z23" i="7"/>
  <c r="O11" i="8" s="1"/>
  <c r="Y23" i="7"/>
  <c r="N11" i="8" s="1"/>
  <c r="X23" i="7"/>
  <c r="M11" i="8" s="1"/>
  <c r="W23" i="7"/>
  <c r="L11" i="8" s="1"/>
  <c r="V23" i="7"/>
  <c r="K11" i="8" s="1"/>
  <c r="U23" i="7"/>
  <c r="J11" i="8" s="1"/>
  <c r="T23" i="7"/>
  <c r="I11" i="8" s="1"/>
  <c r="S23" i="7"/>
  <c r="H11" i="8" s="1"/>
  <c r="R23" i="7"/>
  <c r="G11" i="8" s="1"/>
  <c r="O23" i="7"/>
  <c r="F11" i="8" s="1"/>
  <c r="N23" i="7"/>
  <c r="E11" i="8" s="1"/>
  <c r="M23" i="7"/>
  <c r="D11" i="8" s="1"/>
  <c r="K23" i="7"/>
  <c r="C11" i="8" s="1"/>
  <c r="J23" i="7"/>
  <c r="B11" i="8" s="1"/>
  <c r="AG22" i="7"/>
  <c r="AG23" i="7" s="1"/>
  <c r="V11" i="8" s="1"/>
  <c r="AC22" i="7"/>
  <c r="Y22" i="7"/>
  <c r="U22" i="7"/>
  <c r="AH22" i="7" s="1"/>
  <c r="AG21" i="7"/>
  <c r="AC21" i="7"/>
  <c r="Y21" i="7"/>
  <c r="U21" i="7"/>
  <c r="AH21" i="7" s="1"/>
  <c r="AF19" i="7"/>
  <c r="U10" i="8" s="1"/>
  <c r="AE19" i="7"/>
  <c r="T10" i="8" s="1"/>
  <c r="AD19" i="7"/>
  <c r="S10" i="8" s="1"/>
  <c r="AB19" i="7"/>
  <c r="Q10" i="8" s="1"/>
  <c r="AA19" i="7"/>
  <c r="P10" i="8" s="1"/>
  <c r="Z19" i="7"/>
  <c r="O10" i="8" s="1"/>
  <c r="X19" i="7"/>
  <c r="M10" i="8" s="1"/>
  <c r="W19" i="7"/>
  <c r="L10" i="8" s="1"/>
  <c r="V19" i="7"/>
  <c r="K10" i="8" s="1"/>
  <c r="T19" i="7"/>
  <c r="I10" i="8" s="1"/>
  <c r="S19" i="7"/>
  <c r="H10" i="8" s="1"/>
  <c r="R19" i="7"/>
  <c r="G10" i="8" s="1"/>
  <c r="O19" i="7"/>
  <c r="F10" i="8" s="1"/>
  <c r="N19" i="7"/>
  <c r="E10" i="8" s="1"/>
  <c r="M19" i="7"/>
  <c r="D10" i="8" s="1"/>
  <c r="K19" i="7"/>
  <c r="C10" i="8" s="1"/>
  <c r="J19" i="7"/>
  <c r="B10" i="8" s="1"/>
  <c r="AG18" i="7"/>
  <c r="AC18" i="7"/>
  <c r="Y18" i="7"/>
  <c r="U18" i="7"/>
  <c r="AH18" i="7" s="1"/>
  <c r="AH17" i="7"/>
  <c r="AI17" i="7" s="1"/>
  <c r="AG17" i="7"/>
  <c r="AG19" i="7" s="1"/>
  <c r="V10" i="8" s="1"/>
  <c r="AC17" i="7"/>
  <c r="AC19" i="7" s="1"/>
  <c r="R10" i="8" s="1"/>
  <c r="Y17" i="7"/>
  <c r="Y19" i="7" s="1"/>
  <c r="N10" i="8" s="1"/>
  <c r="U17" i="7"/>
  <c r="U19" i="7" s="1"/>
  <c r="J10" i="8" s="1"/>
  <c r="AF15" i="7"/>
  <c r="U9" i="8" s="1"/>
  <c r="AE15" i="7"/>
  <c r="T9" i="8" s="1"/>
  <c r="AD15" i="7"/>
  <c r="S9" i="8" s="1"/>
  <c r="AB15" i="7"/>
  <c r="Q9" i="8" s="1"/>
  <c r="AA15" i="7"/>
  <c r="P9" i="8" s="1"/>
  <c r="Z15" i="7"/>
  <c r="O9" i="8" s="1"/>
  <c r="Y15" i="7"/>
  <c r="N9" i="8" s="1"/>
  <c r="X15" i="7"/>
  <c r="M9" i="8" s="1"/>
  <c r="W15" i="7"/>
  <c r="L9" i="8" s="1"/>
  <c r="V15" i="7"/>
  <c r="K9" i="8" s="1"/>
  <c r="U15" i="7"/>
  <c r="J9" i="8" s="1"/>
  <c r="T15" i="7"/>
  <c r="I9" i="8" s="1"/>
  <c r="S15" i="7"/>
  <c r="H9" i="8" s="1"/>
  <c r="R15" i="7"/>
  <c r="G9" i="8" s="1"/>
  <c r="O15" i="7"/>
  <c r="F9" i="8" s="1"/>
  <c r="N15" i="7"/>
  <c r="E9" i="8" s="1"/>
  <c r="M15" i="7"/>
  <c r="D9" i="8" s="1"/>
  <c r="K15" i="7"/>
  <c r="C9" i="8" s="1"/>
  <c r="J15" i="7"/>
  <c r="B9" i="8" s="1"/>
  <c r="AG14" i="7"/>
  <c r="AG15" i="7" s="1"/>
  <c r="V9" i="8" s="1"/>
  <c r="AC14" i="7"/>
  <c r="Y14" i="7"/>
  <c r="U14" i="7"/>
  <c r="AH14" i="7" s="1"/>
  <c r="AG13" i="7"/>
  <c r="AC13" i="7"/>
  <c r="AC15" i="7" s="1"/>
  <c r="R9" i="8" s="1"/>
  <c r="Y13" i="7"/>
  <c r="U13" i="7"/>
  <c r="AH13" i="7" s="1"/>
  <c r="AF11" i="7"/>
  <c r="U8" i="8" s="1"/>
  <c r="AE11" i="7"/>
  <c r="T8" i="8" s="1"/>
  <c r="AD11" i="7"/>
  <c r="AB11" i="7"/>
  <c r="Q8" i="8" s="1"/>
  <c r="AA11" i="7"/>
  <c r="P8" i="8" s="1"/>
  <c r="Z11" i="7"/>
  <c r="O8" i="8" s="1"/>
  <c r="X11" i="7"/>
  <c r="M8" i="8" s="1"/>
  <c r="W11" i="7"/>
  <c r="L8" i="8" s="1"/>
  <c r="V11" i="7"/>
  <c r="V72" i="7" s="1"/>
  <c r="T11" i="7"/>
  <c r="I8" i="8" s="1"/>
  <c r="S11" i="7"/>
  <c r="H8" i="8" s="1"/>
  <c r="R11" i="7"/>
  <c r="G8" i="8" s="1"/>
  <c r="O11" i="7"/>
  <c r="F8" i="8" s="1"/>
  <c r="N11" i="7"/>
  <c r="E8" i="8" s="1"/>
  <c r="M11" i="7"/>
  <c r="D8" i="8" s="1"/>
  <c r="K11" i="7"/>
  <c r="J11" i="7"/>
  <c r="B8" i="8" s="1"/>
  <c r="AG10" i="7"/>
  <c r="AC10" i="7"/>
  <c r="Y10" i="7"/>
  <c r="AH10" i="7" s="1"/>
  <c r="U10" i="7"/>
  <c r="AG9" i="7"/>
  <c r="AG11" i="7" s="1"/>
  <c r="AC9" i="7"/>
  <c r="AC11" i="7" s="1"/>
  <c r="Y9" i="7"/>
  <c r="Y11" i="7" s="1"/>
  <c r="U9" i="7"/>
  <c r="U11" i="7" s="1"/>
  <c r="K23" i="6"/>
  <c r="C20" i="6"/>
  <c r="C18" i="6"/>
  <c r="Y17" i="6"/>
  <c r="T16" i="6"/>
  <c r="B13" i="6"/>
  <c r="C8" i="6"/>
  <c r="A5" i="6"/>
  <c r="A24" i="6" s="1"/>
  <c r="A71" i="5"/>
  <c r="AF70" i="5"/>
  <c r="U23" i="6" s="1"/>
  <c r="AE70" i="5"/>
  <c r="T23" i="6" s="1"/>
  <c r="AD70" i="5"/>
  <c r="S23" i="6" s="1"/>
  <c r="AB70" i="5"/>
  <c r="Q23" i="6" s="1"/>
  <c r="AA70" i="5"/>
  <c r="P23" i="6" s="1"/>
  <c r="Z70" i="5"/>
  <c r="O23" i="6" s="1"/>
  <c r="X70" i="5"/>
  <c r="M23" i="6" s="1"/>
  <c r="W70" i="5"/>
  <c r="L23" i="6" s="1"/>
  <c r="V70" i="5"/>
  <c r="T70" i="5"/>
  <c r="I23" i="6" s="1"/>
  <c r="S70" i="5"/>
  <c r="H23" i="6" s="1"/>
  <c r="R70" i="5"/>
  <c r="G23" i="6" s="1"/>
  <c r="O70" i="5"/>
  <c r="F23" i="6" s="1"/>
  <c r="N70" i="5"/>
  <c r="E23" i="6" s="1"/>
  <c r="M70" i="5"/>
  <c r="D23" i="6" s="1"/>
  <c r="K70" i="5"/>
  <c r="C23" i="6" s="1"/>
  <c r="J70" i="5"/>
  <c r="B23" i="6" s="1"/>
  <c r="AG69" i="5"/>
  <c r="AG70" i="5" s="1"/>
  <c r="V23" i="6" s="1"/>
  <c r="AC69" i="5"/>
  <c r="AC70" i="5" s="1"/>
  <c r="R23" i="6" s="1"/>
  <c r="Y69" i="5"/>
  <c r="Y70" i="5" s="1"/>
  <c r="N23" i="6" s="1"/>
  <c r="U69" i="5"/>
  <c r="U70" i="5" s="1"/>
  <c r="J23" i="6" s="1"/>
  <c r="AF67" i="5"/>
  <c r="U22" i="6" s="1"/>
  <c r="AE67" i="5"/>
  <c r="T22" i="6" s="1"/>
  <c r="AD67" i="5"/>
  <c r="S22" i="6" s="1"/>
  <c r="AB67" i="5"/>
  <c r="Q22" i="6" s="1"/>
  <c r="AA67" i="5"/>
  <c r="P22" i="6" s="1"/>
  <c r="Z67" i="5"/>
  <c r="O22" i="6" s="1"/>
  <c r="X67" i="5"/>
  <c r="M22" i="6" s="1"/>
  <c r="W67" i="5"/>
  <c r="L22" i="6" s="1"/>
  <c r="V67" i="5"/>
  <c r="K22" i="6" s="1"/>
  <c r="T67" i="5"/>
  <c r="I22" i="6" s="1"/>
  <c r="S67" i="5"/>
  <c r="H22" i="6" s="1"/>
  <c r="R67" i="5"/>
  <c r="G22" i="6" s="1"/>
  <c r="O67" i="5"/>
  <c r="F22" i="6" s="1"/>
  <c r="N67" i="5"/>
  <c r="E22" i="6" s="1"/>
  <c r="M67" i="5"/>
  <c r="D22" i="6" s="1"/>
  <c r="K67" i="5"/>
  <c r="C22" i="6" s="1"/>
  <c r="J67" i="5"/>
  <c r="B22" i="6" s="1"/>
  <c r="AG66" i="5"/>
  <c r="AG67" i="5" s="1"/>
  <c r="V22" i="6" s="1"/>
  <c r="AC66" i="5"/>
  <c r="Y66" i="5"/>
  <c r="U66" i="5"/>
  <c r="AG65" i="5"/>
  <c r="AC65" i="5"/>
  <c r="Y65" i="5"/>
  <c r="U65" i="5"/>
  <c r="AF63" i="5"/>
  <c r="U21" i="6" s="1"/>
  <c r="AE63" i="5"/>
  <c r="T21" i="6" s="1"/>
  <c r="AD63" i="5"/>
  <c r="S21" i="6" s="1"/>
  <c r="AB63" i="5"/>
  <c r="Q21" i="6" s="1"/>
  <c r="AA63" i="5"/>
  <c r="P21" i="6" s="1"/>
  <c r="Z63" i="5"/>
  <c r="O21" i="6" s="1"/>
  <c r="X63" i="5"/>
  <c r="M21" i="6" s="1"/>
  <c r="W63" i="5"/>
  <c r="L21" i="6" s="1"/>
  <c r="V63" i="5"/>
  <c r="K21" i="6" s="1"/>
  <c r="T63" i="5"/>
  <c r="I21" i="6" s="1"/>
  <c r="S63" i="5"/>
  <c r="H21" i="6" s="1"/>
  <c r="R63" i="5"/>
  <c r="G21" i="6" s="1"/>
  <c r="O63" i="5"/>
  <c r="F21" i="6" s="1"/>
  <c r="N63" i="5"/>
  <c r="E21" i="6" s="1"/>
  <c r="M63" i="5"/>
  <c r="D21" i="6" s="1"/>
  <c r="K63" i="5"/>
  <c r="C21" i="6" s="1"/>
  <c r="J63" i="5"/>
  <c r="B21" i="6" s="1"/>
  <c r="AG62" i="5"/>
  <c r="AG63" i="5" s="1"/>
  <c r="V21" i="6" s="1"/>
  <c r="AC62" i="5"/>
  <c r="Y62" i="5"/>
  <c r="U62" i="5"/>
  <c r="AG61" i="5"/>
  <c r="AC61" i="5"/>
  <c r="AC63" i="5" s="1"/>
  <c r="R21" i="6" s="1"/>
  <c r="Y61" i="5"/>
  <c r="U61" i="5"/>
  <c r="U63" i="5" s="1"/>
  <c r="J21" i="6" s="1"/>
  <c r="AF59" i="5"/>
  <c r="U20" i="6" s="1"/>
  <c r="AE59" i="5"/>
  <c r="T20" i="6" s="1"/>
  <c r="AD59" i="5"/>
  <c r="S20" i="6" s="1"/>
  <c r="AB59" i="5"/>
  <c r="Q20" i="6" s="1"/>
  <c r="AA59" i="5"/>
  <c r="P20" i="6" s="1"/>
  <c r="Z59" i="5"/>
  <c r="O20" i="6" s="1"/>
  <c r="X59" i="5"/>
  <c r="M20" i="6" s="1"/>
  <c r="W59" i="5"/>
  <c r="L20" i="6" s="1"/>
  <c r="V59" i="5"/>
  <c r="K20" i="6" s="1"/>
  <c r="T59" i="5"/>
  <c r="I20" i="6" s="1"/>
  <c r="S59" i="5"/>
  <c r="H20" i="6" s="1"/>
  <c r="R59" i="5"/>
  <c r="G20" i="6" s="1"/>
  <c r="O59" i="5"/>
  <c r="F20" i="6" s="1"/>
  <c r="N59" i="5"/>
  <c r="E20" i="6" s="1"/>
  <c r="M59" i="5"/>
  <c r="D20" i="6" s="1"/>
  <c r="K59" i="5"/>
  <c r="J59" i="5"/>
  <c r="B20" i="6" s="1"/>
  <c r="AG58" i="5"/>
  <c r="AC58" i="5"/>
  <c r="Y58" i="5"/>
  <c r="Y59" i="5" s="1"/>
  <c r="N20" i="6" s="1"/>
  <c r="U58" i="5"/>
  <c r="AG57" i="5"/>
  <c r="AC57" i="5"/>
  <c r="AC59" i="5" s="1"/>
  <c r="R20" i="6" s="1"/>
  <c r="Y57" i="5"/>
  <c r="U57" i="5"/>
  <c r="U59" i="5" s="1"/>
  <c r="J20" i="6" s="1"/>
  <c r="AF55" i="5"/>
  <c r="U19" i="6" s="1"/>
  <c r="AE55" i="5"/>
  <c r="T19" i="6" s="1"/>
  <c r="AD55" i="5"/>
  <c r="S19" i="6" s="1"/>
  <c r="AB55" i="5"/>
  <c r="Q19" i="6" s="1"/>
  <c r="AA55" i="5"/>
  <c r="P19" i="6" s="1"/>
  <c r="Z55" i="5"/>
  <c r="O19" i="6" s="1"/>
  <c r="X55" i="5"/>
  <c r="M19" i="6" s="1"/>
  <c r="W55" i="5"/>
  <c r="L19" i="6" s="1"/>
  <c r="V55" i="5"/>
  <c r="K19" i="6" s="1"/>
  <c r="T55" i="5"/>
  <c r="I19" i="6" s="1"/>
  <c r="S55" i="5"/>
  <c r="H19" i="6" s="1"/>
  <c r="R55" i="5"/>
  <c r="G19" i="6" s="1"/>
  <c r="O55" i="5"/>
  <c r="F19" i="6" s="1"/>
  <c r="N55" i="5"/>
  <c r="E19" i="6" s="1"/>
  <c r="M55" i="5"/>
  <c r="D19" i="6" s="1"/>
  <c r="K55" i="5"/>
  <c r="C19" i="6" s="1"/>
  <c r="J55" i="5"/>
  <c r="B19" i="6" s="1"/>
  <c r="AG54" i="5"/>
  <c r="AC54" i="5"/>
  <c r="Y54" i="5"/>
  <c r="U54" i="5"/>
  <c r="AG53" i="5"/>
  <c r="AG55" i="5" s="1"/>
  <c r="V19" i="6" s="1"/>
  <c r="AC53" i="5"/>
  <c r="Y53" i="5"/>
  <c r="Y55" i="5" s="1"/>
  <c r="N19" i="6" s="1"/>
  <c r="U53" i="5"/>
  <c r="AF51" i="5"/>
  <c r="U18" i="6" s="1"/>
  <c r="AE51" i="5"/>
  <c r="T18" i="6" s="1"/>
  <c r="AD51" i="5"/>
  <c r="S18" i="6" s="1"/>
  <c r="AB51" i="5"/>
  <c r="Q18" i="6" s="1"/>
  <c r="AA51" i="5"/>
  <c r="P18" i="6" s="1"/>
  <c r="Z51" i="5"/>
  <c r="O18" i="6" s="1"/>
  <c r="X51" i="5"/>
  <c r="M18" i="6" s="1"/>
  <c r="W51" i="5"/>
  <c r="L18" i="6" s="1"/>
  <c r="V51" i="5"/>
  <c r="K18" i="6" s="1"/>
  <c r="T51" i="5"/>
  <c r="I18" i="6" s="1"/>
  <c r="S51" i="5"/>
  <c r="H18" i="6" s="1"/>
  <c r="R51" i="5"/>
  <c r="G18" i="6" s="1"/>
  <c r="O51" i="5"/>
  <c r="F18" i="6" s="1"/>
  <c r="N51" i="5"/>
  <c r="E18" i="6" s="1"/>
  <c r="M51" i="5"/>
  <c r="D18" i="6" s="1"/>
  <c r="J51" i="5"/>
  <c r="B18" i="6" s="1"/>
  <c r="AG50" i="5"/>
  <c r="AC50" i="5"/>
  <c r="AC51" i="5" s="1"/>
  <c r="R18" i="6" s="1"/>
  <c r="Y50" i="5"/>
  <c r="U50" i="5"/>
  <c r="AG49" i="5"/>
  <c r="AG51" i="5" s="1"/>
  <c r="V18" i="6" s="1"/>
  <c r="AC49" i="5"/>
  <c r="Y49" i="5"/>
  <c r="AH49" i="5" s="1"/>
  <c r="AI49" i="5" s="1"/>
  <c r="U49" i="5"/>
  <c r="AF47" i="5"/>
  <c r="U17" i="6" s="1"/>
  <c r="AE47" i="5"/>
  <c r="T17" i="6" s="1"/>
  <c r="AD47" i="5"/>
  <c r="S17" i="6" s="1"/>
  <c r="AB47" i="5"/>
  <c r="Q17" i="6" s="1"/>
  <c r="AA47" i="5"/>
  <c r="P17" i="6" s="1"/>
  <c r="Z47" i="5"/>
  <c r="O17" i="6" s="1"/>
  <c r="X47" i="5"/>
  <c r="M17" i="6" s="1"/>
  <c r="W47" i="5"/>
  <c r="L17" i="6" s="1"/>
  <c r="V47" i="5"/>
  <c r="K17" i="6" s="1"/>
  <c r="T47" i="5"/>
  <c r="I17" i="6" s="1"/>
  <c r="S47" i="5"/>
  <c r="H17" i="6" s="1"/>
  <c r="R47" i="5"/>
  <c r="G17" i="6" s="1"/>
  <c r="O47" i="5"/>
  <c r="F17" i="6" s="1"/>
  <c r="N47" i="5"/>
  <c r="E17" i="6" s="1"/>
  <c r="M47" i="5"/>
  <c r="D17" i="6" s="1"/>
  <c r="K47" i="5"/>
  <c r="C17" i="6" s="1"/>
  <c r="J47" i="5"/>
  <c r="B17" i="6" s="1"/>
  <c r="AH46" i="5"/>
  <c r="AI46" i="5" s="1"/>
  <c r="AG46" i="5"/>
  <c r="AC46" i="5"/>
  <c r="Y46" i="5"/>
  <c r="U46" i="5"/>
  <c r="AG45" i="5"/>
  <c r="AC45" i="5"/>
  <c r="Y45" i="5"/>
  <c r="U45" i="5"/>
  <c r="AF43" i="5"/>
  <c r="U16" i="6" s="1"/>
  <c r="AE43" i="5"/>
  <c r="AD43" i="5"/>
  <c r="S16" i="6" s="1"/>
  <c r="AB43" i="5"/>
  <c r="Q16" i="6" s="1"/>
  <c r="AA43" i="5"/>
  <c r="P16" i="6" s="1"/>
  <c r="Z43" i="5"/>
  <c r="O16" i="6" s="1"/>
  <c r="X43" i="5"/>
  <c r="M16" i="6" s="1"/>
  <c r="W43" i="5"/>
  <c r="L16" i="6" s="1"/>
  <c r="V43" i="5"/>
  <c r="K16" i="6" s="1"/>
  <c r="T43" i="5"/>
  <c r="I16" i="6" s="1"/>
  <c r="S43" i="5"/>
  <c r="H16" i="6" s="1"/>
  <c r="R43" i="5"/>
  <c r="G16" i="6" s="1"/>
  <c r="O43" i="5"/>
  <c r="F16" i="6" s="1"/>
  <c r="N43" i="5"/>
  <c r="E16" i="6" s="1"/>
  <c r="M43" i="5"/>
  <c r="D16" i="6" s="1"/>
  <c r="K43" i="5"/>
  <c r="C16" i="6" s="1"/>
  <c r="J43" i="5"/>
  <c r="B16" i="6" s="1"/>
  <c r="AG42" i="5"/>
  <c r="AC42" i="5"/>
  <c r="Y42" i="5"/>
  <c r="U42" i="5"/>
  <c r="AG41" i="5"/>
  <c r="AC41" i="5"/>
  <c r="Y41" i="5"/>
  <c r="Y43" i="5" s="1"/>
  <c r="N16" i="6" s="1"/>
  <c r="U41" i="5"/>
  <c r="AF39" i="5"/>
  <c r="U15" i="6" s="1"/>
  <c r="AE39" i="5"/>
  <c r="T15" i="6" s="1"/>
  <c r="AD39" i="5"/>
  <c r="S15" i="6" s="1"/>
  <c r="AB39" i="5"/>
  <c r="Q15" i="6" s="1"/>
  <c r="AA39" i="5"/>
  <c r="P15" i="6" s="1"/>
  <c r="Z39" i="5"/>
  <c r="O15" i="6" s="1"/>
  <c r="X39" i="5"/>
  <c r="M15" i="6" s="1"/>
  <c r="W39" i="5"/>
  <c r="L15" i="6" s="1"/>
  <c r="V39" i="5"/>
  <c r="K15" i="6" s="1"/>
  <c r="T39" i="5"/>
  <c r="I15" i="6" s="1"/>
  <c r="S39" i="5"/>
  <c r="H15" i="6" s="1"/>
  <c r="R39" i="5"/>
  <c r="G15" i="6" s="1"/>
  <c r="O39" i="5"/>
  <c r="F15" i="6" s="1"/>
  <c r="N39" i="5"/>
  <c r="E15" i="6" s="1"/>
  <c r="M39" i="5"/>
  <c r="D15" i="6" s="1"/>
  <c r="K39" i="5"/>
  <c r="C15" i="6" s="1"/>
  <c r="J39" i="5"/>
  <c r="B15" i="6" s="1"/>
  <c r="AG38" i="5"/>
  <c r="AC38" i="5"/>
  <c r="Y38" i="5"/>
  <c r="U38" i="5"/>
  <c r="AG37" i="5"/>
  <c r="AG39" i="5" s="1"/>
  <c r="V15" i="6" s="1"/>
  <c r="AC37" i="5"/>
  <c r="Y37" i="5"/>
  <c r="U37" i="5"/>
  <c r="AF35" i="5"/>
  <c r="U14" i="6" s="1"/>
  <c r="AE35" i="5"/>
  <c r="T14" i="6" s="1"/>
  <c r="AD35" i="5"/>
  <c r="S14" i="6" s="1"/>
  <c r="AB35" i="5"/>
  <c r="Q14" i="6" s="1"/>
  <c r="AA35" i="5"/>
  <c r="P14" i="6" s="1"/>
  <c r="Z35" i="5"/>
  <c r="O14" i="6" s="1"/>
  <c r="X35" i="5"/>
  <c r="M14" i="6" s="1"/>
  <c r="W35" i="5"/>
  <c r="L14" i="6" s="1"/>
  <c r="V35" i="5"/>
  <c r="K14" i="6" s="1"/>
  <c r="T35" i="5"/>
  <c r="I14" i="6" s="1"/>
  <c r="S35" i="5"/>
  <c r="H14" i="6" s="1"/>
  <c r="R35" i="5"/>
  <c r="G14" i="6" s="1"/>
  <c r="O35" i="5"/>
  <c r="F14" i="6" s="1"/>
  <c r="N35" i="5"/>
  <c r="E14" i="6" s="1"/>
  <c r="M35" i="5"/>
  <c r="D14" i="6" s="1"/>
  <c r="K35" i="5"/>
  <c r="C14" i="6" s="1"/>
  <c r="J35" i="5"/>
  <c r="B14" i="6" s="1"/>
  <c r="AG34" i="5"/>
  <c r="AC34" i="5"/>
  <c r="Y34" i="5"/>
  <c r="U34" i="5"/>
  <c r="AG33" i="5"/>
  <c r="AG35" i="5" s="1"/>
  <c r="V14" i="6" s="1"/>
  <c r="AC33" i="5"/>
  <c r="Y33" i="5"/>
  <c r="U33" i="5"/>
  <c r="AF31" i="5"/>
  <c r="U13" i="6" s="1"/>
  <c r="AE31" i="5"/>
  <c r="T13" i="6" s="1"/>
  <c r="AD31" i="5"/>
  <c r="S13" i="6" s="1"/>
  <c r="AB31" i="5"/>
  <c r="Q13" i="6" s="1"/>
  <c r="AA31" i="5"/>
  <c r="P13" i="6" s="1"/>
  <c r="Z31" i="5"/>
  <c r="O13" i="6" s="1"/>
  <c r="X31" i="5"/>
  <c r="M13" i="6" s="1"/>
  <c r="W31" i="5"/>
  <c r="L13" i="6" s="1"/>
  <c r="V31" i="5"/>
  <c r="K13" i="6" s="1"/>
  <c r="T31" i="5"/>
  <c r="I13" i="6" s="1"/>
  <c r="S31" i="5"/>
  <c r="H13" i="6" s="1"/>
  <c r="R31" i="5"/>
  <c r="G13" i="6" s="1"/>
  <c r="O31" i="5"/>
  <c r="F13" i="6" s="1"/>
  <c r="N31" i="5"/>
  <c r="E13" i="6" s="1"/>
  <c r="M31" i="5"/>
  <c r="D13" i="6" s="1"/>
  <c r="K31" i="5"/>
  <c r="C13" i="6" s="1"/>
  <c r="J31" i="5"/>
  <c r="AG30" i="5"/>
  <c r="AC30" i="5"/>
  <c r="Y30" i="5"/>
  <c r="U30" i="5"/>
  <c r="AH30" i="5" s="1"/>
  <c r="AG29" i="5"/>
  <c r="AC29" i="5"/>
  <c r="Y29" i="5"/>
  <c r="U29" i="5"/>
  <c r="AF27" i="5"/>
  <c r="U12" i="6" s="1"/>
  <c r="AE27" i="5"/>
  <c r="T12" i="6" s="1"/>
  <c r="AD27" i="5"/>
  <c r="S12" i="6" s="1"/>
  <c r="AB27" i="5"/>
  <c r="Q12" i="6" s="1"/>
  <c r="AA27" i="5"/>
  <c r="P12" i="6" s="1"/>
  <c r="Z27" i="5"/>
  <c r="O12" i="6" s="1"/>
  <c r="X27" i="5"/>
  <c r="M12" i="6" s="1"/>
  <c r="W27" i="5"/>
  <c r="L12" i="6" s="1"/>
  <c r="V27" i="5"/>
  <c r="K12" i="6" s="1"/>
  <c r="T27" i="5"/>
  <c r="I12" i="6" s="1"/>
  <c r="S27" i="5"/>
  <c r="H12" i="6" s="1"/>
  <c r="R27" i="5"/>
  <c r="G12" i="6" s="1"/>
  <c r="O27" i="5"/>
  <c r="F12" i="6" s="1"/>
  <c r="N27" i="5"/>
  <c r="E12" i="6" s="1"/>
  <c r="M27" i="5"/>
  <c r="D12" i="6" s="1"/>
  <c r="K27" i="5"/>
  <c r="C12" i="6" s="1"/>
  <c r="J27" i="5"/>
  <c r="B12" i="6" s="1"/>
  <c r="AG26" i="5"/>
  <c r="AG27" i="5" s="1"/>
  <c r="V12" i="6" s="1"/>
  <c r="AC26" i="5"/>
  <c r="Y26" i="5"/>
  <c r="U26" i="5"/>
  <c r="AG25" i="5"/>
  <c r="AC25" i="5"/>
  <c r="Y25" i="5"/>
  <c r="Y27" i="5" s="1"/>
  <c r="N12" i="6" s="1"/>
  <c r="U25" i="5"/>
  <c r="AF23" i="5"/>
  <c r="U11" i="6" s="1"/>
  <c r="AE23" i="5"/>
  <c r="T11" i="6" s="1"/>
  <c r="AD23" i="5"/>
  <c r="S11" i="6" s="1"/>
  <c r="AB23" i="5"/>
  <c r="Q11" i="6" s="1"/>
  <c r="AA23" i="5"/>
  <c r="P11" i="6" s="1"/>
  <c r="Z23" i="5"/>
  <c r="O11" i="6" s="1"/>
  <c r="X23" i="5"/>
  <c r="M11" i="6" s="1"/>
  <c r="W23" i="5"/>
  <c r="L11" i="6" s="1"/>
  <c r="V23" i="5"/>
  <c r="T23" i="5"/>
  <c r="I11" i="6" s="1"/>
  <c r="S23" i="5"/>
  <c r="H11" i="6" s="1"/>
  <c r="R23" i="5"/>
  <c r="G11" i="6" s="1"/>
  <c r="O23" i="5"/>
  <c r="F11" i="6" s="1"/>
  <c r="N23" i="5"/>
  <c r="E11" i="6" s="1"/>
  <c r="M23" i="5"/>
  <c r="K23" i="5"/>
  <c r="C11" i="6" s="1"/>
  <c r="J23" i="5"/>
  <c r="B11" i="6" s="1"/>
  <c r="AG22" i="5"/>
  <c r="AC22" i="5"/>
  <c r="Y22" i="5"/>
  <c r="U22" i="5"/>
  <c r="AG21" i="5"/>
  <c r="AC21" i="5"/>
  <c r="Y21" i="5"/>
  <c r="U21" i="5"/>
  <c r="AF19" i="5"/>
  <c r="U10" i="6" s="1"/>
  <c r="AE19" i="5"/>
  <c r="T10" i="6" s="1"/>
  <c r="AD19" i="5"/>
  <c r="S10" i="6" s="1"/>
  <c r="AB19" i="5"/>
  <c r="Q10" i="6" s="1"/>
  <c r="AA19" i="5"/>
  <c r="P10" i="6" s="1"/>
  <c r="Z19" i="5"/>
  <c r="O10" i="6" s="1"/>
  <c r="X19" i="5"/>
  <c r="M10" i="6" s="1"/>
  <c r="W19" i="5"/>
  <c r="L10" i="6" s="1"/>
  <c r="V19" i="5"/>
  <c r="K10" i="6" s="1"/>
  <c r="T19" i="5"/>
  <c r="I10" i="6" s="1"/>
  <c r="S19" i="5"/>
  <c r="H10" i="6" s="1"/>
  <c r="R19" i="5"/>
  <c r="G10" i="6" s="1"/>
  <c r="O19" i="5"/>
  <c r="F10" i="6" s="1"/>
  <c r="N19" i="5"/>
  <c r="E10" i="6" s="1"/>
  <c r="M19" i="5"/>
  <c r="D10" i="6" s="1"/>
  <c r="K19" i="5"/>
  <c r="C10" i="6" s="1"/>
  <c r="J19" i="5"/>
  <c r="B10" i="6" s="1"/>
  <c r="AG18" i="5"/>
  <c r="AC18" i="5"/>
  <c r="Y18" i="5"/>
  <c r="U18" i="5"/>
  <c r="AG17" i="5"/>
  <c r="AG19" i="5" s="1"/>
  <c r="V10" i="6" s="1"/>
  <c r="AC17" i="5"/>
  <c r="Y17" i="5"/>
  <c r="U17" i="5"/>
  <c r="AF15" i="5"/>
  <c r="U9" i="6" s="1"/>
  <c r="AE15" i="5"/>
  <c r="T9" i="6" s="1"/>
  <c r="AD15" i="5"/>
  <c r="S9" i="6" s="1"/>
  <c r="AB15" i="5"/>
  <c r="Q9" i="6" s="1"/>
  <c r="AA15" i="5"/>
  <c r="P9" i="6" s="1"/>
  <c r="Z15" i="5"/>
  <c r="O9" i="6" s="1"/>
  <c r="X15" i="5"/>
  <c r="M9" i="6" s="1"/>
  <c r="W15" i="5"/>
  <c r="L9" i="6" s="1"/>
  <c r="V15" i="5"/>
  <c r="K9" i="6" s="1"/>
  <c r="T15" i="5"/>
  <c r="I9" i="6" s="1"/>
  <c r="S15" i="5"/>
  <c r="H9" i="6" s="1"/>
  <c r="R15" i="5"/>
  <c r="G9" i="6" s="1"/>
  <c r="O15" i="5"/>
  <c r="F9" i="6" s="1"/>
  <c r="N15" i="5"/>
  <c r="E9" i="6" s="1"/>
  <c r="M15" i="5"/>
  <c r="D9" i="6" s="1"/>
  <c r="K15" i="5"/>
  <c r="C9" i="6" s="1"/>
  <c r="J15" i="5"/>
  <c r="B9" i="6" s="1"/>
  <c r="AG14" i="5"/>
  <c r="AC14" i="5"/>
  <c r="Y14" i="5"/>
  <c r="U14" i="5"/>
  <c r="AG13" i="5"/>
  <c r="AC13" i="5"/>
  <c r="AC15" i="5" s="1"/>
  <c r="R9" i="6" s="1"/>
  <c r="Y13" i="5"/>
  <c r="U13" i="5"/>
  <c r="AF11" i="5"/>
  <c r="U8" i="6" s="1"/>
  <c r="AE11" i="5"/>
  <c r="T8" i="6" s="1"/>
  <c r="AD11" i="5"/>
  <c r="S8" i="6" s="1"/>
  <c r="AB11" i="5"/>
  <c r="AA11" i="5"/>
  <c r="P8" i="6" s="1"/>
  <c r="Z11" i="5"/>
  <c r="O8" i="6" s="1"/>
  <c r="X11" i="5"/>
  <c r="M8" i="6" s="1"/>
  <c r="W11" i="5"/>
  <c r="L8" i="6" s="1"/>
  <c r="V11" i="5"/>
  <c r="K8" i="6" s="1"/>
  <c r="T11" i="5"/>
  <c r="S11" i="5"/>
  <c r="H8" i="6" s="1"/>
  <c r="R11" i="5"/>
  <c r="G8" i="6" s="1"/>
  <c r="O11" i="5"/>
  <c r="F8" i="6" s="1"/>
  <c r="N11" i="5"/>
  <c r="E8" i="6" s="1"/>
  <c r="M11" i="5"/>
  <c r="D8" i="6" s="1"/>
  <c r="K11" i="5"/>
  <c r="J11" i="5"/>
  <c r="B8" i="6" s="1"/>
  <c r="AG10" i="5"/>
  <c r="AC10" i="5"/>
  <c r="Y10" i="5"/>
  <c r="U10" i="5"/>
  <c r="AH10" i="5" s="1"/>
  <c r="AI10" i="5" s="1"/>
  <c r="AG9" i="5"/>
  <c r="AC9" i="5"/>
  <c r="Y9" i="5"/>
  <c r="U9" i="5"/>
  <c r="C18" i="4"/>
  <c r="Y17" i="4"/>
  <c r="A5" i="4"/>
  <c r="A24" i="4" s="1"/>
  <c r="A71" i="3"/>
  <c r="AF70" i="3"/>
  <c r="U23" i="4" s="1"/>
  <c r="AE70" i="3"/>
  <c r="T23" i="4" s="1"/>
  <c r="AD70" i="3"/>
  <c r="S23" i="4" s="1"/>
  <c r="AB70" i="3"/>
  <c r="Q23" i="4" s="1"/>
  <c r="AA70" i="3"/>
  <c r="P23" i="4" s="1"/>
  <c r="Z70" i="3"/>
  <c r="O23" i="4" s="1"/>
  <c r="X70" i="3"/>
  <c r="M23" i="4" s="1"/>
  <c r="W70" i="3"/>
  <c r="L23" i="4" s="1"/>
  <c r="V70" i="3"/>
  <c r="K23" i="4" s="1"/>
  <c r="T70" i="3"/>
  <c r="I23" i="4" s="1"/>
  <c r="S70" i="3"/>
  <c r="H23" i="4" s="1"/>
  <c r="R70" i="3"/>
  <c r="G23" i="4" s="1"/>
  <c r="O70" i="3"/>
  <c r="F23" i="4" s="1"/>
  <c r="N70" i="3"/>
  <c r="E23" i="4" s="1"/>
  <c r="M70" i="3"/>
  <c r="D23" i="4" s="1"/>
  <c r="K70" i="3"/>
  <c r="C23" i="4" s="1"/>
  <c r="J70" i="3"/>
  <c r="B23" i="4" s="1"/>
  <c r="AG69" i="3"/>
  <c r="AG70" i="3" s="1"/>
  <c r="V23" i="4" s="1"/>
  <c r="AC69" i="3"/>
  <c r="AC70" i="3" s="1"/>
  <c r="R23" i="4" s="1"/>
  <c r="Y69" i="3"/>
  <c r="Y70" i="3" s="1"/>
  <c r="N23" i="4" s="1"/>
  <c r="U69" i="3"/>
  <c r="U70" i="3" s="1"/>
  <c r="J23" i="4" s="1"/>
  <c r="AF67" i="3"/>
  <c r="U22" i="4" s="1"/>
  <c r="AE67" i="3"/>
  <c r="T22" i="4" s="1"/>
  <c r="AD67" i="3"/>
  <c r="S22" i="4" s="1"/>
  <c r="AB67" i="3"/>
  <c r="Q22" i="4" s="1"/>
  <c r="AA67" i="3"/>
  <c r="P22" i="4" s="1"/>
  <c r="Z67" i="3"/>
  <c r="O22" i="4" s="1"/>
  <c r="X67" i="3"/>
  <c r="M22" i="4" s="1"/>
  <c r="W67" i="3"/>
  <c r="L22" i="4" s="1"/>
  <c r="V67" i="3"/>
  <c r="K22" i="4" s="1"/>
  <c r="T67" i="3"/>
  <c r="I22" i="4" s="1"/>
  <c r="S67" i="3"/>
  <c r="H22" i="4" s="1"/>
  <c r="R67" i="3"/>
  <c r="G22" i="4" s="1"/>
  <c r="O67" i="3"/>
  <c r="F22" i="4" s="1"/>
  <c r="N67" i="3"/>
  <c r="E22" i="4" s="1"/>
  <c r="M67" i="3"/>
  <c r="D22" i="4" s="1"/>
  <c r="K67" i="3"/>
  <c r="C22" i="4" s="1"/>
  <c r="J67" i="3"/>
  <c r="B22" i="4" s="1"/>
  <c r="AG66" i="3"/>
  <c r="AC66" i="3"/>
  <c r="Y66" i="3"/>
  <c r="U66" i="3"/>
  <c r="AG65" i="3"/>
  <c r="AC65" i="3"/>
  <c r="Y65" i="3"/>
  <c r="U65" i="3"/>
  <c r="AF63" i="3"/>
  <c r="U21" i="4" s="1"/>
  <c r="AE63" i="3"/>
  <c r="T21" i="4" s="1"/>
  <c r="AD63" i="3"/>
  <c r="S21" i="4" s="1"/>
  <c r="AB63" i="3"/>
  <c r="Q21" i="4" s="1"/>
  <c r="AA63" i="3"/>
  <c r="P21" i="4" s="1"/>
  <c r="Z63" i="3"/>
  <c r="O21" i="4" s="1"/>
  <c r="X63" i="3"/>
  <c r="M21" i="4" s="1"/>
  <c r="W63" i="3"/>
  <c r="L21" i="4" s="1"/>
  <c r="V63" i="3"/>
  <c r="K21" i="4" s="1"/>
  <c r="T63" i="3"/>
  <c r="I21" i="4" s="1"/>
  <c r="S63" i="3"/>
  <c r="H21" i="4" s="1"/>
  <c r="R63" i="3"/>
  <c r="G21" i="4" s="1"/>
  <c r="O63" i="3"/>
  <c r="F21" i="4" s="1"/>
  <c r="N63" i="3"/>
  <c r="E21" i="4" s="1"/>
  <c r="M63" i="3"/>
  <c r="D21" i="4" s="1"/>
  <c r="K63" i="3"/>
  <c r="C21" i="4" s="1"/>
  <c r="J63" i="3"/>
  <c r="B21" i="4" s="1"/>
  <c r="AG62" i="3"/>
  <c r="AC62" i="3"/>
  <c r="Y62" i="3"/>
  <c r="U62" i="3"/>
  <c r="AG61" i="3"/>
  <c r="AC61" i="3"/>
  <c r="Y61" i="3"/>
  <c r="U61" i="3"/>
  <c r="AF59" i="3"/>
  <c r="U20" i="4" s="1"/>
  <c r="AE59" i="3"/>
  <c r="T20" i="4" s="1"/>
  <c r="AD59" i="3"/>
  <c r="S20" i="4" s="1"/>
  <c r="AB59" i="3"/>
  <c r="Q20" i="4" s="1"/>
  <c r="AA59" i="3"/>
  <c r="P20" i="4" s="1"/>
  <c r="Z59" i="3"/>
  <c r="O20" i="4" s="1"/>
  <c r="X59" i="3"/>
  <c r="M20" i="4" s="1"/>
  <c r="W59" i="3"/>
  <c r="L20" i="4" s="1"/>
  <c r="V59" i="3"/>
  <c r="K20" i="4" s="1"/>
  <c r="T59" i="3"/>
  <c r="I20" i="4" s="1"/>
  <c r="S59" i="3"/>
  <c r="H20" i="4" s="1"/>
  <c r="R59" i="3"/>
  <c r="G20" i="4" s="1"/>
  <c r="O59" i="3"/>
  <c r="F20" i="4" s="1"/>
  <c r="N59" i="3"/>
  <c r="E20" i="4" s="1"/>
  <c r="M59" i="3"/>
  <c r="D20" i="4" s="1"/>
  <c r="K59" i="3"/>
  <c r="C20" i="4" s="1"/>
  <c r="J59" i="3"/>
  <c r="B20" i="4" s="1"/>
  <c r="AG58" i="3"/>
  <c r="AC58" i="3"/>
  <c r="Y58" i="3"/>
  <c r="U58" i="3"/>
  <c r="AG57" i="3"/>
  <c r="AC57" i="3"/>
  <c r="Y57" i="3"/>
  <c r="U57" i="3"/>
  <c r="AF55" i="3"/>
  <c r="U19" i="4" s="1"/>
  <c r="AE55" i="3"/>
  <c r="T19" i="4" s="1"/>
  <c r="AD55" i="3"/>
  <c r="S19" i="4" s="1"/>
  <c r="AB55" i="3"/>
  <c r="Q19" i="4" s="1"/>
  <c r="AA55" i="3"/>
  <c r="P19" i="4" s="1"/>
  <c r="Z55" i="3"/>
  <c r="O19" i="4" s="1"/>
  <c r="X55" i="3"/>
  <c r="M19" i="4" s="1"/>
  <c r="W55" i="3"/>
  <c r="L19" i="4" s="1"/>
  <c r="V55" i="3"/>
  <c r="K19" i="4" s="1"/>
  <c r="T55" i="3"/>
  <c r="I19" i="4" s="1"/>
  <c r="S55" i="3"/>
  <c r="H19" i="4" s="1"/>
  <c r="R55" i="3"/>
  <c r="G19" i="4" s="1"/>
  <c r="O55" i="3"/>
  <c r="F19" i="4" s="1"/>
  <c r="N55" i="3"/>
  <c r="E19" i="4" s="1"/>
  <c r="M55" i="3"/>
  <c r="D19" i="4" s="1"/>
  <c r="K55" i="3"/>
  <c r="C19" i="4" s="1"/>
  <c r="J55" i="3"/>
  <c r="B19" i="4" s="1"/>
  <c r="AG54" i="3"/>
  <c r="AC54" i="3"/>
  <c r="Y54" i="3"/>
  <c r="U54" i="3"/>
  <c r="AG53" i="3"/>
  <c r="AC53" i="3"/>
  <c r="Y53" i="3"/>
  <c r="U53" i="3"/>
  <c r="AF51" i="3"/>
  <c r="U18" i="4" s="1"/>
  <c r="AE51" i="3"/>
  <c r="T18" i="4" s="1"/>
  <c r="AD51" i="3"/>
  <c r="S18" i="4" s="1"/>
  <c r="AB51" i="3"/>
  <c r="Q18" i="4" s="1"/>
  <c r="AA51" i="3"/>
  <c r="P18" i="4" s="1"/>
  <c r="Z51" i="3"/>
  <c r="O18" i="4" s="1"/>
  <c r="X51" i="3"/>
  <c r="M18" i="4" s="1"/>
  <c r="W51" i="3"/>
  <c r="L18" i="4" s="1"/>
  <c r="V51" i="3"/>
  <c r="K18" i="4" s="1"/>
  <c r="T51" i="3"/>
  <c r="I18" i="4" s="1"/>
  <c r="S51" i="3"/>
  <c r="H18" i="4" s="1"/>
  <c r="R51" i="3"/>
  <c r="G18" i="4" s="1"/>
  <c r="O51" i="3"/>
  <c r="F18" i="4" s="1"/>
  <c r="N51" i="3"/>
  <c r="E18" i="4" s="1"/>
  <c r="M51" i="3"/>
  <c r="D18" i="4" s="1"/>
  <c r="J51" i="3"/>
  <c r="B18" i="4" s="1"/>
  <c r="AG50" i="3"/>
  <c r="AC50" i="3"/>
  <c r="Y50" i="3"/>
  <c r="U50" i="3"/>
  <c r="AG49" i="3"/>
  <c r="AC49" i="3"/>
  <c r="Y49" i="3"/>
  <c r="U49" i="3"/>
  <c r="AF47" i="3"/>
  <c r="U17" i="4" s="1"/>
  <c r="AE47" i="3"/>
  <c r="T17" i="4" s="1"/>
  <c r="AD47" i="3"/>
  <c r="S17" i="4" s="1"/>
  <c r="AB47" i="3"/>
  <c r="Q17" i="4" s="1"/>
  <c r="AA47" i="3"/>
  <c r="P17" i="4" s="1"/>
  <c r="Z47" i="3"/>
  <c r="O17" i="4" s="1"/>
  <c r="X47" i="3"/>
  <c r="M17" i="4" s="1"/>
  <c r="W47" i="3"/>
  <c r="L17" i="4" s="1"/>
  <c r="V47" i="3"/>
  <c r="K17" i="4" s="1"/>
  <c r="T47" i="3"/>
  <c r="I17" i="4" s="1"/>
  <c r="S47" i="3"/>
  <c r="H17" i="4" s="1"/>
  <c r="R47" i="3"/>
  <c r="G17" i="4" s="1"/>
  <c r="O47" i="3"/>
  <c r="F17" i="4" s="1"/>
  <c r="N47" i="3"/>
  <c r="E17" i="4" s="1"/>
  <c r="M47" i="3"/>
  <c r="D17" i="4" s="1"/>
  <c r="K47" i="3"/>
  <c r="C17" i="4" s="1"/>
  <c r="J47" i="3"/>
  <c r="B17" i="4" s="1"/>
  <c r="AG46" i="3"/>
  <c r="AC46" i="3"/>
  <c r="Y46" i="3"/>
  <c r="U46" i="3"/>
  <c r="AG45" i="3"/>
  <c r="AC45" i="3"/>
  <c r="Y45" i="3"/>
  <c r="U45" i="3"/>
  <c r="AF43" i="3"/>
  <c r="U16" i="4" s="1"/>
  <c r="AE43" i="3"/>
  <c r="T16" i="4" s="1"/>
  <c r="AD43" i="3"/>
  <c r="S16" i="4" s="1"/>
  <c r="AB43" i="3"/>
  <c r="Q16" i="4" s="1"/>
  <c r="AA43" i="3"/>
  <c r="P16" i="4" s="1"/>
  <c r="Z43" i="3"/>
  <c r="O16" i="4" s="1"/>
  <c r="X43" i="3"/>
  <c r="M16" i="4" s="1"/>
  <c r="W43" i="3"/>
  <c r="L16" i="4" s="1"/>
  <c r="V43" i="3"/>
  <c r="K16" i="4" s="1"/>
  <c r="T43" i="3"/>
  <c r="I16" i="4" s="1"/>
  <c r="S43" i="3"/>
  <c r="H16" i="4" s="1"/>
  <c r="R43" i="3"/>
  <c r="G16" i="4" s="1"/>
  <c r="O43" i="3"/>
  <c r="F16" i="4" s="1"/>
  <c r="N43" i="3"/>
  <c r="E16" i="4" s="1"/>
  <c r="M43" i="3"/>
  <c r="D16" i="4" s="1"/>
  <c r="K43" i="3"/>
  <c r="C16" i="4" s="1"/>
  <c r="J43" i="3"/>
  <c r="B16" i="4" s="1"/>
  <c r="AG42" i="3"/>
  <c r="AC42" i="3"/>
  <c r="Y42" i="3"/>
  <c r="U42" i="3"/>
  <c r="AG41" i="3"/>
  <c r="AC41" i="3"/>
  <c r="Y41" i="3"/>
  <c r="U41" i="3"/>
  <c r="AF39" i="3"/>
  <c r="U15" i="4" s="1"/>
  <c r="AE39" i="3"/>
  <c r="T15" i="4" s="1"/>
  <c r="AD39" i="3"/>
  <c r="S15" i="4" s="1"/>
  <c r="AB39" i="3"/>
  <c r="Q15" i="4" s="1"/>
  <c r="AA39" i="3"/>
  <c r="P15" i="4" s="1"/>
  <c r="Z39" i="3"/>
  <c r="O15" i="4" s="1"/>
  <c r="X39" i="3"/>
  <c r="M15" i="4" s="1"/>
  <c r="W39" i="3"/>
  <c r="L15" i="4" s="1"/>
  <c r="V39" i="3"/>
  <c r="K15" i="4" s="1"/>
  <c r="T39" i="3"/>
  <c r="I15" i="4" s="1"/>
  <c r="S39" i="3"/>
  <c r="H15" i="4" s="1"/>
  <c r="R39" i="3"/>
  <c r="G15" i="4" s="1"/>
  <c r="O39" i="3"/>
  <c r="F15" i="4" s="1"/>
  <c r="N39" i="3"/>
  <c r="E15" i="4" s="1"/>
  <c r="M39" i="3"/>
  <c r="D15" i="4" s="1"/>
  <c r="K39" i="3"/>
  <c r="C15" i="4" s="1"/>
  <c r="J39" i="3"/>
  <c r="B15" i="4" s="1"/>
  <c r="AG38" i="3"/>
  <c r="AC38" i="3"/>
  <c r="Y38" i="3"/>
  <c r="U38" i="3"/>
  <c r="AG37" i="3"/>
  <c r="AC37" i="3"/>
  <c r="Y37" i="3"/>
  <c r="U37" i="3"/>
  <c r="AF35" i="3"/>
  <c r="U14" i="4" s="1"/>
  <c r="AE35" i="3"/>
  <c r="T14" i="4" s="1"/>
  <c r="AD35" i="3"/>
  <c r="S14" i="4" s="1"/>
  <c r="AB35" i="3"/>
  <c r="Q14" i="4" s="1"/>
  <c r="AA35" i="3"/>
  <c r="P14" i="4" s="1"/>
  <c r="Z35" i="3"/>
  <c r="O14" i="4" s="1"/>
  <c r="X35" i="3"/>
  <c r="M14" i="4" s="1"/>
  <c r="W35" i="3"/>
  <c r="L14" i="4" s="1"/>
  <c r="V35" i="3"/>
  <c r="K14" i="4" s="1"/>
  <c r="T35" i="3"/>
  <c r="I14" i="4" s="1"/>
  <c r="S35" i="3"/>
  <c r="H14" i="4" s="1"/>
  <c r="R35" i="3"/>
  <c r="G14" i="4" s="1"/>
  <c r="O35" i="3"/>
  <c r="F14" i="4" s="1"/>
  <c r="N35" i="3"/>
  <c r="E14" i="4" s="1"/>
  <c r="M35" i="3"/>
  <c r="D14" i="4" s="1"/>
  <c r="K35" i="3"/>
  <c r="C14" i="4" s="1"/>
  <c r="J35" i="3"/>
  <c r="B14" i="4" s="1"/>
  <c r="AG34" i="3"/>
  <c r="AC34" i="3"/>
  <c r="Y34" i="3"/>
  <c r="U34" i="3"/>
  <c r="AG33" i="3"/>
  <c r="AC33" i="3"/>
  <c r="Y33" i="3"/>
  <c r="U33" i="3"/>
  <c r="AF31" i="3"/>
  <c r="U13" i="4" s="1"/>
  <c r="AE31" i="3"/>
  <c r="T13" i="4" s="1"/>
  <c r="AD31" i="3"/>
  <c r="S13" i="4" s="1"/>
  <c r="AB31" i="3"/>
  <c r="Q13" i="4" s="1"/>
  <c r="AA31" i="3"/>
  <c r="P13" i="4" s="1"/>
  <c r="Z31" i="3"/>
  <c r="O13" i="4" s="1"/>
  <c r="X31" i="3"/>
  <c r="M13" i="4" s="1"/>
  <c r="W31" i="3"/>
  <c r="L13" i="4" s="1"/>
  <c r="V31" i="3"/>
  <c r="K13" i="4" s="1"/>
  <c r="T31" i="3"/>
  <c r="I13" i="4" s="1"/>
  <c r="S31" i="3"/>
  <c r="H13" i="4" s="1"/>
  <c r="R31" i="3"/>
  <c r="G13" i="4" s="1"/>
  <c r="O31" i="3"/>
  <c r="F13" i="4" s="1"/>
  <c r="N31" i="3"/>
  <c r="E13" i="4" s="1"/>
  <c r="M31" i="3"/>
  <c r="D13" i="4" s="1"/>
  <c r="K31" i="3"/>
  <c r="C13" i="4" s="1"/>
  <c r="J31" i="3"/>
  <c r="B13" i="4" s="1"/>
  <c r="AG30" i="3"/>
  <c r="AC30" i="3"/>
  <c r="Y30" i="3"/>
  <c r="U30" i="3"/>
  <c r="AG29" i="3"/>
  <c r="AC29" i="3"/>
  <c r="Y29" i="3"/>
  <c r="U29" i="3"/>
  <c r="AF27" i="3"/>
  <c r="U12" i="4" s="1"/>
  <c r="AE27" i="3"/>
  <c r="T12" i="4" s="1"/>
  <c r="AD27" i="3"/>
  <c r="S12" i="4" s="1"/>
  <c r="AB27" i="3"/>
  <c r="Q12" i="4" s="1"/>
  <c r="AA27" i="3"/>
  <c r="P12" i="4" s="1"/>
  <c r="Z27" i="3"/>
  <c r="O12" i="4" s="1"/>
  <c r="X27" i="3"/>
  <c r="M12" i="4" s="1"/>
  <c r="W27" i="3"/>
  <c r="L12" i="4" s="1"/>
  <c r="V27" i="3"/>
  <c r="K12" i="4" s="1"/>
  <c r="T27" i="3"/>
  <c r="I12" i="4" s="1"/>
  <c r="S27" i="3"/>
  <c r="H12" i="4" s="1"/>
  <c r="R27" i="3"/>
  <c r="G12" i="4" s="1"/>
  <c r="O27" i="3"/>
  <c r="F12" i="4" s="1"/>
  <c r="N27" i="3"/>
  <c r="E12" i="4" s="1"/>
  <c r="M27" i="3"/>
  <c r="D12" i="4" s="1"/>
  <c r="K27" i="3"/>
  <c r="C12" i="4" s="1"/>
  <c r="J27" i="3"/>
  <c r="B12" i="4" s="1"/>
  <c r="AG26" i="3"/>
  <c r="AC26" i="3"/>
  <c r="Y26" i="3"/>
  <c r="U26" i="3"/>
  <c r="AG25" i="3"/>
  <c r="AC25" i="3"/>
  <c r="Y25" i="3"/>
  <c r="U25" i="3"/>
  <c r="AF23" i="3"/>
  <c r="U11" i="4" s="1"/>
  <c r="AE23" i="3"/>
  <c r="T11" i="4" s="1"/>
  <c r="AD23" i="3"/>
  <c r="S11" i="4" s="1"/>
  <c r="AB23" i="3"/>
  <c r="Q11" i="4" s="1"/>
  <c r="AA23" i="3"/>
  <c r="P11" i="4" s="1"/>
  <c r="Z23" i="3"/>
  <c r="O11" i="4" s="1"/>
  <c r="X23" i="3"/>
  <c r="M11" i="4" s="1"/>
  <c r="W23" i="3"/>
  <c r="L11" i="4" s="1"/>
  <c r="V23" i="3"/>
  <c r="K11" i="4" s="1"/>
  <c r="T23" i="3"/>
  <c r="I11" i="4" s="1"/>
  <c r="S23" i="3"/>
  <c r="H11" i="4" s="1"/>
  <c r="R23" i="3"/>
  <c r="G11" i="4" s="1"/>
  <c r="O23" i="3"/>
  <c r="N23" i="3"/>
  <c r="M23" i="3"/>
  <c r="D11" i="4" s="1"/>
  <c r="K23" i="3"/>
  <c r="C11" i="4" s="1"/>
  <c r="J23" i="3"/>
  <c r="B11" i="4" s="1"/>
  <c r="AG22" i="3"/>
  <c r="AC22" i="3"/>
  <c r="Y22" i="3"/>
  <c r="U22" i="3"/>
  <c r="AG21" i="3"/>
  <c r="AC21" i="3"/>
  <c r="Y21" i="3"/>
  <c r="U21" i="3"/>
  <c r="AF19" i="3"/>
  <c r="U10" i="4" s="1"/>
  <c r="AE19" i="3"/>
  <c r="T10" i="4" s="1"/>
  <c r="AD19" i="3"/>
  <c r="S10" i="4" s="1"/>
  <c r="AB19" i="3"/>
  <c r="Q10" i="4" s="1"/>
  <c r="AA19" i="3"/>
  <c r="P10" i="4" s="1"/>
  <c r="Z19" i="3"/>
  <c r="O10" i="4" s="1"/>
  <c r="X19" i="3"/>
  <c r="M10" i="4" s="1"/>
  <c r="W19" i="3"/>
  <c r="L10" i="4" s="1"/>
  <c r="V19" i="3"/>
  <c r="K10" i="4" s="1"/>
  <c r="T19" i="3"/>
  <c r="I10" i="4" s="1"/>
  <c r="S19" i="3"/>
  <c r="H10" i="4" s="1"/>
  <c r="R19" i="3"/>
  <c r="G10" i="4" s="1"/>
  <c r="O19" i="3"/>
  <c r="F10" i="4" s="1"/>
  <c r="N19" i="3"/>
  <c r="E10" i="4" s="1"/>
  <c r="M19" i="3"/>
  <c r="D10" i="4" s="1"/>
  <c r="K19" i="3"/>
  <c r="C10" i="4" s="1"/>
  <c r="J19" i="3"/>
  <c r="B10" i="4" s="1"/>
  <c r="AG18" i="3"/>
  <c r="AC18" i="3"/>
  <c r="Y18" i="3"/>
  <c r="U18" i="3"/>
  <c r="AG17" i="3"/>
  <c r="AC17" i="3"/>
  <c r="Y17" i="3"/>
  <c r="U17" i="3"/>
  <c r="AF15" i="3"/>
  <c r="U9" i="4" s="1"/>
  <c r="AE15" i="3"/>
  <c r="T9" i="4" s="1"/>
  <c r="AD15" i="3"/>
  <c r="S9" i="4" s="1"/>
  <c r="AB15" i="3"/>
  <c r="Q9" i="4" s="1"/>
  <c r="AA15" i="3"/>
  <c r="P9" i="4" s="1"/>
  <c r="Z15" i="3"/>
  <c r="O9" i="4" s="1"/>
  <c r="X15" i="3"/>
  <c r="M9" i="4" s="1"/>
  <c r="W15" i="3"/>
  <c r="L9" i="4" s="1"/>
  <c r="V15" i="3"/>
  <c r="K9" i="4" s="1"/>
  <c r="T15" i="3"/>
  <c r="I9" i="4" s="1"/>
  <c r="S15" i="3"/>
  <c r="H9" i="4" s="1"/>
  <c r="R15" i="3"/>
  <c r="G9" i="4" s="1"/>
  <c r="O15" i="3"/>
  <c r="F9" i="4" s="1"/>
  <c r="N15" i="3"/>
  <c r="E9" i="4" s="1"/>
  <c r="M15" i="3"/>
  <c r="D9" i="4" s="1"/>
  <c r="K15" i="3"/>
  <c r="C9" i="4" s="1"/>
  <c r="J15" i="3"/>
  <c r="B9" i="4" s="1"/>
  <c r="AG14" i="3"/>
  <c r="AC14" i="3"/>
  <c r="Y14" i="3"/>
  <c r="U14" i="3"/>
  <c r="AG13" i="3"/>
  <c r="AC13" i="3"/>
  <c r="Y13" i="3"/>
  <c r="U13" i="3"/>
  <c r="AF11" i="3"/>
  <c r="U8" i="4" s="1"/>
  <c r="AE11" i="3"/>
  <c r="T8" i="4" s="1"/>
  <c r="AD11" i="3"/>
  <c r="S8" i="4" s="1"/>
  <c r="AB11" i="3"/>
  <c r="AA11" i="3"/>
  <c r="Z11" i="3"/>
  <c r="O8" i="4" s="1"/>
  <c r="X11" i="3"/>
  <c r="W11" i="3"/>
  <c r="L8" i="4" s="1"/>
  <c r="V11" i="3"/>
  <c r="K8" i="4" s="1"/>
  <c r="T11" i="3"/>
  <c r="S11" i="3"/>
  <c r="R11" i="3"/>
  <c r="G8" i="4" s="1"/>
  <c r="O11" i="3"/>
  <c r="F8" i="4" s="1"/>
  <c r="N11" i="3"/>
  <c r="E8" i="4" s="1"/>
  <c r="M11" i="3"/>
  <c r="D8" i="4" s="1"/>
  <c r="K11" i="3"/>
  <c r="C8" i="4" s="1"/>
  <c r="J11" i="3"/>
  <c r="B8" i="4" s="1"/>
  <c r="AG10" i="3"/>
  <c r="AC10" i="3"/>
  <c r="Y10" i="3"/>
  <c r="U10" i="3"/>
  <c r="AG9" i="3"/>
  <c r="AC9" i="3"/>
  <c r="Y9" i="3"/>
  <c r="U9" i="3"/>
  <c r="K72" i="28" l="1"/>
  <c r="Y58" i="26"/>
  <c r="N15" i="27" s="1"/>
  <c r="Y41" i="26"/>
  <c r="K125" i="26"/>
  <c r="J125" i="26"/>
  <c r="AI120" i="26"/>
  <c r="X23" i="27" s="1"/>
  <c r="W23" i="27"/>
  <c r="I9" i="27"/>
  <c r="I25" i="27" s="1"/>
  <c r="T125" i="26"/>
  <c r="H9" i="27"/>
  <c r="H25" i="27" s="1"/>
  <c r="S125" i="26"/>
  <c r="G9" i="27"/>
  <c r="G25" i="27" s="1"/>
  <c r="R125" i="26"/>
  <c r="AH13" i="21"/>
  <c r="U15" i="21"/>
  <c r="J9" i="22" s="1"/>
  <c r="X72" i="21"/>
  <c r="V72" i="21"/>
  <c r="Y42" i="19"/>
  <c r="N12" i="20" s="1"/>
  <c r="AC42" i="19"/>
  <c r="AG42" i="19"/>
  <c r="AH59" i="19"/>
  <c r="AI59" i="19" s="1"/>
  <c r="AH57" i="19"/>
  <c r="AI57" i="19" s="1"/>
  <c r="AH58" i="19"/>
  <c r="AI58" i="19" s="1"/>
  <c r="AC15" i="17"/>
  <c r="R9" i="18" s="1"/>
  <c r="AG35" i="17"/>
  <c r="V14" i="18" s="1"/>
  <c r="U55" i="17"/>
  <c r="J19" i="18" s="1"/>
  <c r="Y67" i="17"/>
  <c r="N22" i="18" s="1"/>
  <c r="V71" i="17"/>
  <c r="U19" i="17"/>
  <c r="J10" i="18" s="1"/>
  <c r="AH22" i="17"/>
  <c r="AG51" i="17"/>
  <c r="V18" i="18" s="1"/>
  <c r="Y59" i="17"/>
  <c r="N20" i="18" s="1"/>
  <c r="AG67" i="17"/>
  <c r="V22" i="18" s="1"/>
  <c r="K8" i="18"/>
  <c r="AC23" i="17"/>
  <c r="R11" i="18" s="1"/>
  <c r="AC31" i="17"/>
  <c r="R13" i="18" s="1"/>
  <c r="AC59" i="17"/>
  <c r="R20" i="18" s="1"/>
  <c r="AC11" i="17"/>
  <c r="AG19" i="17"/>
  <c r="V10" i="18" s="1"/>
  <c r="AC43" i="17"/>
  <c r="R16" i="18" s="1"/>
  <c r="U47" i="17"/>
  <c r="J17" i="18" s="1"/>
  <c r="AH46" i="17"/>
  <c r="U51" i="17"/>
  <c r="J18" i="18" s="1"/>
  <c r="AH61" i="17"/>
  <c r="AI61" i="17" s="1"/>
  <c r="E24" i="18"/>
  <c r="U15" i="17"/>
  <c r="J9" i="18" s="1"/>
  <c r="AG15" i="17"/>
  <c r="V9" i="18" s="1"/>
  <c r="AH26" i="17"/>
  <c r="AH29" i="17"/>
  <c r="AH38" i="17"/>
  <c r="AH18" i="17"/>
  <c r="U27" i="17"/>
  <c r="J12" i="18" s="1"/>
  <c r="AH30" i="17"/>
  <c r="AI30" i="17" s="1"/>
  <c r="AC47" i="17"/>
  <c r="R17" i="18" s="1"/>
  <c r="AG34" i="13"/>
  <c r="V14" i="14" s="1"/>
  <c r="Y42" i="13"/>
  <c r="N16" i="14" s="1"/>
  <c r="AH69" i="13"/>
  <c r="AI69" i="13" s="1"/>
  <c r="AG71" i="13"/>
  <c r="Y71" i="13"/>
  <c r="AI57" i="9"/>
  <c r="Y59" i="9"/>
  <c r="N20" i="10" s="1"/>
  <c r="Y15" i="9"/>
  <c r="N9" i="10" s="1"/>
  <c r="AH26" i="9"/>
  <c r="AI26" i="9" s="1"/>
  <c r="U59" i="9"/>
  <c r="J20" i="10" s="1"/>
  <c r="AH69" i="9"/>
  <c r="AG11" i="9"/>
  <c r="V8" i="10" s="1"/>
  <c r="W71" i="9"/>
  <c r="AG23" i="9"/>
  <c r="V11" i="10" s="1"/>
  <c r="AG35" i="9"/>
  <c r="V14" i="10" s="1"/>
  <c r="AC39" i="9"/>
  <c r="R15" i="10" s="1"/>
  <c r="U43" i="9"/>
  <c r="J16" i="10" s="1"/>
  <c r="AH46" i="9"/>
  <c r="AH47" i="9" s="1"/>
  <c r="AG59" i="9"/>
  <c r="V20" i="10" s="1"/>
  <c r="AH66" i="9"/>
  <c r="AI66" i="9" s="1"/>
  <c r="L8" i="10"/>
  <c r="AH45" i="9"/>
  <c r="M71" i="9"/>
  <c r="AH13" i="9"/>
  <c r="AI13" i="9" s="1"/>
  <c r="AG15" i="9"/>
  <c r="V9" i="10" s="1"/>
  <c r="AC27" i="9"/>
  <c r="R12" i="10" s="1"/>
  <c r="AG31" i="9"/>
  <c r="V13" i="10" s="1"/>
  <c r="AG39" i="9"/>
  <c r="V15" i="10" s="1"/>
  <c r="Y51" i="9"/>
  <c r="N18" i="10" s="1"/>
  <c r="U55" i="9"/>
  <c r="J19" i="10" s="1"/>
  <c r="AH38" i="9"/>
  <c r="AG27" i="9"/>
  <c r="V12" i="10" s="1"/>
  <c r="AH58" i="9"/>
  <c r="AH59" i="9" s="1"/>
  <c r="Y11" i="9"/>
  <c r="N8" i="10" s="1"/>
  <c r="AG19" i="9"/>
  <c r="V10" i="10" s="1"/>
  <c r="AH22" i="9"/>
  <c r="AI22" i="9" s="1"/>
  <c r="AH29" i="9"/>
  <c r="AI29" i="9" s="1"/>
  <c r="AC35" i="9"/>
  <c r="R14" i="10" s="1"/>
  <c r="AG43" i="9"/>
  <c r="V16" i="10" s="1"/>
  <c r="AG47" i="9"/>
  <c r="V17" i="10" s="1"/>
  <c r="AC55" i="9"/>
  <c r="R19" i="10" s="1"/>
  <c r="AG67" i="9"/>
  <c r="V22" i="10" s="1"/>
  <c r="T24" i="8"/>
  <c r="AH70" i="7"/>
  <c r="J23" i="16"/>
  <c r="J24" i="27"/>
  <c r="J22" i="27"/>
  <c r="AI82" i="26"/>
  <c r="U65" i="26"/>
  <c r="J17" i="27" s="1"/>
  <c r="AH64" i="26"/>
  <c r="AI64" i="26" s="1"/>
  <c r="AH57" i="26"/>
  <c r="AI57" i="26" s="1"/>
  <c r="AH54" i="26"/>
  <c r="AI54" i="26" s="1"/>
  <c r="AH56" i="26"/>
  <c r="AI56" i="26" s="1"/>
  <c r="AH55" i="26"/>
  <c r="AI55" i="26" s="1"/>
  <c r="AH53" i="26"/>
  <c r="AI53" i="26" s="1"/>
  <c r="AH24" i="26"/>
  <c r="AI24" i="26" s="1"/>
  <c r="AH26" i="26"/>
  <c r="AI26" i="26" s="1"/>
  <c r="U41" i="26"/>
  <c r="J12" i="27" s="1"/>
  <c r="AH30" i="26"/>
  <c r="AI30" i="26" s="1"/>
  <c r="AH25" i="26"/>
  <c r="AI25" i="26" s="1"/>
  <c r="N12" i="27"/>
  <c r="AH31" i="26"/>
  <c r="AI31" i="26" s="1"/>
  <c r="AH32" i="26"/>
  <c r="AI32" i="26" s="1"/>
  <c r="AH29" i="26"/>
  <c r="AI29" i="26" s="1"/>
  <c r="AH28" i="26"/>
  <c r="AI28" i="26" s="1"/>
  <c r="AH27" i="26"/>
  <c r="AI27" i="26" s="1"/>
  <c r="U14" i="26"/>
  <c r="AG45" i="26"/>
  <c r="V13" i="27" s="1"/>
  <c r="AH81" i="26"/>
  <c r="Y21" i="26"/>
  <c r="N11" i="27" s="1"/>
  <c r="AI13" i="26"/>
  <c r="U21" i="26"/>
  <c r="J11" i="27" s="1"/>
  <c r="Y73" i="26"/>
  <c r="N19" i="27" s="1"/>
  <c r="U76" i="26"/>
  <c r="J20" i="27" s="1"/>
  <c r="AH123" i="26"/>
  <c r="AI123" i="26" s="1"/>
  <c r="Y14" i="26"/>
  <c r="N9" i="27" s="1"/>
  <c r="R22" i="27"/>
  <c r="V22" i="27"/>
  <c r="AG49" i="26"/>
  <c r="V14" i="27" s="1"/>
  <c r="Y61" i="26"/>
  <c r="N16" i="27" s="1"/>
  <c r="AC61" i="26"/>
  <c r="R16" i="27" s="1"/>
  <c r="N17" i="27"/>
  <c r="AC14" i="26"/>
  <c r="R9" i="27" s="1"/>
  <c r="AH48" i="26"/>
  <c r="AI48" i="26" s="1"/>
  <c r="AC21" i="26"/>
  <c r="R11" i="27" s="1"/>
  <c r="AH43" i="26"/>
  <c r="U58" i="26"/>
  <c r="J15" i="27" s="1"/>
  <c r="AH67" i="26"/>
  <c r="AI67" i="26" s="1"/>
  <c r="AG61" i="26"/>
  <c r="V16" i="27" s="1"/>
  <c r="AC65" i="26"/>
  <c r="R17" i="27" s="1"/>
  <c r="Y17" i="26"/>
  <c r="N10" i="27" s="1"/>
  <c r="AH47" i="26"/>
  <c r="AI47" i="26" s="1"/>
  <c r="AC58" i="26"/>
  <c r="R15" i="27" s="1"/>
  <c r="AC73" i="26"/>
  <c r="R19" i="27" s="1"/>
  <c r="Y76" i="26"/>
  <c r="N20" i="27" s="1"/>
  <c r="U79" i="26"/>
  <c r="J21" i="27" s="1"/>
  <c r="AC49" i="26"/>
  <c r="R14" i="27" s="1"/>
  <c r="AG58" i="26"/>
  <c r="V15" i="27" s="1"/>
  <c r="AG73" i="26"/>
  <c r="V19" i="27" s="1"/>
  <c r="AC76" i="26"/>
  <c r="R20" i="27" s="1"/>
  <c r="AH68" i="26"/>
  <c r="AI68" i="26" s="1"/>
  <c r="U73" i="26"/>
  <c r="J19" i="27" s="1"/>
  <c r="AC41" i="26"/>
  <c r="R12" i="27" s="1"/>
  <c r="Y45" i="26"/>
  <c r="N13" i="27" s="1"/>
  <c r="AG65" i="26"/>
  <c r="V17" i="27" s="1"/>
  <c r="AH63" i="26"/>
  <c r="AH20" i="26"/>
  <c r="AI20" i="26" s="1"/>
  <c r="AH78" i="26"/>
  <c r="AH122" i="26"/>
  <c r="AD125" i="26"/>
  <c r="AC17" i="26"/>
  <c r="R10" i="27" s="1"/>
  <c r="U45" i="26"/>
  <c r="J13" i="27" s="1"/>
  <c r="U69" i="26"/>
  <c r="J18" i="27" s="1"/>
  <c r="AG76" i="26"/>
  <c r="V20" i="27" s="1"/>
  <c r="AC79" i="26"/>
  <c r="R21" i="27" s="1"/>
  <c r="AG17" i="26"/>
  <c r="V10" i="27" s="1"/>
  <c r="AG21" i="26"/>
  <c r="V11" i="27" s="1"/>
  <c r="AG41" i="26"/>
  <c r="V12" i="27" s="1"/>
  <c r="Y49" i="26"/>
  <c r="N14" i="27" s="1"/>
  <c r="AH52" i="26"/>
  <c r="Y69" i="26"/>
  <c r="N18" i="27" s="1"/>
  <c r="AG79" i="26"/>
  <c r="V21" i="27" s="1"/>
  <c r="V125" i="26"/>
  <c r="U25" i="27"/>
  <c r="V9" i="27"/>
  <c r="AH16" i="26"/>
  <c r="AI16" i="26" s="1"/>
  <c r="AC45" i="26"/>
  <c r="R13" i="27" s="1"/>
  <c r="AC69" i="26"/>
  <c r="R18" i="27" s="1"/>
  <c r="Y79" i="26"/>
  <c r="N21" i="27" s="1"/>
  <c r="N22" i="27"/>
  <c r="L25" i="27"/>
  <c r="AH12" i="26"/>
  <c r="U49" i="26"/>
  <c r="J14" i="27" s="1"/>
  <c r="U61" i="26"/>
  <c r="J16" i="27" s="1"/>
  <c r="AG69" i="26"/>
  <c r="V18" i="27" s="1"/>
  <c r="AH71" i="26"/>
  <c r="AI71" i="26" s="1"/>
  <c r="D25" i="27"/>
  <c r="M25" i="27"/>
  <c r="AH19" i="26"/>
  <c r="AI19" i="26" s="1"/>
  <c r="AH44" i="26"/>
  <c r="AI44" i="26" s="1"/>
  <c r="AH31" i="19"/>
  <c r="AI31" i="19" s="1"/>
  <c r="AH29" i="19"/>
  <c r="AI29" i="19" s="1"/>
  <c r="AG19" i="19"/>
  <c r="V10" i="20" s="1"/>
  <c r="AC23" i="19"/>
  <c r="R11" i="20" s="1"/>
  <c r="AH27" i="19"/>
  <c r="AI27" i="19" s="1"/>
  <c r="AH30" i="19"/>
  <c r="AI30" i="19" s="1"/>
  <c r="AH28" i="19"/>
  <c r="AI28" i="19" s="1"/>
  <c r="AH26" i="19"/>
  <c r="AI26" i="19" s="1"/>
  <c r="AG23" i="19"/>
  <c r="V11" i="20" s="1"/>
  <c r="Y46" i="19"/>
  <c r="N13" i="20" s="1"/>
  <c r="AC81" i="19"/>
  <c r="R21" i="20" s="1"/>
  <c r="U46" i="19"/>
  <c r="J13" i="20" s="1"/>
  <c r="AG69" i="19"/>
  <c r="V18" i="20" s="1"/>
  <c r="AG73" i="19"/>
  <c r="V19" i="20" s="1"/>
  <c r="J22" i="20"/>
  <c r="U11" i="19"/>
  <c r="J8" i="20" s="1"/>
  <c r="R22" i="20"/>
  <c r="Y11" i="19"/>
  <c r="N8" i="20" s="1"/>
  <c r="U15" i="19"/>
  <c r="J9" i="20" s="1"/>
  <c r="AG54" i="19"/>
  <c r="V15" i="20" s="1"/>
  <c r="AH17" i="19"/>
  <c r="AI17" i="19" s="1"/>
  <c r="R12" i="20"/>
  <c r="AH17" i="23"/>
  <c r="AI17" i="23" s="1"/>
  <c r="U35" i="23"/>
  <c r="J14" i="24" s="1"/>
  <c r="AH38" i="23"/>
  <c r="AH50" i="23"/>
  <c r="U55" i="23"/>
  <c r="J19" i="24" s="1"/>
  <c r="AG59" i="23"/>
  <c r="V20" i="24" s="1"/>
  <c r="T24" i="24"/>
  <c r="AC11" i="23"/>
  <c r="R8" i="24" s="1"/>
  <c r="R24" i="24" s="1"/>
  <c r="AG15" i="23"/>
  <c r="V9" i="24" s="1"/>
  <c r="AH18" i="23"/>
  <c r="AG27" i="23"/>
  <c r="V12" i="24" s="1"/>
  <c r="AH30" i="23"/>
  <c r="AH42" i="23"/>
  <c r="AC47" i="23"/>
  <c r="R17" i="24" s="1"/>
  <c r="AG67" i="23"/>
  <c r="V22" i="24" s="1"/>
  <c r="V71" i="23"/>
  <c r="U27" i="23"/>
  <c r="J12" i="24" s="1"/>
  <c r="AG35" i="23"/>
  <c r="V14" i="24" s="1"/>
  <c r="U51" i="23"/>
  <c r="J18" i="24" s="1"/>
  <c r="AC55" i="23"/>
  <c r="R19" i="24" s="1"/>
  <c r="AC63" i="23"/>
  <c r="R21" i="24" s="1"/>
  <c r="U67" i="23"/>
  <c r="J22" i="24" s="1"/>
  <c r="AH29" i="23"/>
  <c r="AH10" i="23"/>
  <c r="AI10" i="23" s="1"/>
  <c r="AC15" i="23"/>
  <c r="R9" i="24" s="1"/>
  <c r="AG23" i="23"/>
  <c r="V11" i="24" s="1"/>
  <c r="U39" i="23"/>
  <c r="J15" i="24" s="1"/>
  <c r="Y51" i="23"/>
  <c r="N18" i="24" s="1"/>
  <c r="AC59" i="23"/>
  <c r="R20" i="24" s="1"/>
  <c r="AG63" i="23"/>
  <c r="V21" i="24" s="1"/>
  <c r="AH65" i="23"/>
  <c r="K8" i="24"/>
  <c r="K24" i="24" s="1"/>
  <c r="G24" i="24"/>
  <c r="P24" i="24"/>
  <c r="AC27" i="23"/>
  <c r="R12" i="24" s="1"/>
  <c r="AG31" i="23"/>
  <c r="V13" i="24" s="1"/>
  <c r="AG43" i="23"/>
  <c r="V16" i="24" s="1"/>
  <c r="AH46" i="23"/>
  <c r="S8" i="24"/>
  <c r="AH22" i="23"/>
  <c r="AI22" i="23" s="1"/>
  <c r="AH34" i="23"/>
  <c r="AH53" i="23"/>
  <c r="AH57" i="23"/>
  <c r="AC69" i="19"/>
  <c r="R18" i="20" s="1"/>
  <c r="AC73" i="19"/>
  <c r="R19" i="20" s="1"/>
  <c r="Y77" i="19"/>
  <c r="N20" i="20" s="1"/>
  <c r="AH79" i="19"/>
  <c r="AH48" i="19"/>
  <c r="AI48" i="19" s="1"/>
  <c r="AG11" i="11"/>
  <c r="AH30" i="11"/>
  <c r="AG35" i="11"/>
  <c r="V14" i="12" s="1"/>
  <c r="AG43" i="11"/>
  <c r="V16" i="12" s="1"/>
  <c r="AH65" i="11"/>
  <c r="AI65" i="11" s="1"/>
  <c r="G24" i="12"/>
  <c r="AH18" i="11"/>
  <c r="AI18" i="11" s="1"/>
  <c r="AG31" i="11"/>
  <c r="V13" i="12" s="1"/>
  <c r="Y51" i="11"/>
  <c r="N18" i="12" s="1"/>
  <c r="D24" i="12"/>
  <c r="AH33" i="11"/>
  <c r="AI33" i="11" s="1"/>
  <c r="U31" i="11"/>
  <c r="J13" i="12" s="1"/>
  <c r="AG55" i="11"/>
  <c r="V19" i="12" s="1"/>
  <c r="AH58" i="11"/>
  <c r="AI58" i="11" s="1"/>
  <c r="AG63" i="11"/>
  <c r="V21" i="12" s="1"/>
  <c r="AH66" i="11"/>
  <c r="AD71" i="11"/>
  <c r="AH14" i="11"/>
  <c r="AG19" i="11"/>
  <c r="V10" i="12" s="1"/>
  <c r="AH46" i="11"/>
  <c r="AG51" i="11"/>
  <c r="V18" i="12" s="1"/>
  <c r="AH53" i="11"/>
  <c r="AI53" i="11" s="1"/>
  <c r="U11" i="11"/>
  <c r="B24" i="12"/>
  <c r="V71" i="11"/>
  <c r="T24" i="12"/>
  <c r="AH17" i="11"/>
  <c r="AI17" i="11" s="1"/>
  <c r="AG23" i="11"/>
  <c r="V11" i="12" s="1"/>
  <c r="AH26" i="11"/>
  <c r="AI26" i="11" s="1"/>
  <c r="AC31" i="11"/>
  <c r="R13" i="12" s="1"/>
  <c r="R24" i="12" s="1"/>
  <c r="U43" i="11"/>
  <c r="J16" i="12" s="1"/>
  <c r="AH49" i="11"/>
  <c r="AI49" i="11" s="1"/>
  <c r="Y63" i="11"/>
  <c r="N21" i="12" s="1"/>
  <c r="K71" i="11"/>
  <c r="L24" i="12"/>
  <c r="AG15" i="11"/>
  <c r="V9" i="12" s="1"/>
  <c r="AH38" i="11"/>
  <c r="AI38" i="11" s="1"/>
  <c r="AG47" i="11"/>
  <c r="V17" i="12" s="1"/>
  <c r="AG59" i="11"/>
  <c r="V20" i="12" s="1"/>
  <c r="V71" i="5"/>
  <c r="AH34" i="5"/>
  <c r="AI34" i="5" s="1"/>
  <c r="Y47" i="5"/>
  <c r="N17" i="6" s="1"/>
  <c r="AG15" i="5"/>
  <c r="V9" i="6" s="1"/>
  <c r="Y23" i="5"/>
  <c r="N11" i="6" s="1"/>
  <c r="U27" i="5"/>
  <c r="J12" i="6" s="1"/>
  <c r="AG43" i="5"/>
  <c r="V16" i="6" s="1"/>
  <c r="AC47" i="5"/>
  <c r="R17" i="6" s="1"/>
  <c r="U51" i="5"/>
  <c r="J18" i="6" s="1"/>
  <c r="U55" i="5"/>
  <c r="J19" i="6" s="1"/>
  <c r="AH14" i="5"/>
  <c r="Y67" i="5"/>
  <c r="N22" i="6" s="1"/>
  <c r="AH29" i="5"/>
  <c r="AC67" i="5"/>
  <c r="R22" i="6" s="1"/>
  <c r="AH50" i="5"/>
  <c r="AI50" i="5" s="1"/>
  <c r="AG31" i="5"/>
  <c r="V13" i="6" s="1"/>
  <c r="U43" i="5"/>
  <c r="J16" i="6" s="1"/>
  <c r="U51" i="3"/>
  <c r="J18" i="4" s="1"/>
  <c r="AC63" i="3"/>
  <c r="R21" i="4" s="1"/>
  <c r="AG11" i="3"/>
  <c r="V8" i="4" s="1"/>
  <c r="AC15" i="3"/>
  <c r="R9" i="4" s="1"/>
  <c r="Y51" i="3"/>
  <c r="N18" i="4" s="1"/>
  <c r="U59" i="3"/>
  <c r="J20" i="4" s="1"/>
  <c r="Y23" i="3"/>
  <c r="N11" i="4" s="1"/>
  <c r="U27" i="3"/>
  <c r="J12" i="4" s="1"/>
  <c r="AC35" i="3"/>
  <c r="R14" i="4" s="1"/>
  <c r="AC51" i="3"/>
  <c r="R18" i="4" s="1"/>
  <c r="Y59" i="3"/>
  <c r="N20" i="4" s="1"/>
  <c r="AG19" i="3"/>
  <c r="V10" i="4" s="1"/>
  <c r="AG55" i="3"/>
  <c r="V19" i="4" s="1"/>
  <c r="AH30" i="30"/>
  <c r="AI30" i="30" s="1"/>
  <c r="AH49" i="30"/>
  <c r="AI49" i="30" s="1"/>
  <c r="AH13" i="30"/>
  <c r="Y19" i="30"/>
  <c r="N10" i="31" s="1"/>
  <c r="AG35" i="30"/>
  <c r="V14" i="31" s="1"/>
  <c r="U35" i="30"/>
  <c r="J14" i="31" s="1"/>
  <c r="AH38" i="30"/>
  <c r="AI38" i="30" s="1"/>
  <c r="AH65" i="30"/>
  <c r="AI65" i="30" s="1"/>
  <c r="P24" i="31"/>
  <c r="AG11" i="30"/>
  <c r="I24" i="31"/>
  <c r="AD71" i="30"/>
  <c r="AC27" i="30"/>
  <c r="R12" i="31" s="1"/>
  <c r="U31" i="30"/>
  <c r="J13" i="31" s="1"/>
  <c r="AC47" i="30"/>
  <c r="R17" i="31" s="1"/>
  <c r="AG55" i="30"/>
  <c r="V19" i="31" s="1"/>
  <c r="S8" i="31"/>
  <c r="U11" i="30"/>
  <c r="V71" i="30"/>
  <c r="AG19" i="30"/>
  <c r="V10" i="31" s="1"/>
  <c r="U19" i="30"/>
  <c r="J10" i="31" s="1"/>
  <c r="AH22" i="30"/>
  <c r="U55" i="30"/>
  <c r="J19" i="31" s="1"/>
  <c r="AG59" i="30"/>
  <c r="V20" i="31" s="1"/>
  <c r="U67" i="30"/>
  <c r="J22" i="31" s="1"/>
  <c r="K71" i="30"/>
  <c r="U24" i="31"/>
  <c r="AH26" i="30"/>
  <c r="AC31" i="30"/>
  <c r="R13" i="31" s="1"/>
  <c r="AH45" i="30"/>
  <c r="Y51" i="30"/>
  <c r="N18" i="31" s="1"/>
  <c r="AC63" i="30"/>
  <c r="R21" i="31" s="1"/>
  <c r="G24" i="31"/>
  <c r="AH58" i="30"/>
  <c r="AC11" i="30"/>
  <c r="U15" i="30"/>
  <c r="J9" i="31" s="1"/>
  <c r="AG15" i="30"/>
  <c r="V9" i="31" s="1"/>
  <c r="AG43" i="30"/>
  <c r="V16" i="31" s="1"/>
  <c r="AH46" i="30"/>
  <c r="AI46" i="30" s="1"/>
  <c r="AC55" i="30"/>
  <c r="R19" i="31" s="1"/>
  <c r="AG63" i="30"/>
  <c r="V21" i="31" s="1"/>
  <c r="B24" i="29"/>
  <c r="V72" i="28"/>
  <c r="U24" i="29"/>
  <c r="AH69" i="28"/>
  <c r="AI69" i="28" s="1"/>
  <c r="Q24" i="29"/>
  <c r="AH70" i="28"/>
  <c r="AD72" i="28"/>
  <c r="K71" i="23"/>
  <c r="S24" i="24"/>
  <c r="AH69" i="23"/>
  <c r="AI69" i="23" s="1"/>
  <c r="AI13" i="21"/>
  <c r="K72" i="21"/>
  <c r="AH14" i="21"/>
  <c r="U19" i="21"/>
  <c r="J10" i="22" s="1"/>
  <c r="AG19" i="21"/>
  <c r="V10" i="22" s="1"/>
  <c r="AH18" i="21"/>
  <c r="AH19" i="21" s="1"/>
  <c r="G24" i="22"/>
  <c r="AH70" i="21"/>
  <c r="AI70" i="21" s="1"/>
  <c r="P24" i="22"/>
  <c r="AH22" i="19"/>
  <c r="AI22" i="19" s="1"/>
  <c r="AH68" i="19"/>
  <c r="AI68" i="19" s="1"/>
  <c r="AG77" i="19"/>
  <c r="V20" i="20" s="1"/>
  <c r="AC11" i="19"/>
  <c r="R8" i="20" s="1"/>
  <c r="Y15" i="19"/>
  <c r="N9" i="20" s="1"/>
  <c r="AG50" i="19"/>
  <c r="V14" i="20" s="1"/>
  <c r="Y54" i="19"/>
  <c r="N15" i="20" s="1"/>
  <c r="U61" i="19"/>
  <c r="J16" i="20" s="1"/>
  <c r="V22" i="20"/>
  <c r="AC54" i="19"/>
  <c r="R15" i="20" s="1"/>
  <c r="Y61" i="19"/>
  <c r="N16" i="20" s="1"/>
  <c r="U65" i="19"/>
  <c r="J17" i="20" s="1"/>
  <c r="Y81" i="19"/>
  <c r="N21" i="20" s="1"/>
  <c r="AH67" i="19"/>
  <c r="AI67" i="19" s="1"/>
  <c r="U42" i="19"/>
  <c r="J12" i="20" s="1"/>
  <c r="AH53" i="19"/>
  <c r="AI53" i="19" s="1"/>
  <c r="AC65" i="19"/>
  <c r="R17" i="20" s="1"/>
  <c r="U77" i="19"/>
  <c r="J20" i="20" s="1"/>
  <c r="AH14" i="19"/>
  <c r="AI14" i="19" s="1"/>
  <c r="AH18" i="19"/>
  <c r="AI18" i="19" s="1"/>
  <c r="AH45" i="19"/>
  <c r="AI45" i="19" s="1"/>
  <c r="AH49" i="19"/>
  <c r="AI49" i="19" s="1"/>
  <c r="AH71" i="19"/>
  <c r="AI71" i="19" s="1"/>
  <c r="L24" i="20"/>
  <c r="AH52" i="19"/>
  <c r="AI52" i="19" s="1"/>
  <c r="AH64" i="19"/>
  <c r="AI64" i="19" s="1"/>
  <c r="AH83" i="19"/>
  <c r="AH80" i="19"/>
  <c r="AI80" i="19" s="1"/>
  <c r="AG11" i="19"/>
  <c r="V8" i="20" s="1"/>
  <c r="AC15" i="19"/>
  <c r="R9" i="20" s="1"/>
  <c r="U19" i="19"/>
  <c r="J10" i="20" s="1"/>
  <c r="V12" i="20"/>
  <c r="AC46" i="19"/>
  <c r="R13" i="20" s="1"/>
  <c r="U50" i="19"/>
  <c r="J14" i="20" s="1"/>
  <c r="AC61" i="19"/>
  <c r="R16" i="20" s="1"/>
  <c r="AH63" i="19"/>
  <c r="AI63" i="19" s="1"/>
  <c r="U73" i="19"/>
  <c r="J19" i="20" s="1"/>
  <c r="AC77" i="19"/>
  <c r="R20" i="20" s="1"/>
  <c r="F24" i="20"/>
  <c r="P24" i="20"/>
  <c r="Y19" i="19"/>
  <c r="N10" i="20" s="1"/>
  <c r="Y50" i="19"/>
  <c r="N14" i="20" s="1"/>
  <c r="AG61" i="19"/>
  <c r="V16" i="20" s="1"/>
  <c r="U69" i="19"/>
  <c r="J18" i="20" s="1"/>
  <c r="AH10" i="19"/>
  <c r="AI10" i="19" s="1"/>
  <c r="G24" i="20"/>
  <c r="Q24" i="20"/>
  <c r="AC19" i="19"/>
  <c r="R10" i="20" s="1"/>
  <c r="AH21" i="19"/>
  <c r="AH23" i="19" s="1"/>
  <c r="U23" i="19"/>
  <c r="J11" i="20" s="1"/>
  <c r="AC50" i="19"/>
  <c r="R14" i="20" s="1"/>
  <c r="Y65" i="19"/>
  <c r="N17" i="20" s="1"/>
  <c r="Y69" i="19"/>
  <c r="N18" i="20" s="1"/>
  <c r="AH76" i="19"/>
  <c r="AI76" i="19" s="1"/>
  <c r="AG81" i="19"/>
  <c r="V21" i="20" s="1"/>
  <c r="H24" i="20"/>
  <c r="AD121" i="19"/>
  <c r="Y23" i="19"/>
  <c r="N11" i="20" s="1"/>
  <c r="U54" i="19"/>
  <c r="J15" i="20" s="1"/>
  <c r="AH60" i="19"/>
  <c r="AI60" i="19" s="1"/>
  <c r="N22" i="20"/>
  <c r="AH119" i="19"/>
  <c r="AI119" i="19" s="1"/>
  <c r="V121" i="19"/>
  <c r="K121" i="19"/>
  <c r="K71" i="17"/>
  <c r="K24" i="18"/>
  <c r="AH70" i="15"/>
  <c r="U71" i="13"/>
  <c r="J23" i="14" s="1"/>
  <c r="R23" i="14"/>
  <c r="N23" i="14"/>
  <c r="Y34" i="13"/>
  <c r="N14" i="14" s="1"/>
  <c r="U38" i="13"/>
  <c r="J15" i="14" s="1"/>
  <c r="AH64" i="13"/>
  <c r="AI64" i="13" s="1"/>
  <c r="AC42" i="13"/>
  <c r="R16" i="14" s="1"/>
  <c r="Y46" i="13"/>
  <c r="N17" i="14" s="1"/>
  <c r="AH14" i="13"/>
  <c r="Y23" i="13"/>
  <c r="N11" i="14" s="1"/>
  <c r="AG19" i="13"/>
  <c r="V10" i="14" s="1"/>
  <c r="AC23" i="13"/>
  <c r="R11" i="14" s="1"/>
  <c r="AH45" i="13"/>
  <c r="U66" i="13"/>
  <c r="J22" i="14" s="1"/>
  <c r="AH61" i="13"/>
  <c r="AI61" i="13" s="1"/>
  <c r="AC46" i="13"/>
  <c r="R17" i="14" s="1"/>
  <c r="U11" i="13"/>
  <c r="AG15" i="13"/>
  <c r="V9" i="14" s="1"/>
  <c r="AC27" i="13"/>
  <c r="R12" i="14" s="1"/>
  <c r="AC54" i="13"/>
  <c r="R19" i="14" s="1"/>
  <c r="Y58" i="13"/>
  <c r="N20" i="14" s="1"/>
  <c r="AH13" i="13"/>
  <c r="AH15" i="13" s="1"/>
  <c r="AG27" i="13"/>
  <c r="V12" i="14" s="1"/>
  <c r="AC30" i="13"/>
  <c r="R13" i="14" s="1"/>
  <c r="AH32" i="13"/>
  <c r="AI32" i="13" s="1"/>
  <c r="AG50" i="13"/>
  <c r="V18" i="14" s="1"/>
  <c r="Y62" i="13"/>
  <c r="N21" i="14" s="1"/>
  <c r="AH49" i="13"/>
  <c r="AI49" i="13" s="1"/>
  <c r="Y66" i="13"/>
  <c r="N22" i="14" s="1"/>
  <c r="AH22" i="13"/>
  <c r="AH23" i="13" s="1"/>
  <c r="Y38" i="13"/>
  <c r="N15" i="14" s="1"/>
  <c r="U42" i="13"/>
  <c r="J16" i="14" s="1"/>
  <c r="AG46" i="13"/>
  <c r="V17" i="14" s="1"/>
  <c r="AH57" i="13"/>
  <c r="AI57" i="13" s="1"/>
  <c r="Y11" i="13"/>
  <c r="N8" i="14" s="1"/>
  <c r="K72" i="13"/>
  <c r="U15" i="13"/>
  <c r="J9" i="14" s="1"/>
  <c r="AG62" i="13"/>
  <c r="V21" i="14" s="1"/>
  <c r="AH65" i="13"/>
  <c r="AC11" i="13"/>
  <c r="AH18" i="13"/>
  <c r="U27" i="13"/>
  <c r="J12" i="14" s="1"/>
  <c r="AG30" i="13"/>
  <c r="V13" i="14" s="1"/>
  <c r="AH36" i="13"/>
  <c r="AI36" i="13" s="1"/>
  <c r="AC50" i="13"/>
  <c r="R18" i="14" s="1"/>
  <c r="AG66" i="13"/>
  <c r="V22" i="14" s="1"/>
  <c r="AG11" i="13"/>
  <c r="O24" i="14"/>
  <c r="AC15" i="13"/>
  <c r="R9" i="14" s="1"/>
  <c r="Y27" i="13"/>
  <c r="N12" i="14" s="1"/>
  <c r="AH29" i="13"/>
  <c r="U30" i="13"/>
  <c r="J13" i="14" s="1"/>
  <c r="AC58" i="13"/>
  <c r="R20" i="14" s="1"/>
  <c r="AC66" i="13"/>
  <c r="R22" i="14" s="1"/>
  <c r="AH10" i="13"/>
  <c r="P24" i="14"/>
  <c r="U19" i="13"/>
  <c r="J10" i="14" s="1"/>
  <c r="AH33" i="13"/>
  <c r="AH34" i="13" s="1"/>
  <c r="AH48" i="13"/>
  <c r="AI48" i="13" s="1"/>
  <c r="AG58" i="13"/>
  <c r="V20" i="14" s="1"/>
  <c r="U46" i="13"/>
  <c r="J17" i="14" s="1"/>
  <c r="AD72" i="13"/>
  <c r="AC19" i="13"/>
  <c r="R10" i="14" s="1"/>
  <c r="AH21" i="13"/>
  <c r="U23" i="13"/>
  <c r="J11" i="14" s="1"/>
  <c r="AH26" i="13"/>
  <c r="AI26" i="13" s="1"/>
  <c r="U34" i="13"/>
  <c r="J14" i="14" s="1"/>
  <c r="AH52" i="13"/>
  <c r="AI52" i="13" s="1"/>
  <c r="AH60" i="13"/>
  <c r="AH37" i="13"/>
  <c r="AI37" i="13" s="1"/>
  <c r="V72" i="13"/>
  <c r="AH17" i="13"/>
  <c r="AI17" i="13" s="1"/>
  <c r="AC34" i="13"/>
  <c r="R14" i="14" s="1"/>
  <c r="AC38" i="13"/>
  <c r="R15" i="14" s="1"/>
  <c r="AH41" i="13"/>
  <c r="U50" i="13"/>
  <c r="J18" i="14" s="1"/>
  <c r="F24" i="14"/>
  <c r="AH68" i="13"/>
  <c r="AH71" i="13" s="1"/>
  <c r="M24" i="12"/>
  <c r="AH69" i="11"/>
  <c r="AI69" i="11" s="1"/>
  <c r="U70" i="11"/>
  <c r="J23" i="12" s="1"/>
  <c r="Y70" i="9"/>
  <c r="N23" i="10" s="1"/>
  <c r="O24" i="10"/>
  <c r="E24" i="8"/>
  <c r="AH69" i="7"/>
  <c r="AI69" i="7" s="1"/>
  <c r="AD72" i="7"/>
  <c r="I24" i="8"/>
  <c r="Y15" i="3"/>
  <c r="N9" i="4" s="1"/>
  <c r="Y31" i="3"/>
  <c r="N13" i="4" s="1"/>
  <c r="AG39" i="3"/>
  <c r="V15" i="4" s="1"/>
  <c r="AH42" i="3"/>
  <c r="AI42" i="3" s="1"/>
  <c r="AH22" i="3"/>
  <c r="AG27" i="3"/>
  <c r="V12" i="4" s="1"/>
  <c r="AC31" i="3"/>
  <c r="R13" i="4" s="1"/>
  <c r="U15" i="3"/>
  <c r="J9" i="4" s="1"/>
  <c r="Y39" i="3"/>
  <c r="N15" i="4" s="1"/>
  <c r="U43" i="3"/>
  <c r="J16" i="4" s="1"/>
  <c r="AC39" i="3"/>
  <c r="R15" i="4" s="1"/>
  <c r="Y43" i="3"/>
  <c r="N16" i="4" s="1"/>
  <c r="U47" i="3"/>
  <c r="J17" i="4" s="1"/>
  <c r="AG51" i="3"/>
  <c r="V18" i="4" s="1"/>
  <c r="AC59" i="3"/>
  <c r="R20" i="4" s="1"/>
  <c r="V8" i="31"/>
  <c r="E24" i="31"/>
  <c r="N8" i="31"/>
  <c r="AH10" i="30"/>
  <c r="F8" i="31"/>
  <c r="F24" i="31" s="1"/>
  <c r="O71" i="30"/>
  <c r="O24" i="31"/>
  <c r="AI22" i="30"/>
  <c r="AI26" i="30"/>
  <c r="H24" i="31"/>
  <c r="Q24" i="31"/>
  <c r="AH42" i="30"/>
  <c r="C24" i="31"/>
  <c r="AH15" i="30"/>
  <c r="AI13" i="30"/>
  <c r="U23" i="30"/>
  <c r="J11" i="31" s="1"/>
  <c r="AH21" i="30"/>
  <c r="T11" i="31"/>
  <c r="AE71" i="30"/>
  <c r="K24" i="31"/>
  <c r="J8" i="31"/>
  <c r="B24" i="31"/>
  <c r="T24" i="31"/>
  <c r="W71" i="30"/>
  <c r="L11" i="31"/>
  <c r="L24" i="31" s="1"/>
  <c r="AH31" i="30"/>
  <c r="AI29" i="30"/>
  <c r="U39" i="30"/>
  <c r="J15" i="31" s="1"/>
  <c r="AH37" i="30"/>
  <c r="AH53" i="30"/>
  <c r="Y55" i="30"/>
  <c r="N19" i="31" s="1"/>
  <c r="AI58" i="30"/>
  <c r="S24" i="31"/>
  <c r="M71" i="30"/>
  <c r="D11" i="31"/>
  <c r="D24" i="31" s="1"/>
  <c r="Y39" i="30"/>
  <c r="N15" i="31" s="1"/>
  <c r="AH47" i="30"/>
  <c r="AI45" i="30"/>
  <c r="R8" i="31"/>
  <c r="M24" i="31"/>
  <c r="AH63" i="30"/>
  <c r="AI61" i="30"/>
  <c r="AI69" i="30"/>
  <c r="AH70" i="30"/>
  <c r="AH57" i="30"/>
  <c r="U63" i="30"/>
  <c r="J21" i="31" s="1"/>
  <c r="Y70" i="30"/>
  <c r="N23" i="31" s="1"/>
  <c r="N71" i="30"/>
  <c r="X71" i="30"/>
  <c r="AF71" i="30"/>
  <c r="AH9" i="30"/>
  <c r="AH25" i="30"/>
  <c r="AH41" i="30"/>
  <c r="AH54" i="30"/>
  <c r="R71" i="30"/>
  <c r="Z71" i="30"/>
  <c r="AH51" i="30"/>
  <c r="AH66" i="30"/>
  <c r="S71" i="30"/>
  <c r="AA71" i="30"/>
  <c r="AH19" i="30"/>
  <c r="AH35" i="30"/>
  <c r="T71" i="30"/>
  <c r="AB71" i="30"/>
  <c r="J71" i="30"/>
  <c r="V8" i="29"/>
  <c r="V24" i="29" s="1"/>
  <c r="AG72" i="28"/>
  <c r="E24" i="29"/>
  <c r="O24" i="29"/>
  <c r="AI30" i="28"/>
  <c r="AH63" i="28"/>
  <c r="AI61" i="28"/>
  <c r="AI10" i="28"/>
  <c r="F24" i="29"/>
  <c r="P24" i="29"/>
  <c r="AI22" i="28"/>
  <c r="AI37" i="28"/>
  <c r="AH39" i="28"/>
  <c r="AI42" i="28"/>
  <c r="AI14" i="28"/>
  <c r="AI46" i="28"/>
  <c r="AI66" i="28"/>
  <c r="AI70" i="28"/>
  <c r="H24" i="29"/>
  <c r="AH31" i="28"/>
  <c r="AI29" i="28"/>
  <c r="AI58" i="28"/>
  <c r="I24" i="29"/>
  <c r="T24" i="29"/>
  <c r="J8" i="29"/>
  <c r="J24" i="29" s="1"/>
  <c r="U72" i="28"/>
  <c r="AI21" i="28"/>
  <c r="AH23" i="28"/>
  <c r="AI26" i="28"/>
  <c r="AI38" i="28"/>
  <c r="N8" i="29"/>
  <c r="N24" i="29" s="1"/>
  <c r="Y72" i="28"/>
  <c r="L24" i="29"/>
  <c r="AH15" i="28"/>
  <c r="AI13" i="28"/>
  <c r="AH47" i="28"/>
  <c r="AI45" i="28"/>
  <c r="AI53" i="28"/>
  <c r="R8" i="29"/>
  <c r="R24" i="29" s="1"/>
  <c r="AC72" i="28"/>
  <c r="D24" i="29"/>
  <c r="M24" i="29"/>
  <c r="M72" i="28"/>
  <c r="W72" i="28"/>
  <c r="AE72" i="28"/>
  <c r="C8" i="29"/>
  <c r="C24" i="29" s="1"/>
  <c r="K8" i="29"/>
  <c r="K24" i="29" s="1"/>
  <c r="S8" i="29"/>
  <c r="S24" i="29" s="1"/>
  <c r="AH57" i="28"/>
  <c r="N72" i="28"/>
  <c r="X72" i="28"/>
  <c r="AF72" i="28"/>
  <c r="AH9" i="28"/>
  <c r="AH25" i="28"/>
  <c r="AH41" i="28"/>
  <c r="AH54" i="28"/>
  <c r="AH55" i="28" s="1"/>
  <c r="O72" i="28"/>
  <c r="R72" i="28"/>
  <c r="Z72" i="28"/>
  <c r="AH51" i="28"/>
  <c r="AH67" i="28"/>
  <c r="S72" i="28"/>
  <c r="AA72" i="28"/>
  <c r="AH19" i="28"/>
  <c r="AH35" i="28"/>
  <c r="T72" i="28"/>
  <c r="AB72" i="28"/>
  <c r="J72" i="28"/>
  <c r="F25" i="27"/>
  <c r="P25" i="27"/>
  <c r="Q25" i="27"/>
  <c r="J8" i="27"/>
  <c r="B25" i="27"/>
  <c r="T25" i="27"/>
  <c r="N8" i="27"/>
  <c r="V8" i="27"/>
  <c r="E25" i="27"/>
  <c r="O25" i="27"/>
  <c r="M125" i="26"/>
  <c r="W125" i="26"/>
  <c r="AE125" i="26"/>
  <c r="C8" i="27"/>
  <c r="C25" i="27" s="1"/>
  <c r="K8" i="27"/>
  <c r="K25" i="27" s="1"/>
  <c r="S8" i="27"/>
  <c r="S25" i="27" s="1"/>
  <c r="AH75" i="26"/>
  <c r="AG124" i="26"/>
  <c r="V24" i="27" s="1"/>
  <c r="N125" i="26"/>
  <c r="X125" i="26"/>
  <c r="AF125" i="26"/>
  <c r="AH9" i="26"/>
  <c r="AI9" i="26" s="1"/>
  <c r="AH23" i="26"/>
  <c r="AH60" i="26"/>
  <c r="AH72" i="26"/>
  <c r="O125" i="26"/>
  <c r="Z125" i="26"/>
  <c r="AA125" i="26"/>
  <c r="AB125" i="26"/>
  <c r="AI46" i="23"/>
  <c r="H24" i="24"/>
  <c r="Q24" i="24"/>
  <c r="AH15" i="23"/>
  <c r="AI34" i="23"/>
  <c r="AI53" i="23"/>
  <c r="AI57" i="23"/>
  <c r="AH59" i="23"/>
  <c r="V8" i="24"/>
  <c r="V24" i="24" s="1"/>
  <c r="AG71" i="23"/>
  <c r="I24" i="24"/>
  <c r="AI14" i="23"/>
  <c r="AI26" i="23"/>
  <c r="AI66" i="23"/>
  <c r="J8" i="24"/>
  <c r="B24" i="24"/>
  <c r="L24" i="24"/>
  <c r="U24" i="24"/>
  <c r="AH31" i="23"/>
  <c r="AI38" i="23"/>
  <c r="AI50" i="23"/>
  <c r="AH63" i="23"/>
  <c r="AI61" i="23"/>
  <c r="C24" i="24"/>
  <c r="D24" i="24"/>
  <c r="M24" i="24"/>
  <c r="AI18" i="23"/>
  <c r="AI30" i="23"/>
  <c r="AI42" i="23"/>
  <c r="E24" i="24"/>
  <c r="F24" i="24"/>
  <c r="O24" i="24"/>
  <c r="AH47" i="23"/>
  <c r="AI65" i="23"/>
  <c r="AH67" i="23"/>
  <c r="M71" i="23"/>
  <c r="W71" i="23"/>
  <c r="AE71" i="23"/>
  <c r="AI13" i="23"/>
  <c r="AI29" i="23"/>
  <c r="AI45" i="23"/>
  <c r="Y55" i="23"/>
  <c r="N19" i="24" s="1"/>
  <c r="AI58" i="23"/>
  <c r="U63" i="23"/>
  <c r="J21" i="24" s="1"/>
  <c r="Y70" i="23"/>
  <c r="N23" i="24" s="1"/>
  <c r="N71" i="23"/>
  <c r="X71" i="23"/>
  <c r="AF71" i="23"/>
  <c r="AH9" i="23"/>
  <c r="U15" i="23"/>
  <c r="J9" i="24" s="1"/>
  <c r="Y23" i="23"/>
  <c r="N11" i="24" s="1"/>
  <c r="AH25" i="23"/>
  <c r="U31" i="23"/>
  <c r="J13" i="24" s="1"/>
  <c r="Y39" i="23"/>
  <c r="N15" i="24" s="1"/>
  <c r="AH41" i="23"/>
  <c r="U47" i="23"/>
  <c r="J17" i="24" s="1"/>
  <c r="AH54" i="23"/>
  <c r="AH55" i="23" s="1"/>
  <c r="O71" i="23"/>
  <c r="Y67" i="23"/>
  <c r="N22" i="24" s="1"/>
  <c r="R71" i="23"/>
  <c r="Z71" i="23"/>
  <c r="AH21" i="23"/>
  <c r="AH37" i="23"/>
  <c r="AH51" i="23"/>
  <c r="S71" i="23"/>
  <c r="AA71" i="23"/>
  <c r="AH19" i="23"/>
  <c r="AH35" i="23"/>
  <c r="T71" i="23"/>
  <c r="AB71" i="23"/>
  <c r="J71" i="23"/>
  <c r="V8" i="22"/>
  <c r="V24" i="22" s="1"/>
  <c r="W20" i="22"/>
  <c r="AI59" i="21"/>
  <c r="X20" i="22" s="1"/>
  <c r="U39" i="21"/>
  <c r="J15" i="22" s="1"/>
  <c r="AH37" i="21"/>
  <c r="AH47" i="21"/>
  <c r="AI45" i="21"/>
  <c r="AH69" i="21"/>
  <c r="Y71" i="21"/>
  <c r="N23" i="22" s="1"/>
  <c r="K24" i="22"/>
  <c r="H24" i="22"/>
  <c r="Q24" i="22"/>
  <c r="U23" i="21"/>
  <c r="J11" i="22" s="1"/>
  <c r="AH21" i="21"/>
  <c r="AH31" i="21"/>
  <c r="AI29" i="21"/>
  <c r="AI50" i="21"/>
  <c r="M24" i="22"/>
  <c r="I24" i="22"/>
  <c r="AI34" i="21"/>
  <c r="AH63" i="21"/>
  <c r="U67" i="21"/>
  <c r="J22" i="22" s="1"/>
  <c r="AH66" i="21"/>
  <c r="M72" i="21"/>
  <c r="S24" i="22"/>
  <c r="J8" i="22"/>
  <c r="B24" i="22"/>
  <c r="T24" i="22"/>
  <c r="AI18" i="21"/>
  <c r="AC43" i="21"/>
  <c r="R16" i="22" s="1"/>
  <c r="AH41" i="21"/>
  <c r="AC55" i="21"/>
  <c r="R19" i="22" s="1"/>
  <c r="AH54" i="21"/>
  <c r="W72" i="21"/>
  <c r="U24" i="22"/>
  <c r="L24" i="22"/>
  <c r="AF72" i="21"/>
  <c r="AC27" i="21"/>
  <c r="R12" i="22" s="1"/>
  <c r="AH25" i="21"/>
  <c r="AI33" i="21"/>
  <c r="AH35" i="21"/>
  <c r="AE72" i="21"/>
  <c r="AC11" i="21"/>
  <c r="AH9" i="21"/>
  <c r="D24" i="22"/>
  <c r="AI17" i="21"/>
  <c r="AH38" i="21"/>
  <c r="Y39" i="21"/>
  <c r="N15" i="22" s="1"/>
  <c r="AH42" i="21"/>
  <c r="N72" i="21"/>
  <c r="N8" i="22"/>
  <c r="Y72" i="21"/>
  <c r="AH22" i="21"/>
  <c r="Y23" i="21"/>
  <c r="N11" i="22" s="1"/>
  <c r="AH26" i="21"/>
  <c r="AI30" i="21"/>
  <c r="AH53" i="21"/>
  <c r="Y55" i="21"/>
  <c r="N19" i="22" s="1"/>
  <c r="AI57" i="21"/>
  <c r="AI58" i="21"/>
  <c r="AI61" i="21"/>
  <c r="C24" i="22"/>
  <c r="AH10" i="21"/>
  <c r="F8" i="22"/>
  <c r="F24" i="22" s="1"/>
  <c r="O72" i="21"/>
  <c r="O24" i="22"/>
  <c r="AI65" i="21"/>
  <c r="AH67" i="21"/>
  <c r="E24" i="22"/>
  <c r="U63" i="21"/>
  <c r="J21" i="22" s="1"/>
  <c r="Y67" i="21"/>
  <c r="N22" i="22" s="1"/>
  <c r="R72" i="21"/>
  <c r="Z72" i="21"/>
  <c r="S72" i="21"/>
  <c r="AA72" i="21"/>
  <c r="T72" i="21"/>
  <c r="AB72" i="21"/>
  <c r="AH49" i="21"/>
  <c r="J72" i="21"/>
  <c r="B24" i="20"/>
  <c r="U24" i="20"/>
  <c r="D24" i="20"/>
  <c r="M24" i="20"/>
  <c r="E24" i="20"/>
  <c r="O24" i="20"/>
  <c r="I24" i="20"/>
  <c r="T24" i="20"/>
  <c r="AH13" i="19"/>
  <c r="AH44" i="19"/>
  <c r="M121" i="19"/>
  <c r="W121" i="19"/>
  <c r="AE121" i="19"/>
  <c r="C8" i="20"/>
  <c r="C24" i="20" s="1"/>
  <c r="K8" i="20"/>
  <c r="K24" i="20" s="1"/>
  <c r="S8" i="20"/>
  <c r="S24" i="20" s="1"/>
  <c r="Y73" i="19"/>
  <c r="N19" i="20" s="1"/>
  <c r="AH75" i="19"/>
  <c r="U81" i="19"/>
  <c r="J21" i="20" s="1"/>
  <c r="N121" i="19"/>
  <c r="X121" i="19"/>
  <c r="AF121" i="19"/>
  <c r="AH9" i="19"/>
  <c r="AH25" i="19"/>
  <c r="AH56" i="19"/>
  <c r="AI56" i="19" s="1"/>
  <c r="AH72" i="19"/>
  <c r="O121" i="19"/>
  <c r="R121" i="19"/>
  <c r="Z121" i="19"/>
  <c r="S121" i="19"/>
  <c r="AA121" i="19"/>
  <c r="T121" i="19"/>
  <c r="AB121" i="19"/>
  <c r="AG15" i="19"/>
  <c r="V9" i="20" s="1"/>
  <c r="AG46" i="19"/>
  <c r="V13" i="20" s="1"/>
  <c r="AG65" i="19"/>
  <c r="V17" i="20" s="1"/>
  <c r="J121" i="19"/>
  <c r="G24" i="18"/>
  <c r="P24" i="18"/>
  <c r="U23" i="17"/>
  <c r="J11" i="18" s="1"/>
  <c r="AH21" i="17"/>
  <c r="AI26" i="17"/>
  <c r="AH31" i="17"/>
  <c r="AI29" i="17"/>
  <c r="AI66" i="17"/>
  <c r="L24" i="18"/>
  <c r="AH47" i="17"/>
  <c r="AI45" i="17"/>
  <c r="H24" i="18"/>
  <c r="Q24" i="18"/>
  <c r="AI18" i="17"/>
  <c r="Y23" i="17"/>
  <c r="N11" i="18" s="1"/>
  <c r="AG43" i="17"/>
  <c r="V16" i="18" s="1"/>
  <c r="M71" i="17"/>
  <c r="S24" i="18"/>
  <c r="U39" i="17"/>
  <c r="J15" i="18" s="1"/>
  <c r="AH37" i="17"/>
  <c r="AH63" i="17"/>
  <c r="F8" i="18"/>
  <c r="F24" i="18" s="1"/>
  <c r="O71" i="17"/>
  <c r="AI34" i="17"/>
  <c r="AI10" i="17"/>
  <c r="I24" i="18"/>
  <c r="AD71" i="17"/>
  <c r="AH15" i="17"/>
  <c r="AI13" i="17"/>
  <c r="AI38" i="17"/>
  <c r="AI58" i="17"/>
  <c r="W71" i="17"/>
  <c r="T24" i="18"/>
  <c r="N8" i="18"/>
  <c r="O24" i="18"/>
  <c r="J8" i="18"/>
  <c r="B24" i="18"/>
  <c r="AI46" i="17"/>
  <c r="AC55" i="17"/>
  <c r="R19" i="18" s="1"/>
  <c r="AE71" i="17"/>
  <c r="AI42" i="17"/>
  <c r="U24" i="18"/>
  <c r="D24" i="18"/>
  <c r="R8" i="18"/>
  <c r="AC71" i="17"/>
  <c r="M24" i="18"/>
  <c r="V8" i="18"/>
  <c r="AI22" i="17"/>
  <c r="AH54" i="17"/>
  <c r="AG59" i="17"/>
  <c r="V20" i="18" s="1"/>
  <c r="AH57" i="17"/>
  <c r="C24" i="18"/>
  <c r="N71" i="17"/>
  <c r="X71" i="17"/>
  <c r="AF71" i="17"/>
  <c r="AH9" i="17"/>
  <c r="AH25" i="17"/>
  <c r="AH41" i="17"/>
  <c r="AH53" i="17"/>
  <c r="AH69" i="17"/>
  <c r="R71" i="17"/>
  <c r="Z71" i="17"/>
  <c r="S71" i="17"/>
  <c r="AA71" i="17"/>
  <c r="AH19" i="17"/>
  <c r="AH35" i="17"/>
  <c r="AH50" i="17"/>
  <c r="AH51" i="17" s="1"/>
  <c r="Y63" i="17"/>
  <c r="N21" i="18" s="1"/>
  <c r="AH65" i="17"/>
  <c r="T71" i="17"/>
  <c r="AB71" i="17"/>
  <c r="AG47" i="17"/>
  <c r="V17" i="18" s="1"/>
  <c r="J71" i="17"/>
  <c r="AH53" i="15"/>
  <c r="Y55" i="15"/>
  <c r="N19" i="16" s="1"/>
  <c r="U24" i="16"/>
  <c r="AI9" i="15"/>
  <c r="AH11" i="15"/>
  <c r="D24" i="16"/>
  <c r="X72" i="15"/>
  <c r="V24" i="16"/>
  <c r="AI18" i="15"/>
  <c r="U35" i="15"/>
  <c r="J14" i="16" s="1"/>
  <c r="AI38" i="15"/>
  <c r="AH47" i="15"/>
  <c r="AI45" i="15"/>
  <c r="AH63" i="15"/>
  <c r="AI66" i="15"/>
  <c r="AG72" i="15"/>
  <c r="F24" i="16"/>
  <c r="O24" i="16"/>
  <c r="AI17" i="15"/>
  <c r="AH19" i="15"/>
  <c r="AH41" i="15"/>
  <c r="AI50" i="15"/>
  <c r="C24" i="16"/>
  <c r="AI33" i="15"/>
  <c r="AH35" i="15"/>
  <c r="N72" i="15"/>
  <c r="G24" i="16"/>
  <c r="P8" i="16"/>
  <c r="P24" i="16" s="1"/>
  <c r="AA72" i="15"/>
  <c r="Y19" i="15"/>
  <c r="N10" i="16" s="1"/>
  <c r="U19" i="15"/>
  <c r="J10" i="16" s="1"/>
  <c r="AH22" i="15"/>
  <c r="AH31" i="15"/>
  <c r="AI29" i="15"/>
  <c r="U39" i="15"/>
  <c r="J15" i="16" s="1"/>
  <c r="AH37" i="15"/>
  <c r="AH42" i="15"/>
  <c r="M72" i="15"/>
  <c r="E24" i="16"/>
  <c r="J8" i="16"/>
  <c r="H8" i="16"/>
  <c r="H24" i="16" s="1"/>
  <c r="S72" i="15"/>
  <c r="Q24" i="16"/>
  <c r="AI14" i="15"/>
  <c r="U51" i="15"/>
  <c r="J18" i="16" s="1"/>
  <c r="AH49" i="15"/>
  <c r="AI61" i="15"/>
  <c r="U67" i="15"/>
  <c r="J22" i="16" s="1"/>
  <c r="O72" i="15"/>
  <c r="K24" i="16"/>
  <c r="AI10" i="15"/>
  <c r="I24" i="16"/>
  <c r="AD72" i="15"/>
  <c r="AI25" i="15"/>
  <c r="AH27" i="15"/>
  <c r="AI34" i="15"/>
  <c r="Y51" i="15"/>
  <c r="N18" i="16" s="1"/>
  <c r="AI57" i="15"/>
  <c r="AH65" i="15"/>
  <c r="Y67" i="15"/>
  <c r="N22" i="16" s="1"/>
  <c r="W72" i="15"/>
  <c r="M24" i="16"/>
  <c r="R8" i="16"/>
  <c r="T24" i="16"/>
  <c r="AH15" i="15"/>
  <c r="AI13" i="15"/>
  <c r="U23" i="15"/>
  <c r="J11" i="16" s="1"/>
  <c r="AH21" i="15"/>
  <c r="AH26" i="15"/>
  <c r="Y39" i="15"/>
  <c r="N15" i="16" s="1"/>
  <c r="AI46" i="15"/>
  <c r="AH54" i="15"/>
  <c r="AH59" i="15"/>
  <c r="AC67" i="15"/>
  <c r="R22" i="16" s="1"/>
  <c r="AH69" i="15"/>
  <c r="Y71" i="15"/>
  <c r="N23" i="16" s="1"/>
  <c r="S24" i="16"/>
  <c r="U63" i="15"/>
  <c r="J21" i="16" s="1"/>
  <c r="R72" i="15"/>
  <c r="Z72" i="15"/>
  <c r="T72" i="15"/>
  <c r="AB72" i="15"/>
  <c r="J72" i="15"/>
  <c r="H24" i="14"/>
  <c r="AI21" i="13"/>
  <c r="AI60" i="13"/>
  <c r="I24" i="14"/>
  <c r="T24" i="14"/>
  <c r="J8" i="14"/>
  <c r="B24" i="14"/>
  <c r="U24" i="14"/>
  <c r="AI41" i="13"/>
  <c r="AI10" i="13"/>
  <c r="AI45" i="13"/>
  <c r="AI65" i="13"/>
  <c r="AI70" i="13"/>
  <c r="L24" i="14"/>
  <c r="R8" i="14"/>
  <c r="D24" i="14"/>
  <c r="M24" i="14"/>
  <c r="AI18" i="13"/>
  <c r="V8" i="14"/>
  <c r="E24" i="14"/>
  <c r="G24" i="14"/>
  <c r="Q24" i="14"/>
  <c r="AI14" i="13"/>
  <c r="AH46" i="13"/>
  <c r="AI44" i="13"/>
  <c r="M72" i="13"/>
  <c r="W72" i="13"/>
  <c r="AE72" i="13"/>
  <c r="C8" i="14"/>
  <c r="C24" i="14" s="1"/>
  <c r="K8" i="14"/>
  <c r="K24" i="14" s="1"/>
  <c r="S8" i="14"/>
  <c r="S24" i="14" s="1"/>
  <c r="AG54" i="13"/>
  <c r="V19" i="14" s="1"/>
  <c r="AH56" i="13"/>
  <c r="U62" i="13"/>
  <c r="J21" i="14" s="1"/>
  <c r="V23" i="14"/>
  <c r="N72" i="13"/>
  <c r="X72" i="13"/>
  <c r="AF72" i="13"/>
  <c r="AH9" i="13"/>
  <c r="AG23" i="13"/>
  <c r="V11" i="14" s="1"/>
  <c r="AH25" i="13"/>
  <c r="AG38" i="13"/>
  <c r="V15" i="14" s="1"/>
  <c r="AH40" i="13"/>
  <c r="AH53" i="13"/>
  <c r="O72" i="13"/>
  <c r="R72" i="13"/>
  <c r="Z72" i="13"/>
  <c r="S72" i="13"/>
  <c r="AA72" i="13"/>
  <c r="T72" i="13"/>
  <c r="AB72" i="13"/>
  <c r="J72" i="13"/>
  <c r="AI10" i="11"/>
  <c r="F24" i="12"/>
  <c r="P24" i="12"/>
  <c r="AI42" i="11"/>
  <c r="AH63" i="11"/>
  <c r="AI61" i="11"/>
  <c r="Q24" i="12"/>
  <c r="AI22" i="11"/>
  <c r="H24" i="12"/>
  <c r="AI37" i="11"/>
  <c r="AH39" i="11"/>
  <c r="AI66" i="11"/>
  <c r="I24" i="12"/>
  <c r="AI14" i="11"/>
  <c r="AI46" i="11"/>
  <c r="J8" i="12"/>
  <c r="J24" i="12" s="1"/>
  <c r="U71" i="11"/>
  <c r="N8" i="12"/>
  <c r="U24" i="12"/>
  <c r="AI21" i="11"/>
  <c r="AH23" i="11"/>
  <c r="V8" i="12"/>
  <c r="E24" i="12"/>
  <c r="O24" i="12"/>
  <c r="AI30" i="11"/>
  <c r="AH13" i="11"/>
  <c r="AH29" i="11"/>
  <c r="AH45" i="11"/>
  <c r="M71" i="11"/>
  <c r="W71" i="11"/>
  <c r="AE71" i="11"/>
  <c r="C8" i="12"/>
  <c r="C24" i="12" s="1"/>
  <c r="K8" i="12"/>
  <c r="K24" i="12" s="1"/>
  <c r="S8" i="12"/>
  <c r="S24" i="12" s="1"/>
  <c r="AH57" i="11"/>
  <c r="N71" i="11"/>
  <c r="X71" i="11"/>
  <c r="AF71" i="11"/>
  <c r="AH9" i="11"/>
  <c r="Y23" i="11"/>
  <c r="N11" i="12" s="1"/>
  <c r="AH25" i="11"/>
  <c r="Y39" i="11"/>
  <c r="N15" i="12" s="1"/>
  <c r="AH41" i="11"/>
  <c r="AH54" i="11"/>
  <c r="O71" i="11"/>
  <c r="R71" i="11"/>
  <c r="Z71" i="11"/>
  <c r="AH51" i="11"/>
  <c r="AH67" i="11"/>
  <c r="S71" i="11"/>
  <c r="AA71" i="11"/>
  <c r="AH19" i="11"/>
  <c r="AH35" i="11"/>
  <c r="T71" i="11"/>
  <c r="AB71" i="11"/>
  <c r="J71" i="11"/>
  <c r="AI38" i="9"/>
  <c r="Z71" i="9"/>
  <c r="O71" i="9"/>
  <c r="AH50" i="9"/>
  <c r="T24" i="10"/>
  <c r="F11" i="10"/>
  <c r="G24" i="10"/>
  <c r="P8" i="10"/>
  <c r="P24" i="10" s="1"/>
  <c r="AA71" i="9"/>
  <c r="AH17" i="9"/>
  <c r="U19" i="9"/>
  <c r="J10" i="10" s="1"/>
  <c r="U10" i="10"/>
  <c r="U24" i="10" s="1"/>
  <c r="AF71" i="9"/>
  <c r="AH53" i="9"/>
  <c r="AH61" i="9"/>
  <c r="U63" i="9"/>
  <c r="J21" i="10" s="1"/>
  <c r="D24" i="10"/>
  <c r="AH33" i="9"/>
  <c r="U35" i="9"/>
  <c r="J14" i="10" s="1"/>
  <c r="AI10" i="9"/>
  <c r="H8" i="10"/>
  <c r="H24" i="10" s="1"/>
  <c r="S71" i="9"/>
  <c r="Q8" i="10"/>
  <c r="Q24" i="10" s="1"/>
  <c r="AB71" i="9"/>
  <c r="AH15" i="9"/>
  <c r="Y19" i="9"/>
  <c r="N10" i="10" s="1"/>
  <c r="AH31" i="9"/>
  <c r="AH43" i="9"/>
  <c r="AI69" i="9"/>
  <c r="AH70" i="9"/>
  <c r="AI45" i="9"/>
  <c r="AH9" i="9"/>
  <c r="I8" i="10"/>
  <c r="I24" i="10" s="1"/>
  <c r="T71" i="9"/>
  <c r="AC19" i="9"/>
  <c r="R10" i="10" s="1"/>
  <c r="M10" i="10"/>
  <c r="M24" i="10" s="1"/>
  <c r="X71" i="9"/>
  <c r="AH21" i="9"/>
  <c r="AH25" i="9"/>
  <c r="U31" i="9"/>
  <c r="J13" i="10" s="1"/>
  <c r="AI41" i="9"/>
  <c r="U51" i="9"/>
  <c r="J18" i="10" s="1"/>
  <c r="AH49" i="9"/>
  <c r="F24" i="10"/>
  <c r="B24" i="10"/>
  <c r="AD71" i="9"/>
  <c r="E10" i="10"/>
  <c r="E24" i="10" s="1"/>
  <c r="N71" i="9"/>
  <c r="AC23" i="9"/>
  <c r="R11" i="10" s="1"/>
  <c r="AH34" i="9"/>
  <c r="L24" i="10"/>
  <c r="K71" i="9"/>
  <c r="V71" i="9"/>
  <c r="AE71" i="9"/>
  <c r="U15" i="9"/>
  <c r="J9" i="10" s="1"/>
  <c r="AH18" i="9"/>
  <c r="AH62" i="9"/>
  <c r="R71" i="9"/>
  <c r="C8" i="10"/>
  <c r="C24" i="10" s="1"/>
  <c r="K8" i="10"/>
  <c r="K24" i="10" s="1"/>
  <c r="S8" i="10"/>
  <c r="S24" i="10" s="1"/>
  <c r="AH37" i="9"/>
  <c r="AH65" i="9"/>
  <c r="J71" i="9"/>
  <c r="AI42" i="7"/>
  <c r="AI58" i="7"/>
  <c r="L24" i="8"/>
  <c r="AI18" i="7"/>
  <c r="AI53" i="7"/>
  <c r="R8" i="8"/>
  <c r="R24" i="8" s="1"/>
  <c r="AC72" i="7"/>
  <c r="D24" i="8"/>
  <c r="M24" i="8"/>
  <c r="AI22" i="7"/>
  <c r="V8" i="8"/>
  <c r="O24" i="8"/>
  <c r="AH31" i="7"/>
  <c r="AI29" i="7"/>
  <c r="F24" i="8"/>
  <c r="Q24" i="8"/>
  <c r="P24" i="8"/>
  <c r="AI34" i="7"/>
  <c r="AH63" i="7"/>
  <c r="AI61" i="7"/>
  <c r="AI10" i="7"/>
  <c r="G24" i="8"/>
  <c r="AI14" i="7"/>
  <c r="AI38" i="7"/>
  <c r="AI66" i="7"/>
  <c r="H24" i="8"/>
  <c r="AI21" i="7"/>
  <c r="AH23" i="7"/>
  <c r="AH47" i="7"/>
  <c r="AI45" i="7"/>
  <c r="AI50" i="7"/>
  <c r="AI30" i="7"/>
  <c r="B24" i="8"/>
  <c r="AI26" i="7"/>
  <c r="J8" i="8"/>
  <c r="U24" i="8"/>
  <c r="AI37" i="7"/>
  <c r="AH39" i="7"/>
  <c r="AI65" i="7"/>
  <c r="AH67" i="7"/>
  <c r="N8" i="8"/>
  <c r="N24" i="8" s="1"/>
  <c r="Y72" i="7"/>
  <c r="AH15" i="7"/>
  <c r="AI13" i="7"/>
  <c r="AI46" i="7"/>
  <c r="M72" i="7"/>
  <c r="AE72" i="7"/>
  <c r="C8" i="8"/>
  <c r="C24" i="8" s="1"/>
  <c r="K8" i="8"/>
  <c r="K24" i="8" s="1"/>
  <c r="S8" i="8"/>
  <c r="S24" i="8" s="1"/>
  <c r="AH57" i="7"/>
  <c r="U63" i="7"/>
  <c r="J21" i="8" s="1"/>
  <c r="V23" i="8"/>
  <c r="N72" i="7"/>
  <c r="X72" i="7"/>
  <c r="AF72" i="7"/>
  <c r="AH9" i="7"/>
  <c r="AH25" i="7"/>
  <c r="AH41" i="7"/>
  <c r="AH54" i="7"/>
  <c r="O72" i="7"/>
  <c r="Y67" i="7"/>
  <c r="N22" i="8" s="1"/>
  <c r="R72" i="7"/>
  <c r="Z72" i="7"/>
  <c r="AH51" i="7"/>
  <c r="S72" i="7"/>
  <c r="AA72" i="7"/>
  <c r="AH19" i="7"/>
  <c r="AH35" i="7"/>
  <c r="T72" i="7"/>
  <c r="AB72" i="7"/>
  <c r="J72" i="7"/>
  <c r="Y67" i="3"/>
  <c r="N22" i="4" s="1"/>
  <c r="AC67" i="3"/>
  <c r="R22" i="4" s="1"/>
  <c r="Y63" i="3"/>
  <c r="N21" i="4" s="1"/>
  <c r="AH57" i="3"/>
  <c r="U55" i="3"/>
  <c r="J19" i="4" s="1"/>
  <c r="AC47" i="3"/>
  <c r="R17" i="4" s="1"/>
  <c r="AH46" i="3"/>
  <c r="AI46" i="3" s="1"/>
  <c r="AC43" i="3"/>
  <c r="R16" i="4" s="1"/>
  <c r="AH38" i="3"/>
  <c r="AI38" i="3" s="1"/>
  <c r="AG35" i="3"/>
  <c r="V14" i="4" s="1"/>
  <c r="Y27" i="3"/>
  <c r="N12" i="4" s="1"/>
  <c r="AC27" i="3"/>
  <c r="R12" i="4" s="1"/>
  <c r="AH26" i="3"/>
  <c r="AG23" i="3"/>
  <c r="V11" i="4" s="1"/>
  <c r="AC19" i="3"/>
  <c r="R10" i="4" s="1"/>
  <c r="X71" i="3"/>
  <c r="AH14" i="3"/>
  <c r="AI14" i="3" s="1"/>
  <c r="AH10" i="3"/>
  <c r="AI10" i="3" s="1"/>
  <c r="N71" i="3"/>
  <c r="C24" i="4"/>
  <c r="AH54" i="3"/>
  <c r="C24" i="6"/>
  <c r="AE71" i="5"/>
  <c r="AH26" i="5"/>
  <c r="Y51" i="5"/>
  <c r="N18" i="6" s="1"/>
  <c r="AH57" i="5"/>
  <c r="AI57" i="5" s="1"/>
  <c r="O71" i="3"/>
  <c r="AI57" i="3"/>
  <c r="M8" i="4"/>
  <c r="M24" i="4" s="1"/>
  <c r="H24" i="6"/>
  <c r="M71" i="5"/>
  <c r="AG43" i="3"/>
  <c r="V16" i="4" s="1"/>
  <c r="AH50" i="3"/>
  <c r="AI50" i="3" s="1"/>
  <c r="AH61" i="3"/>
  <c r="AI61" i="3" s="1"/>
  <c r="U63" i="3"/>
  <c r="J21" i="4" s="1"/>
  <c r="AH69" i="3"/>
  <c r="AI69" i="3" s="1"/>
  <c r="U11" i="5"/>
  <c r="J8" i="6" s="1"/>
  <c r="U19" i="5"/>
  <c r="J10" i="6" s="1"/>
  <c r="AG23" i="5"/>
  <c r="V11" i="6" s="1"/>
  <c r="AC35" i="5"/>
  <c r="R14" i="6" s="1"/>
  <c r="AG47" i="5"/>
  <c r="V17" i="6" s="1"/>
  <c r="AH58" i="5"/>
  <c r="AH65" i="5"/>
  <c r="AI65" i="5" s="1"/>
  <c r="U11" i="3"/>
  <c r="J8" i="4" s="1"/>
  <c r="S24" i="4"/>
  <c r="Y47" i="3"/>
  <c r="N17" i="4" s="1"/>
  <c r="AC55" i="3"/>
  <c r="R19" i="4" s="1"/>
  <c r="Y11" i="5"/>
  <c r="N8" i="6" s="1"/>
  <c r="Y31" i="5"/>
  <c r="N13" i="6" s="1"/>
  <c r="AC39" i="5"/>
  <c r="R15" i="6" s="1"/>
  <c r="U47" i="5"/>
  <c r="J17" i="6" s="1"/>
  <c r="AH53" i="5"/>
  <c r="AI53" i="5" s="1"/>
  <c r="AH61" i="5"/>
  <c r="AI61" i="5" s="1"/>
  <c r="Y11" i="3"/>
  <c r="N8" i="4" s="1"/>
  <c r="Y19" i="3"/>
  <c r="N10" i="4" s="1"/>
  <c r="U31" i="3"/>
  <c r="J13" i="4" s="1"/>
  <c r="U39" i="3"/>
  <c r="J15" i="4" s="1"/>
  <c r="AH53" i="3"/>
  <c r="AI53" i="3" s="1"/>
  <c r="AH58" i="3"/>
  <c r="AI58" i="3" s="1"/>
  <c r="AG67" i="3"/>
  <c r="V22" i="4" s="1"/>
  <c r="E11" i="4"/>
  <c r="E24" i="4" s="1"/>
  <c r="AC11" i="5"/>
  <c r="R8" i="6" s="1"/>
  <c r="U15" i="5"/>
  <c r="J9" i="6" s="1"/>
  <c r="AC19" i="5"/>
  <c r="R10" i="6" s="1"/>
  <c r="AH22" i="5"/>
  <c r="AC31" i="5"/>
  <c r="R13" i="6" s="1"/>
  <c r="AH42" i="5"/>
  <c r="AH54" i="5"/>
  <c r="D11" i="6"/>
  <c r="D24" i="6" s="1"/>
  <c r="AC11" i="3"/>
  <c r="R8" i="4" s="1"/>
  <c r="J71" i="3"/>
  <c r="K24" i="4"/>
  <c r="AG63" i="3"/>
  <c r="V21" i="4" s="1"/>
  <c r="F11" i="4"/>
  <c r="F24" i="4" s="1"/>
  <c r="AG11" i="5"/>
  <c r="Y15" i="5"/>
  <c r="N9" i="6" s="1"/>
  <c r="AC23" i="5"/>
  <c r="R11" i="6" s="1"/>
  <c r="AI58" i="5"/>
  <c r="B24" i="6"/>
  <c r="AH59" i="5"/>
  <c r="F24" i="6"/>
  <c r="AI22" i="5"/>
  <c r="AI42" i="5"/>
  <c r="AI26" i="5"/>
  <c r="AI30" i="5"/>
  <c r="AH31" i="5"/>
  <c r="S24" i="6"/>
  <c r="AH17" i="5"/>
  <c r="Y19" i="5"/>
  <c r="N10" i="6" s="1"/>
  <c r="J71" i="5"/>
  <c r="AI14" i="5"/>
  <c r="U31" i="5"/>
  <c r="J13" i="6" s="1"/>
  <c r="U39" i="5"/>
  <c r="J15" i="6" s="1"/>
  <c r="AH37" i="5"/>
  <c r="AH38" i="5"/>
  <c r="AH69" i="5"/>
  <c r="W71" i="5"/>
  <c r="U24" i="6"/>
  <c r="AH13" i="5"/>
  <c r="Y39" i="5"/>
  <c r="N15" i="6" s="1"/>
  <c r="AG59" i="5"/>
  <c r="V20" i="6" s="1"/>
  <c r="X71" i="5"/>
  <c r="K11" i="6"/>
  <c r="K24" i="6" s="1"/>
  <c r="L24" i="6"/>
  <c r="AH45" i="5"/>
  <c r="U67" i="5"/>
  <c r="J22" i="6" s="1"/>
  <c r="M24" i="6"/>
  <c r="AC27" i="5"/>
  <c r="R12" i="6" s="1"/>
  <c r="AH33" i="5"/>
  <c r="Y35" i="5"/>
  <c r="N14" i="6" s="1"/>
  <c r="Z71" i="5"/>
  <c r="T24" i="6"/>
  <c r="E24" i="6"/>
  <c r="AH66" i="5"/>
  <c r="K71" i="5"/>
  <c r="AD71" i="5"/>
  <c r="O71" i="5"/>
  <c r="O24" i="6"/>
  <c r="AH18" i="5"/>
  <c r="U35" i="5"/>
  <c r="J14" i="6" s="1"/>
  <c r="AI54" i="5"/>
  <c r="AH62" i="5"/>
  <c r="Y63" i="5"/>
  <c r="N21" i="6" s="1"/>
  <c r="Q8" i="6"/>
  <c r="Q24" i="6" s="1"/>
  <c r="AB71" i="5"/>
  <c r="R71" i="5"/>
  <c r="I8" i="6"/>
  <c r="I24" i="6" s="1"/>
  <c r="T71" i="5"/>
  <c r="G24" i="6"/>
  <c r="P24" i="6"/>
  <c r="U23" i="5"/>
  <c r="J11" i="6" s="1"/>
  <c r="AH21" i="5"/>
  <c r="AI29" i="5"/>
  <c r="AC43" i="5"/>
  <c r="R16" i="6" s="1"/>
  <c r="AH51" i="5"/>
  <c r="AC55" i="5"/>
  <c r="R19" i="6" s="1"/>
  <c r="N71" i="5"/>
  <c r="AF71" i="5"/>
  <c r="AH9" i="5"/>
  <c r="AH25" i="5"/>
  <c r="AH41" i="5"/>
  <c r="S71" i="5"/>
  <c r="AA71" i="5"/>
  <c r="L24" i="4"/>
  <c r="T24" i="4"/>
  <c r="U24" i="4"/>
  <c r="D24" i="4"/>
  <c r="AI54" i="3"/>
  <c r="AI22" i="3"/>
  <c r="R71" i="3"/>
  <c r="H8" i="4"/>
  <c r="H24" i="4" s="1"/>
  <c r="S71" i="3"/>
  <c r="AH17" i="3"/>
  <c r="U19" i="3"/>
  <c r="J10" i="4" s="1"/>
  <c r="AH65" i="3"/>
  <c r="AF71" i="3"/>
  <c r="AH9" i="3"/>
  <c r="I8" i="4"/>
  <c r="I24" i="4" s="1"/>
  <c r="T71" i="3"/>
  <c r="AE71" i="3"/>
  <c r="AG15" i="3"/>
  <c r="V9" i="4" s="1"/>
  <c r="AH13" i="3"/>
  <c r="AH34" i="3"/>
  <c r="AH41" i="3"/>
  <c r="AG47" i="3"/>
  <c r="V17" i="4" s="1"/>
  <c r="AH45" i="3"/>
  <c r="U67" i="3"/>
  <c r="J22" i="4" s="1"/>
  <c r="W71" i="3"/>
  <c r="Y55" i="3"/>
  <c r="N19" i="4" s="1"/>
  <c r="M71" i="3"/>
  <c r="U23" i="3"/>
  <c r="J11" i="4" s="1"/>
  <c r="AI26" i="3"/>
  <c r="AH30" i="3"/>
  <c r="O24" i="4"/>
  <c r="AH18" i="3"/>
  <c r="AH25" i="3"/>
  <c r="AG31" i="3"/>
  <c r="V13" i="4" s="1"/>
  <c r="AH29" i="3"/>
  <c r="Y35" i="3"/>
  <c r="N14" i="4" s="1"/>
  <c r="AH66" i="3"/>
  <c r="AH33" i="3"/>
  <c r="U35" i="3"/>
  <c r="J14" i="4" s="1"/>
  <c r="P8" i="4"/>
  <c r="P24" i="4" s="1"/>
  <c r="AA71" i="3"/>
  <c r="AC23" i="3"/>
  <c r="R11" i="4" s="1"/>
  <c r="AG59" i="3"/>
  <c r="V20" i="4" s="1"/>
  <c r="Z71" i="3"/>
  <c r="V71" i="3"/>
  <c r="B24" i="4"/>
  <c r="G24" i="4"/>
  <c r="Q8" i="4"/>
  <c r="Q24" i="4" s="1"/>
  <c r="AB71" i="3"/>
  <c r="AH49" i="3"/>
  <c r="AH62" i="3"/>
  <c r="AH63" i="3" s="1"/>
  <c r="K71" i="3"/>
  <c r="AD71" i="3"/>
  <c r="AH21" i="3"/>
  <c r="AH37" i="3"/>
  <c r="AI52" i="26" l="1"/>
  <c r="AH58" i="26"/>
  <c r="AI58" i="26" s="1"/>
  <c r="AH41" i="26"/>
  <c r="AI41" i="26" s="1"/>
  <c r="AI12" i="26"/>
  <c r="AH14" i="26"/>
  <c r="AI14" i="26" s="1"/>
  <c r="X9" i="27" s="1"/>
  <c r="J9" i="27"/>
  <c r="J25" i="27" s="1"/>
  <c r="U125" i="26"/>
  <c r="AH71" i="21"/>
  <c r="AH116" i="19"/>
  <c r="AI83" i="19"/>
  <c r="AI25" i="19"/>
  <c r="AH42" i="19"/>
  <c r="AI42" i="19" s="1"/>
  <c r="AI21" i="19"/>
  <c r="R24" i="18"/>
  <c r="U71" i="17"/>
  <c r="J24" i="18"/>
  <c r="AH66" i="13"/>
  <c r="AI22" i="13"/>
  <c r="AH38" i="13"/>
  <c r="W20" i="10"/>
  <c r="AI59" i="9"/>
  <c r="X20" i="10" s="1"/>
  <c r="R24" i="10"/>
  <c r="AI46" i="9"/>
  <c r="V24" i="10"/>
  <c r="J24" i="10"/>
  <c r="AG71" i="9"/>
  <c r="AI58" i="9"/>
  <c r="AC71" i="9"/>
  <c r="AI70" i="15"/>
  <c r="AH71" i="15"/>
  <c r="AI122" i="26"/>
  <c r="AH124" i="26"/>
  <c r="W24" i="27" s="1"/>
  <c r="AI81" i="26"/>
  <c r="W22" i="27"/>
  <c r="AH65" i="26"/>
  <c r="AI65" i="26" s="1"/>
  <c r="X17" i="27" s="1"/>
  <c r="AI63" i="26"/>
  <c r="AI23" i="26"/>
  <c r="AH49" i="26"/>
  <c r="AI49" i="26" s="1"/>
  <c r="X14" i="27" s="1"/>
  <c r="AH45" i="26"/>
  <c r="W13" i="27" s="1"/>
  <c r="AH69" i="26"/>
  <c r="AI69" i="26" s="1"/>
  <c r="X18" i="27" s="1"/>
  <c r="AI43" i="26"/>
  <c r="W15" i="27"/>
  <c r="N25" i="27"/>
  <c r="AH79" i="26"/>
  <c r="AI79" i="26" s="1"/>
  <c r="X21" i="27" s="1"/>
  <c r="AH73" i="26"/>
  <c r="W19" i="27" s="1"/>
  <c r="AI78" i="26"/>
  <c r="R25" i="27"/>
  <c r="AH21" i="26"/>
  <c r="W11" i="27" s="1"/>
  <c r="AH17" i="26"/>
  <c r="AI17" i="26" s="1"/>
  <c r="X10" i="27" s="1"/>
  <c r="AC125" i="26"/>
  <c r="Y125" i="26"/>
  <c r="AH81" i="19"/>
  <c r="AI81" i="19" s="1"/>
  <c r="X21" i="20" s="1"/>
  <c r="W22" i="20"/>
  <c r="AH120" i="19"/>
  <c r="AI120" i="19" s="1"/>
  <c r="X23" i="20" s="1"/>
  <c r="AH19" i="19"/>
  <c r="AI19" i="19" s="1"/>
  <c r="X10" i="20" s="1"/>
  <c r="AI79" i="19"/>
  <c r="AH50" i="19"/>
  <c r="AI50" i="19" s="1"/>
  <c r="X14" i="20" s="1"/>
  <c r="AC71" i="23"/>
  <c r="AH70" i="23"/>
  <c r="AI70" i="23" s="1"/>
  <c r="X23" i="24" s="1"/>
  <c r="N24" i="24"/>
  <c r="AC121" i="19"/>
  <c r="AH54" i="19"/>
  <c r="W15" i="20" s="1"/>
  <c r="R24" i="20"/>
  <c r="AH69" i="19"/>
  <c r="AI69" i="19" s="1"/>
  <c r="X18" i="20" s="1"/>
  <c r="AG71" i="11"/>
  <c r="V24" i="12"/>
  <c r="AC71" i="11"/>
  <c r="AG71" i="5"/>
  <c r="AH70" i="3"/>
  <c r="AH67" i="30"/>
  <c r="AI67" i="30" s="1"/>
  <c r="X22" i="31" s="1"/>
  <c r="AC71" i="30"/>
  <c r="AG71" i="30"/>
  <c r="R24" i="31"/>
  <c r="V24" i="31"/>
  <c r="AH71" i="28"/>
  <c r="AH15" i="21"/>
  <c r="W9" i="22" s="1"/>
  <c r="U72" i="21"/>
  <c r="AG72" i="21"/>
  <c r="Y121" i="19"/>
  <c r="J24" i="20"/>
  <c r="AH65" i="19"/>
  <c r="W17" i="20" s="1"/>
  <c r="AH73" i="19"/>
  <c r="AI73" i="19" s="1"/>
  <c r="X19" i="20" s="1"/>
  <c r="N24" i="16"/>
  <c r="AH62" i="13"/>
  <c r="AI68" i="13"/>
  <c r="AH30" i="13"/>
  <c r="N24" i="14"/>
  <c r="AH54" i="13"/>
  <c r="AI29" i="13"/>
  <c r="AI13" i="13"/>
  <c r="AH19" i="13"/>
  <c r="AI19" i="13" s="1"/>
  <c r="X10" i="14" s="1"/>
  <c r="AH50" i="13"/>
  <c r="AI33" i="13"/>
  <c r="AC72" i="13"/>
  <c r="U72" i="13"/>
  <c r="R24" i="14"/>
  <c r="J24" i="14"/>
  <c r="Y72" i="13"/>
  <c r="AH70" i="11"/>
  <c r="W23" i="12" s="1"/>
  <c r="AG72" i="7"/>
  <c r="V24" i="8"/>
  <c r="W22" i="31"/>
  <c r="AI35" i="30"/>
  <c r="X14" i="31" s="1"/>
  <c r="W14" i="31"/>
  <c r="AI63" i="30"/>
  <c r="X21" i="31" s="1"/>
  <c r="W21" i="31"/>
  <c r="J24" i="31"/>
  <c r="W9" i="31"/>
  <c r="AI15" i="30"/>
  <c r="X9" i="31" s="1"/>
  <c r="AI19" i="30"/>
  <c r="X10" i="31" s="1"/>
  <c r="W10" i="31"/>
  <c r="AI54" i="30"/>
  <c r="W13" i="31"/>
  <c r="AI31" i="30"/>
  <c r="X13" i="31" s="1"/>
  <c r="AI10" i="30"/>
  <c r="AI41" i="30"/>
  <c r="AH43" i="30"/>
  <c r="AH59" i="30"/>
  <c r="AI57" i="30"/>
  <c r="W17" i="31"/>
  <c r="AI47" i="30"/>
  <c r="X17" i="31" s="1"/>
  <c r="AI42" i="30"/>
  <c r="AI25" i="30"/>
  <c r="AH27" i="30"/>
  <c r="Y71" i="30"/>
  <c r="W23" i="31"/>
  <c r="AI70" i="30"/>
  <c r="X23" i="31" s="1"/>
  <c r="AI9" i="30"/>
  <c r="AH11" i="30"/>
  <c r="AI53" i="30"/>
  <c r="AH55" i="30"/>
  <c r="AI21" i="30"/>
  <c r="AH23" i="30"/>
  <c r="N24" i="31"/>
  <c r="AI66" i="30"/>
  <c r="AI37" i="30"/>
  <c r="AH39" i="30"/>
  <c r="AI51" i="30"/>
  <c r="X18" i="31" s="1"/>
  <c r="W18" i="31"/>
  <c r="U71" i="30"/>
  <c r="W19" i="29"/>
  <c r="AI55" i="28"/>
  <c r="X19" i="29" s="1"/>
  <c r="AI9" i="28"/>
  <c r="AH11" i="28"/>
  <c r="W13" i="29"/>
  <c r="AI31" i="28"/>
  <c r="X13" i="29" s="1"/>
  <c r="AI35" i="28"/>
  <c r="X14" i="29" s="1"/>
  <c r="W14" i="29"/>
  <c r="AI57" i="28"/>
  <c r="AH59" i="28"/>
  <c r="AI63" i="28"/>
  <c r="X21" i="29" s="1"/>
  <c r="W21" i="29"/>
  <c r="AI19" i="28"/>
  <c r="X10" i="29" s="1"/>
  <c r="W10" i="29"/>
  <c r="AI54" i="28"/>
  <c r="W11" i="29"/>
  <c r="AI23" i="28"/>
  <c r="X11" i="29" s="1"/>
  <c r="AI41" i="28"/>
  <c r="AH43" i="28"/>
  <c r="W15" i="29"/>
  <c r="AI39" i="28"/>
  <c r="X15" i="29" s="1"/>
  <c r="W9" i="29"/>
  <c r="AI15" i="28"/>
  <c r="X9" i="29" s="1"/>
  <c r="AI25" i="28"/>
  <c r="AH27" i="28"/>
  <c r="W23" i="29"/>
  <c r="AI71" i="28"/>
  <c r="X23" i="29" s="1"/>
  <c r="AI51" i="28"/>
  <c r="X18" i="29" s="1"/>
  <c r="W18" i="29"/>
  <c r="W17" i="29"/>
  <c r="AI47" i="28"/>
  <c r="X17" i="29" s="1"/>
  <c r="AI67" i="28"/>
  <c r="X22" i="29" s="1"/>
  <c r="W22" i="29"/>
  <c r="AG125" i="26"/>
  <c r="V25" i="27"/>
  <c r="AI72" i="26"/>
  <c r="AI75" i="26"/>
  <c r="AH76" i="26"/>
  <c r="AI60" i="26"/>
  <c r="AH61" i="26"/>
  <c r="AH10" i="26"/>
  <c r="W19" i="24"/>
  <c r="AI55" i="23"/>
  <c r="X19" i="24" s="1"/>
  <c r="AI21" i="23"/>
  <c r="AH23" i="23"/>
  <c r="W9" i="24"/>
  <c r="AI15" i="23"/>
  <c r="X9" i="24" s="1"/>
  <c r="AI41" i="23"/>
  <c r="AH43" i="23"/>
  <c r="AI9" i="23"/>
  <c r="AH11" i="23"/>
  <c r="AI37" i="23"/>
  <c r="AH39" i="23"/>
  <c r="AI63" i="23"/>
  <c r="X21" i="24" s="1"/>
  <c r="W21" i="24"/>
  <c r="AI35" i="23"/>
  <c r="X14" i="24" s="1"/>
  <c r="W14" i="24"/>
  <c r="W17" i="24"/>
  <c r="AI47" i="23"/>
  <c r="X17" i="24" s="1"/>
  <c r="U71" i="23"/>
  <c r="AI19" i="23"/>
  <c r="X10" i="24" s="1"/>
  <c r="W10" i="24"/>
  <c r="W23" i="24"/>
  <c r="J24" i="24"/>
  <c r="Y71" i="23"/>
  <c r="W13" i="24"/>
  <c r="AI31" i="23"/>
  <c r="X13" i="24" s="1"/>
  <c r="AI25" i="23"/>
  <c r="AH27" i="23"/>
  <c r="AI51" i="23"/>
  <c r="X18" i="24" s="1"/>
  <c r="W18" i="24"/>
  <c r="AI54" i="23"/>
  <c r="W20" i="24"/>
  <c r="AI59" i="23"/>
  <c r="X20" i="24" s="1"/>
  <c r="AI67" i="23"/>
  <c r="X22" i="24" s="1"/>
  <c r="W22" i="24"/>
  <c r="N24" i="22"/>
  <c r="AI41" i="21"/>
  <c r="AH43" i="21"/>
  <c r="J24" i="22"/>
  <c r="AI37" i="21"/>
  <c r="AH39" i="21"/>
  <c r="AI49" i="21"/>
  <c r="AH51" i="21"/>
  <c r="AI10" i="21"/>
  <c r="AI53" i="21"/>
  <c r="AH55" i="21"/>
  <c r="AI9" i="21"/>
  <c r="AH11" i="21"/>
  <c r="R8" i="22"/>
  <c r="R24" i="22" s="1"/>
  <c r="AC72" i="21"/>
  <c r="AI66" i="21"/>
  <c r="AI69" i="21"/>
  <c r="AI25" i="21"/>
  <c r="AH27" i="21"/>
  <c r="AI67" i="21"/>
  <c r="X22" i="22" s="1"/>
  <c r="W22" i="22"/>
  <c r="AI26" i="21"/>
  <c r="AI42" i="21"/>
  <c r="W13" i="22"/>
  <c r="AI31" i="21"/>
  <c r="X13" i="22" s="1"/>
  <c r="AI19" i="21"/>
  <c r="X10" i="22" s="1"/>
  <c r="W10" i="22"/>
  <c r="AI35" i="21"/>
  <c r="X14" i="22" s="1"/>
  <c r="W14" i="22"/>
  <c r="AI21" i="21"/>
  <c r="AH23" i="21"/>
  <c r="AI22" i="21"/>
  <c r="AI38" i="21"/>
  <c r="AI54" i="21"/>
  <c r="AI63" i="21"/>
  <c r="X21" i="22" s="1"/>
  <c r="W21" i="22"/>
  <c r="W17" i="22"/>
  <c r="AI47" i="21"/>
  <c r="X17" i="22" s="1"/>
  <c r="V24" i="20"/>
  <c r="N24" i="20"/>
  <c r="AI72" i="19"/>
  <c r="AI75" i="19"/>
  <c r="AH77" i="19"/>
  <c r="AH61" i="19"/>
  <c r="AI9" i="19"/>
  <c r="AH11" i="19"/>
  <c r="AH46" i="19"/>
  <c r="AI44" i="19"/>
  <c r="W11" i="20"/>
  <c r="AI23" i="19"/>
  <c r="X11" i="20" s="1"/>
  <c r="U121" i="19"/>
  <c r="AH15" i="19"/>
  <c r="AI13" i="19"/>
  <c r="AG121" i="19"/>
  <c r="AI35" i="17"/>
  <c r="X14" i="18" s="1"/>
  <c r="W14" i="18"/>
  <c r="AI19" i="17"/>
  <c r="X10" i="18" s="1"/>
  <c r="W10" i="18"/>
  <c r="W13" i="18"/>
  <c r="AI31" i="17"/>
  <c r="X13" i="18" s="1"/>
  <c r="AI25" i="17"/>
  <c r="AH27" i="17"/>
  <c r="AI54" i="17"/>
  <c r="AI9" i="17"/>
  <c r="AH11" i="17"/>
  <c r="W9" i="18"/>
  <c r="AI15" i="17"/>
  <c r="X9" i="18" s="1"/>
  <c r="W17" i="18"/>
  <c r="AI47" i="17"/>
  <c r="X17" i="18" s="1"/>
  <c r="AI53" i="17"/>
  <c r="AH55" i="17"/>
  <c r="AI41" i="17"/>
  <c r="AH43" i="17"/>
  <c r="AI51" i="17"/>
  <c r="X18" i="18" s="1"/>
  <c r="W18" i="18"/>
  <c r="AI21" i="17"/>
  <c r="AH23" i="17"/>
  <c r="AI65" i="17"/>
  <c r="AH67" i="17"/>
  <c r="AG71" i="17"/>
  <c r="AI63" i="17"/>
  <c r="X21" i="18" s="1"/>
  <c r="W21" i="18"/>
  <c r="AI57" i="17"/>
  <c r="AH59" i="17"/>
  <c r="V24" i="18"/>
  <c r="Y71" i="17"/>
  <c r="AI37" i="17"/>
  <c r="AH39" i="17"/>
  <c r="AI50" i="17"/>
  <c r="AI69" i="17"/>
  <c r="AH70" i="17"/>
  <c r="N24" i="18"/>
  <c r="W20" i="16"/>
  <c r="AI59" i="15"/>
  <c r="X20" i="16" s="1"/>
  <c r="W12" i="16"/>
  <c r="AI27" i="15"/>
  <c r="X12" i="16" s="1"/>
  <c r="AI54" i="15"/>
  <c r="W9" i="16"/>
  <c r="AI15" i="15"/>
  <c r="X9" i="16" s="1"/>
  <c r="U72" i="15"/>
  <c r="AI37" i="15"/>
  <c r="AH39" i="15"/>
  <c r="W8" i="16"/>
  <c r="AI11" i="15"/>
  <c r="X8" i="16" s="1"/>
  <c r="AI65" i="15"/>
  <c r="AH67" i="15"/>
  <c r="AI49" i="15"/>
  <c r="AH51" i="15"/>
  <c r="J24" i="16"/>
  <c r="AI42" i="15"/>
  <c r="AC72" i="15"/>
  <c r="AI41" i="15"/>
  <c r="AH43" i="15"/>
  <c r="Y72" i="15"/>
  <c r="AI26" i="15"/>
  <c r="R24" i="16"/>
  <c r="AI19" i="15"/>
  <c r="X10" i="16" s="1"/>
  <c r="W10" i="16"/>
  <c r="W17" i="16"/>
  <c r="AI47" i="15"/>
  <c r="X17" i="16" s="1"/>
  <c r="AI21" i="15"/>
  <c r="AH23" i="15"/>
  <c r="W13" i="16"/>
  <c r="AI31" i="15"/>
  <c r="X13" i="16" s="1"/>
  <c r="AI35" i="15"/>
  <c r="X14" i="16" s="1"/>
  <c r="W14" i="16"/>
  <c r="AI63" i="15"/>
  <c r="X21" i="16" s="1"/>
  <c r="W21" i="16"/>
  <c r="AI69" i="15"/>
  <c r="AI22" i="15"/>
  <c r="AI53" i="15"/>
  <c r="AH55" i="15"/>
  <c r="AI56" i="13"/>
  <c r="AH58" i="13"/>
  <c r="W13" i="14"/>
  <c r="AI30" i="13"/>
  <c r="X13" i="14" s="1"/>
  <c r="W19" i="14"/>
  <c r="AI54" i="13"/>
  <c r="X19" i="14" s="1"/>
  <c r="AI50" i="13"/>
  <c r="X18" i="14" s="1"/>
  <c r="W18" i="14"/>
  <c r="AI9" i="13"/>
  <c r="AH11" i="13"/>
  <c r="V24" i="14"/>
  <c r="W9" i="14"/>
  <c r="AI15" i="13"/>
  <c r="X9" i="14" s="1"/>
  <c r="AI34" i="13"/>
  <c r="X14" i="14" s="1"/>
  <c r="W14" i="14"/>
  <c r="W23" i="14"/>
  <c r="AI71" i="13"/>
  <c r="X23" i="14" s="1"/>
  <c r="W15" i="14"/>
  <c r="AI38" i="13"/>
  <c r="X15" i="14" s="1"/>
  <c r="AI53" i="13"/>
  <c r="W11" i="14"/>
  <c r="AI23" i="13"/>
  <c r="X11" i="14" s="1"/>
  <c r="AI40" i="13"/>
  <c r="AH42" i="13"/>
  <c r="W17" i="14"/>
  <c r="AI46" i="13"/>
  <c r="X17" i="14" s="1"/>
  <c r="AI62" i="13"/>
  <c r="X21" i="14" s="1"/>
  <c r="W21" i="14"/>
  <c r="AI66" i="13"/>
  <c r="X22" i="14" s="1"/>
  <c r="W22" i="14"/>
  <c r="AI25" i="13"/>
  <c r="AH27" i="13"/>
  <c r="AG72" i="13"/>
  <c r="AI25" i="11"/>
  <c r="AH27" i="11"/>
  <c r="AH31" i="11"/>
  <c r="AI29" i="11"/>
  <c r="AI35" i="11"/>
  <c r="X14" i="12" s="1"/>
  <c r="W14" i="12"/>
  <c r="AI19" i="11"/>
  <c r="X10" i="12" s="1"/>
  <c r="W10" i="12"/>
  <c r="AI54" i="11"/>
  <c r="Y71" i="11"/>
  <c r="AI63" i="11"/>
  <c r="X21" i="12" s="1"/>
  <c r="W21" i="12"/>
  <c r="W15" i="12"/>
  <c r="AI39" i="11"/>
  <c r="X15" i="12" s="1"/>
  <c r="AI57" i="11"/>
  <c r="AH59" i="11"/>
  <c r="N24" i="12"/>
  <c r="AI51" i="11"/>
  <c r="X18" i="12" s="1"/>
  <c r="W18" i="12"/>
  <c r="AI41" i="11"/>
  <c r="AH43" i="11"/>
  <c r="W11" i="12"/>
  <c r="AI23" i="11"/>
  <c r="X11" i="12" s="1"/>
  <c r="AH47" i="11"/>
  <c r="AI45" i="11"/>
  <c r="AI67" i="11"/>
  <c r="X22" i="12" s="1"/>
  <c r="W22" i="12"/>
  <c r="AI9" i="11"/>
  <c r="AH11" i="11"/>
  <c r="AH15" i="11"/>
  <c r="AI13" i="11"/>
  <c r="AH55" i="11"/>
  <c r="W16" i="10"/>
  <c r="AI43" i="9"/>
  <c r="X16" i="10" s="1"/>
  <c r="U71" i="9"/>
  <c r="AI62" i="9"/>
  <c r="AH63" i="9"/>
  <c r="AI61" i="9"/>
  <c r="AH27" i="9"/>
  <c r="AI25" i="9"/>
  <c r="AI9" i="9"/>
  <c r="AH11" i="9"/>
  <c r="AI53" i="9"/>
  <c r="AH55" i="9"/>
  <c r="AI50" i="9"/>
  <c r="AI65" i="9"/>
  <c r="AH67" i="9"/>
  <c r="AI18" i="9"/>
  <c r="AI34" i="9"/>
  <c r="AI21" i="9"/>
  <c r="AH23" i="9"/>
  <c r="W13" i="10"/>
  <c r="AI31" i="9"/>
  <c r="X13" i="10" s="1"/>
  <c r="AI37" i="9"/>
  <c r="AH39" i="9"/>
  <c r="AI49" i="9"/>
  <c r="AH51" i="9"/>
  <c r="W17" i="10"/>
  <c r="AI47" i="9"/>
  <c r="X17" i="10" s="1"/>
  <c r="N24" i="10"/>
  <c r="W23" i="10"/>
  <c r="AI70" i="9"/>
  <c r="X23" i="10" s="1"/>
  <c r="W9" i="10"/>
  <c r="AI15" i="9"/>
  <c r="X9" i="10" s="1"/>
  <c r="AI33" i="9"/>
  <c r="AH35" i="9"/>
  <c r="AI17" i="9"/>
  <c r="AH19" i="9"/>
  <c r="Y71" i="9"/>
  <c r="AI54" i="7"/>
  <c r="W9" i="8"/>
  <c r="AI15" i="7"/>
  <c r="X9" i="8" s="1"/>
  <c r="W23" i="8"/>
  <c r="AI71" i="7"/>
  <c r="X23" i="8" s="1"/>
  <c r="AI25" i="7"/>
  <c r="AH27" i="7"/>
  <c r="AI51" i="7"/>
  <c r="X18" i="8" s="1"/>
  <c r="W18" i="8"/>
  <c r="AI67" i="7"/>
  <c r="X22" i="8" s="1"/>
  <c r="W22" i="8"/>
  <c r="AH55" i="7"/>
  <c r="W15" i="8"/>
  <c r="AI39" i="7"/>
  <c r="X15" i="8" s="1"/>
  <c r="W11" i="8"/>
  <c r="AI23" i="7"/>
  <c r="X11" i="8" s="1"/>
  <c r="AI19" i="7"/>
  <c r="X10" i="8" s="1"/>
  <c r="W10" i="8"/>
  <c r="AI41" i="7"/>
  <c r="AH43" i="7"/>
  <c r="AI57" i="7"/>
  <c r="AH59" i="7"/>
  <c r="U72" i="7"/>
  <c r="AI9" i="7"/>
  <c r="AH11" i="7"/>
  <c r="J24" i="8"/>
  <c r="W17" i="8"/>
  <c r="AI47" i="7"/>
  <c r="X17" i="8" s="1"/>
  <c r="AI63" i="7"/>
  <c r="X21" i="8" s="1"/>
  <c r="W21" i="8"/>
  <c r="AI35" i="7"/>
  <c r="X14" i="8" s="1"/>
  <c r="W14" i="8"/>
  <c r="W13" i="8"/>
  <c r="AI31" i="7"/>
  <c r="X13" i="8" s="1"/>
  <c r="AH55" i="3"/>
  <c r="W19" i="4" s="1"/>
  <c r="V24" i="4"/>
  <c r="J24" i="4"/>
  <c r="AH59" i="3"/>
  <c r="J24" i="6"/>
  <c r="V8" i="6"/>
  <c r="V24" i="6" s="1"/>
  <c r="N24" i="4"/>
  <c r="AH55" i="5"/>
  <c r="AI55" i="5" s="1"/>
  <c r="X19" i="6" s="1"/>
  <c r="R24" i="4"/>
  <c r="AH67" i="5"/>
  <c r="W22" i="6" s="1"/>
  <c r="R24" i="6"/>
  <c r="AC71" i="5"/>
  <c r="AH15" i="5"/>
  <c r="AI13" i="5"/>
  <c r="AH11" i="5"/>
  <c r="AI9" i="5"/>
  <c r="AH35" i="5"/>
  <c r="AI33" i="5"/>
  <c r="W19" i="6"/>
  <c r="AI69" i="5"/>
  <c r="AH70" i="5"/>
  <c r="W13" i="6"/>
  <c r="AI31" i="5"/>
  <c r="X13" i="6" s="1"/>
  <c r="AI41" i="5"/>
  <c r="AH43" i="5"/>
  <c r="AI67" i="5"/>
  <c r="X22" i="6" s="1"/>
  <c r="W20" i="6"/>
  <c r="AI59" i="5"/>
  <c r="X20" i="6" s="1"/>
  <c r="AI62" i="5"/>
  <c r="AH63" i="5"/>
  <c r="N24" i="6"/>
  <c r="U71" i="5"/>
  <c r="AH19" i="5"/>
  <c r="AI17" i="5"/>
  <c r="Y71" i="5"/>
  <c r="AI25" i="5"/>
  <c r="AH27" i="5"/>
  <c r="AI66" i="5"/>
  <c r="AI51" i="5"/>
  <c r="X18" i="6" s="1"/>
  <c r="W18" i="6"/>
  <c r="AH47" i="5"/>
  <c r="AI45" i="5"/>
  <c r="AI38" i="5"/>
  <c r="AI18" i="5"/>
  <c r="AI21" i="5"/>
  <c r="AH23" i="5"/>
  <c r="AI37" i="5"/>
  <c r="AH39" i="5"/>
  <c r="AI62" i="3"/>
  <c r="AH35" i="3"/>
  <c r="AI33" i="3"/>
  <c r="AH19" i="3"/>
  <c r="AI17" i="3"/>
  <c r="U71" i="3"/>
  <c r="AH43" i="3"/>
  <c r="AI41" i="3"/>
  <c r="AH11" i="3"/>
  <c r="AI9" i="3"/>
  <c r="AH51" i="3"/>
  <c r="AI49" i="3"/>
  <c r="AI66" i="3"/>
  <c r="AI34" i="3"/>
  <c r="AI37" i="3"/>
  <c r="AH39" i="3"/>
  <c r="AI30" i="3"/>
  <c r="AI21" i="3"/>
  <c r="AH23" i="3"/>
  <c r="AH31" i="3"/>
  <c r="AI29" i="3"/>
  <c r="AG71" i="3"/>
  <c r="AH15" i="3"/>
  <c r="AI13" i="3"/>
  <c r="AI65" i="3"/>
  <c r="AH67" i="3"/>
  <c r="Y71" i="3"/>
  <c r="AH47" i="3"/>
  <c r="AI45" i="3"/>
  <c r="W21" i="4"/>
  <c r="AI63" i="3"/>
  <c r="X21" i="4" s="1"/>
  <c r="AI18" i="3"/>
  <c r="AC71" i="3"/>
  <c r="W23" i="4"/>
  <c r="AI70" i="3"/>
  <c r="X23" i="4" s="1"/>
  <c r="AH27" i="3"/>
  <c r="AI25" i="3"/>
  <c r="AH125" i="26" l="1"/>
  <c r="W23" i="20"/>
  <c r="AI116" i="26"/>
  <c r="X22" i="27" s="1"/>
  <c r="X15" i="27"/>
  <c r="W14" i="27"/>
  <c r="W21" i="27"/>
  <c r="W9" i="27"/>
  <c r="AI45" i="26"/>
  <c r="X13" i="27" s="1"/>
  <c r="W17" i="27"/>
  <c r="AI73" i="26"/>
  <c r="X19" i="27" s="1"/>
  <c r="W18" i="27"/>
  <c r="AI21" i="26"/>
  <c r="X11" i="27" s="1"/>
  <c r="W10" i="27"/>
  <c r="AI124" i="26"/>
  <c r="X24" i="27" s="1"/>
  <c r="AI116" i="19"/>
  <c r="X22" i="20" s="1"/>
  <c r="W21" i="20"/>
  <c r="W10" i="20"/>
  <c r="AI54" i="19"/>
  <c r="X15" i="20" s="1"/>
  <c r="W14" i="20"/>
  <c r="W19" i="20"/>
  <c r="W18" i="20"/>
  <c r="AI65" i="19"/>
  <c r="X17" i="20" s="1"/>
  <c r="AI15" i="21"/>
  <c r="X9" i="22" s="1"/>
  <c r="W10" i="14"/>
  <c r="AI70" i="11"/>
  <c r="X23" i="12" s="1"/>
  <c r="W11" i="31"/>
  <c r="AI23" i="30"/>
  <c r="X11" i="31" s="1"/>
  <c r="W16" i="31"/>
  <c r="AI43" i="30"/>
  <c r="X16" i="31" s="1"/>
  <c r="W15" i="31"/>
  <c r="AI39" i="30"/>
  <c r="X15" i="31" s="1"/>
  <c r="W19" i="31"/>
  <c r="AI55" i="30"/>
  <c r="X19" i="31" s="1"/>
  <c r="W12" i="31"/>
  <c r="AI27" i="30"/>
  <c r="X12" i="31" s="1"/>
  <c r="W8" i="31"/>
  <c r="AH71" i="30"/>
  <c r="AJ55" i="30" s="1"/>
  <c r="Y19" i="31" s="1"/>
  <c r="AJ11" i="30"/>
  <c r="Y8" i="31" s="1"/>
  <c r="AI11" i="30"/>
  <c r="X8" i="31" s="1"/>
  <c r="W20" i="31"/>
  <c r="AI59" i="30"/>
  <c r="X20" i="31" s="1"/>
  <c r="W20" i="29"/>
  <c r="AJ59" i="28"/>
  <c r="Y20" i="29" s="1"/>
  <c r="AI59" i="28"/>
  <c r="X20" i="29" s="1"/>
  <c r="W12" i="29"/>
  <c r="AI27" i="28"/>
  <c r="X12" i="29" s="1"/>
  <c r="W8" i="29"/>
  <c r="AH72" i="28"/>
  <c r="AI11" i="28"/>
  <c r="X8" i="29" s="1"/>
  <c r="W16" i="29"/>
  <c r="AI43" i="28"/>
  <c r="X16" i="29" s="1"/>
  <c r="W16" i="27"/>
  <c r="AI61" i="26"/>
  <c r="X16" i="27" s="1"/>
  <c r="W12" i="27"/>
  <c r="X12" i="27"/>
  <c r="W8" i="27"/>
  <c r="AI10" i="26"/>
  <c r="X8" i="27" s="1"/>
  <c r="W20" i="27"/>
  <c r="AI76" i="26"/>
  <c r="X20" i="27" s="1"/>
  <c r="W12" i="24"/>
  <c r="AI27" i="23"/>
  <c r="X12" i="24" s="1"/>
  <c r="W15" i="24"/>
  <c r="AI39" i="23"/>
  <c r="X15" i="24" s="1"/>
  <c r="W8" i="24"/>
  <c r="W24" i="24" s="1"/>
  <c r="AH71" i="23"/>
  <c r="AJ23" i="23" s="1"/>
  <c r="Y11" i="24" s="1"/>
  <c r="AI11" i="23"/>
  <c r="X8" i="24" s="1"/>
  <c r="W11" i="24"/>
  <c r="AI23" i="23"/>
  <c r="X11" i="24" s="1"/>
  <c r="W16" i="24"/>
  <c r="AI43" i="23"/>
  <c r="X16" i="24" s="1"/>
  <c r="W19" i="22"/>
  <c r="AI55" i="21"/>
  <c r="X19" i="22" s="1"/>
  <c r="W15" i="22"/>
  <c r="AI39" i="21"/>
  <c r="X15" i="22" s="1"/>
  <c r="W23" i="22"/>
  <c r="AI71" i="21"/>
  <c r="X23" i="22" s="1"/>
  <c r="AI51" i="21"/>
  <c r="X18" i="22" s="1"/>
  <c r="W18" i="22"/>
  <c r="W16" i="22"/>
  <c r="AI43" i="21"/>
  <c r="X16" i="22" s="1"/>
  <c r="W12" i="22"/>
  <c r="AI27" i="21"/>
  <c r="X12" i="22" s="1"/>
  <c r="W11" i="22"/>
  <c r="AI23" i="21"/>
  <c r="X11" i="22" s="1"/>
  <c r="W8" i="22"/>
  <c r="AH72" i="21"/>
  <c r="AJ11" i="21" s="1"/>
  <c r="Y8" i="22" s="1"/>
  <c r="AI11" i="21"/>
  <c r="X8" i="22" s="1"/>
  <c r="W9" i="20"/>
  <c r="AI15" i="19"/>
  <c r="X9" i="20" s="1"/>
  <c r="W20" i="20"/>
  <c r="AI77" i="19"/>
  <c r="X20" i="20" s="1"/>
  <c r="W12" i="20"/>
  <c r="X12" i="20"/>
  <c r="W13" i="20"/>
  <c r="AI46" i="19"/>
  <c r="X13" i="20" s="1"/>
  <c r="W16" i="20"/>
  <c r="AI61" i="19"/>
  <c r="X16" i="20" s="1"/>
  <c r="W8" i="20"/>
  <c r="AH121" i="19"/>
  <c r="AJ118" i="19" s="1"/>
  <c r="AI11" i="19"/>
  <c r="X8" i="20" s="1"/>
  <c r="W23" i="18"/>
  <c r="AI70" i="17"/>
  <c r="X23" i="18" s="1"/>
  <c r="W20" i="18"/>
  <c r="AI59" i="17"/>
  <c r="X20" i="18" s="1"/>
  <c r="W12" i="18"/>
  <c r="AI27" i="17"/>
  <c r="X12" i="18" s="1"/>
  <c r="AI67" i="17"/>
  <c r="X22" i="18" s="1"/>
  <c r="W22" i="18"/>
  <c r="W11" i="18"/>
  <c r="AI23" i="17"/>
  <c r="X11" i="18" s="1"/>
  <c r="W16" i="18"/>
  <c r="AI43" i="17"/>
  <c r="X16" i="18" s="1"/>
  <c r="W15" i="18"/>
  <c r="AI39" i="17"/>
  <c r="X15" i="18" s="1"/>
  <c r="W19" i="18"/>
  <c r="AI55" i="17"/>
  <c r="X19" i="18" s="1"/>
  <c r="W8" i="18"/>
  <c r="AH71" i="17"/>
  <c r="AJ39" i="17" s="1"/>
  <c r="Y15" i="18" s="1"/>
  <c r="AI11" i="17"/>
  <c r="X8" i="18" s="1"/>
  <c r="W19" i="16"/>
  <c r="AI55" i="15"/>
  <c r="X19" i="16" s="1"/>
  <c r="AI67" i="15"/>
  <c r="X22" i="16" s="1"/>
  <c r="W22" i="16"/>
  <c r="AI51" i="15"/>
  <c r="X18" i="16" s="1"/>
  <c r="W18" i="16"/>
  <c r="W15" i="16"/>
  <c r="AI39" i="15"/>
  <c r="X15" i="16" s="1"/>
  <c r="W11" i="16"/>
  <c r="AI23" i="15"/>
  <c r="X11" i="16" s="1"/>
  <c r="W16" i="16"/>
  <c r="AI43" i="15"/>
  <c r="X16" i="16" s="1"/>
  <c r="W23" i="16"/>
  <c r="AI71" i="15"/>
  <c r="X23" i="16" s="1"/>
  <c r="AH72" i="15"/>
  <c r="AJ51" i="15" s="1"/>
  <c r="Y18" i="16" s="1"/>
  <c r="W20" i="14"/>
  <c r="AI58" i="13"/>
  <c r="X20" i="14" s="1"/>
  <c r="W12" i="14"/>
  <c r="AI27" i="13"/>
  <c r="X12" i="14" s="1"/>
  <c r="W16" i="14"/>
  <c r="AI42" i="13"/>
  <c r="X16" i="14" s="1"/>
  <c r="W8" i="14"/>
  <c r="AH72" i="13"/>
  <c r="AI11" i="13"/>
  <c r="X8" i="14" s="1"/>
  <c r="W20" i="12"/>
  <c r="AI59" i="11"/>
  <c r="X20" i="12" s="1"/>
  <c r="W16" i="12"/>
  <c r="AI43" i="11"/>
  <c r="X16" i="12" s="1"/>
  <c r="W9" i="12"/>
  <c r="AI15" i="11"/>
  <c r="X9" i="12" s="1"/>
  <c r="W13" i="12"/>
  <c r="AI31" i="11"/>
  <c r="X13" i="12" s="1"/>
  <c r="W8" i="12"/>
  <c r="AH71" i="11"/>
  <c r="AJ15" i="11" s="1"/>
  <c r="Y9" i="12" s="1"/>
  <c r="AI11" i="11"/>
  <c r="X8" i="12" s="1"/>
  <c r="W17" i="12"/>
  <c r="AI47" i="11"/>
  <c r="X17" i="12" s="1"/>
  <c r="W12" i="12"/>
  <c r="AI27" i="11"/>
  <c r="X12" i="12" s="1"/>
  <c r="W19" i="12"/>
  <c r="AI55" i="11"/>
  <c r="X19" i="12" s="1"/>
  <c r="AI67" i="9"/>
  <c r="X22" i="10" s="1"/>
  <c r="W22" i="10"/>
  <c r="W8" i="10"/>
  <c r="AI11" i="9"/>
  <c r="X8" i="10" s="1"/>
  <c r="AH71" i="9"/>
  <c r="AJ67" i="9" s="1"/>
  <c r="Y22" i="10" s="1"/>
  <c r="AI63" i="9"/>
  <c r="X21" i="10" s="1"/>
  <c r="W21" i="10"/>
  <c r="AI19" i="9"/>
  <c r="X10" i="10" s="1"/>
  <c r="W10" i="10"/>
  <c r="AI51" i="9"/>
  <c r="X18" i="10" s="1"/>
  <c r="W18" i="10"/>
  <c r="W11" i="10"/>
  <c r="AI23" i="9"/>
  <c r="X11" i="10" s="1"/>
  <c r="W15" i="10"/>
  <c r="AI39" i="9"/>
  <c r="X15" i="10" s="1"/>
  <c r="AI35" i="9"/>
  <c r="X14" i="10" s="1"/>
  <c r="W14" i="10"/>
  <c r="W12" i="10"/>
  <c r="AI27" i="9"/>
  <c r="X12" i="10" s="1"/>
  <c r="W19" i="10"/>
  <c r="AI55" i="9"/>
  <c r="X19" i="10" s="1"/>
  <c r="W19" i="8"/>
  <c r="AI55" i="7"/>
  <c r="X19" i="8" s="1"/>
  <c r="W20" i="8"/>
  <c r="AI59" i="7"/>
  <c r="X20" i="8" s="1"/>
  <c r="W12" i="8"/>
  <c r="AI27" i="7"/>
  <c r="X12" i="8" s="1"/>
  <c r="W16" i="8"/>
  <c r="AI43" i="7"/>
  <c r="X16" i="8" s="1"/>
  <c r="W8" i="8"/>
  <c r="AH72" i="7"/>
  <c r="AJ27" i="7" s="1"/>
  <c r="Y12" i="8" s="1"/>
  <c r="AJ11" i="7"/>
  <c r="Y8" i="8" s="1"/>
  <c r="AI11" i="7"/>
  <c r="X8" i="8" s="1"/>
  <c r="AI55" i="3"/>
  <c r="X19" i="4" s="1"/>
  <c r="W20" i="4"/>
  <c r="AI59" i="3"/>
  <c r="X20" i="4" s="1"/>
  <c r="W8" i="6"/>
  <c r="AI11" i="5"/>
  <c r="X8" i="6" s="1"/>
  <c r="AH71" i="5"/>
  <c r="AJ35" i="5" s="1"/>
  <c r="Y14" i="6" s="1"/>
  <c r="W12" i="6"/>
  <c r="AI27" i="5"/>
  <c r="X12" i="6" s="1"/>
  <c r="W11" i="6"/>
  <c r="AI23" i="5"/>
  <c r="X11" i="6" s="1"/>
  <c r="W17" i="6"/>
  <c r="AI47" i="5"/>
  <c r="X17" i="6" s="1"/>
  <c r="W21" i="6"/>
  <c r="AI63" i="5"/>
  <c r="X21" i="6" s="1"/>
  <c r="W23" i="6"/>
  <c r="AI70" i="5"/>
  <c r="X23" i="6" s="1"/>
  <c r="AI35" i="5"/>
  <c r="X14" i="6" s="1"/>
  <c r="W14" i="6"/>
  <c r="W16" i="6"/>
  <c r="AI43" i="5"/>
  <c r="X16" i="6" s="1"/>
  <c r="W15" i="6"/>
  <c r="AI39" i="5"/>
  <c r="X15" i="6" s="1"/>
  <c r="AI19" i="5"/>
  <c r="X10" i="6" s="1"/>
  <c r="W10" i="6"/>
  <c r="W9" i="6"/>
  <c r="AI15" i="5"/>
  <c r="X9" i="6" s="1"/>
  <c r="W11" i="4"/>
  <c r="AI23" i="3"/>
  <c r="X11" i="4" s="1"/>
  <c r="W8" i="4"/>
  <c r="AH71" i="3"/>
  <c r="AJ11" i="3" s="1"/>
  <c r="Y8" i="4" s="1"/>
  <c r="AI11" i="3"/>
  <c r="X8" i="4" s="1"/>
  <c r="W17" i="4"/>
  <c r="AI47" i="3"/>
  <c r="X17" i="4" s="1"/>
  <c r="W9" i="4"/>
  <c r="AI15" i="3"/>
  <c r="X9" i="4" s="1"/>
  <c r="W16" i="4"/>
  <c r="AI43" i="3"/>
  <c r="X16" i="4" s="1"/>
  <c r="AI19" i="3"/>
  <c r="X10" i="4" s="1"/>
  <c r="W10" i="4"/>
  <c r="W15" i="4"/>
  <c r="AI39" i="3"/>
  <c r="X15" i="4" s="1"/>
  <c r="W13" i="4"/>
  <c r="AI31" i="3"/>
  <c r="X13" i="4" s="1"/>
  <c r="AI51" i="3"/>
  <c r="X18" i="4" s="1"/>
  <c r="W18" i="4"/>
  <c r="AI35" i="3"/>
  <c r="X14" i="4" s="1"/>
  <c r="W14" i="4"/>
  <c r="W12" i="4"/>
  <c r="AI27" i="3"/>
  <c r="X12" i="4" s="1"/>
  <c r="AI67" i="3"/>
  <c r="X22" i="4" s="1"/>
  <c r="W22" i="4"/>
  <c r="AJ51" i="26" l="1"/>
  <c r="AJ110" i="26"/>
  <c r="AJ112" i="26"/>
  <c r="AJ111" i="26"/>
  <c r="AJ107" i="26"/>
  <c r="AJ103" i="26"/>
  <c r="AJ91" i="26"/>
  <c r="AJ104" i="26"/>
  <c r="AJ102" i="26"/>
  <c r="AJ100" i="26"/>
  <c r="AJ101" i="26"/>
  <c r="AJ115" i="26"/>
  <c r="AJ114" i="26"/>
  <c r="AJ108" i="26"/>
  <c r="AJ113" i="26"/>
  <c r="AJ98" i="26"/>
  <c r="AJ106" i="26"/>
  <c r="AJ109" i="26"/>
  <c r="AJ96" i="26"/>
  <c r="AJ93" i="26"/>
  <c r="AJ99" i="26"/>
  <c r="AJ97" i="26"/>
  <c r="AJ92" i="26"/>
  <c r="AJ94" i="26"/>
  <c r="AJ95" i="26"/>
  <c r="AJ105" i="26"/>
  <c r="AI125" i="26"/>
  <c r="X25" i="27" s="1"/>
  <c r="AJ36" i="26"/>
  <c r="AJ38" i="26"/>
  <c r="AJ40" i="26"/>
  <c r="AJ34" i="26"/>
  <c r="AJ37" i="26"/>
  <c r="AJ33" i="26"/>
  <c r="AJ35" i="26"/>
  <c r="AJ39" i="26"/>
  <c r="AJ93" i="19"/>
  <c r="AJ85" i="19"/>
  <c r="AJ97" i="19"/>
  <c r="AJ101" i="19"/>
  <c r="AJ98" i="19"/>
  <c r="AJ99" i="19"/>
  <c r="AJ94" i="19"/>
  <c r="AJ88" i="19"/>
  <c r="AJ113" i="19"/>
  <c r="AJ105" i="19"/>
  <c r="AJ109" i="19"/>
  <c r="AJ96" i="19"/>
  <c r="AJ90" i="19"/>
  <c r="AJ91" i="19"/>
  <c r="AJ86" i="19"/>
  <c r="AJ115" i="19"/>
  <c r="AJ112" i="19"/>
  <c r="AJ100" i="19"/>
  <c r="AJ104" i="19"/>
  <c r="AJ89" i="19"/>
  <c r="AJ84" i="19"/>
  <c r="AJ114" i="19"/>
  <c r="AJ95" i="19"/>
  <c r="AJ103" i="19"/>
  <c r="AJ107" i="19"/>
  <c r="AJ111" i="19"/>
  <c r="AJ110" i="19"/>
  <c r="AJ108" i="19"/>
  <c r="AJ92" i="19"/>
  <c r="AJ106" i="19"/>
  <c r="AJ87" i="19"/>
  <c r="AJ102" i="19"/>
  <c r="AJ38" i="19"/>
  <c r="AJ33" i="19"/>
  <c r="AJ32" i="19"/>
  <c r="AJ40" i="19"/>
  <c r="AJ37" i="19"/>
  <c r="AJ41" i="19"/>
  <c r="AJ34" i="19"/>
  <c r="AJ36" i="19"/>
  <c r="AJ35" i="19"/>
  <c r="AJ39" i="19"/>
  <c r="AJ27" i="17"/>
  <c r="Y12" i="18" s="1"/>
  <c r="AJ23" i="15"/>
  <c r="Y11" i="16" s="1"/>
  <c r="AJ119" i="26"/>
  <c r="AJ118" i="26"/>
  <c r="AJ120" i="26"/>
  <c r="Y23" i="27" s="1"/>
  <c r="AJ64" i="26"/>
  <c r="AJ89" i="26"/>
  <c r="AJ90" i="26"/>
  <c r="AJ83" i="26"/>
  <c r="AJ87" i="26"/>
  <c r="AJ85" i="26"/>
  <c r="AJ88" i="26"/>
  <c r="AJ84" i="26"/>
  <c r="AJ86" i="26"/>
  <c r="AJ82" i="26"/>
  <c r="AJ53" i="26"/>
  <c r="AJ57" i="26"/>
  <c r="AJ54" i="26"/>
  <c r="AJ55" i="26"/>
  <c r="AJ56" i="26"/>
  <c r="AJ24" i="26"/>
  <c r="AJ28" i="26"/>
  <c r="AJ32" i="26"/>
  <c r="AJ25" i="26"/>
  <c r="AJ29" i="26"/>
  <c r="AJ27" i="26"/>
  <c r="AJ26" i="26"/>
  <c r="AJ30" i="26"/>
  <c r="AJ31" i="26"/>
  <c r="AJ41" i="26"/>
  <c r="Y12" i="27" s="1"/>
  <c r="AJ13" i="26"/>
  <c r="AJ61" i="26"/>
  <c r="Y16" i="27" s="1"/>
  <c r="AJ10" i="26"/>
  <c r="AJ57" i="19"/>
  <c r="AJ58" i="19"/>
  <c r="AJ59" i="19"/>
  <c r="AJ60" i="19"/>
  <c r="AJ46" i="19"/>
  <c r="Y13" i="20" s="1"/>
  <c r="AJ29" i="19"/>
  <c r="AJ26" i="19"/>
  <c r="AJ30" i="19"/>
  <c r="AJ27" i="19"/>
  <c r="AJ31" i="19"/>
  <c r="AJ28" i="19"/>
  <c r="W24" i="22"/>
  <c r="AJ43" i="21"/>
  <c r="Y16" i="22" s="1"/>
  <c r="AJ55" i="21"/>
  <c r="Y19" i="22" s="1"/>
  <c r="AJ27" i="21"/>
  <c r="Y12" i="22" s="1"/>
  <c r="AJ51" i="21"/>
  <c r="Y18" i="22" s="1"/>
  <c r="AJ71" i="21"/>
  <c r="Y23" i="22" s="1"/>
  <c r="AJ11" i="19"/>
  <c r="Y8" i="20" s="1"/>
  <c r="AJ15" i="19"/>
  <c r="Y9" i="20" s="1"/>
  <c r="W24" i="16"/>
  <c r="AJ27" i="13"/>
  <c r="Y12" i="14" s="1"/>
  <c r="AJ69" i="13"/>
  <c r="W24" i="14"/>
  <c r="AJ31" i="11"/>
  <c r="Y13" i="12" s="1"/>
  <c r="AJ11" i="11"/>
  <c r="Y8" i="12" s="1"/>
  <c r="AJ11" i="9"/>
  <c r="Y8" i="10" s="1"/>
  <c r="AJ35" i="9"/>
  <c r="Y14" i="10" s="1"/>
  <c r="AJ51" i="9"/>
  <c r="Y18" i="10" s="1"/>
  <c r="AJ55" i="9"/>
  <c r="Y19" i="10" s="1"/>
  <c r="AJ23" i="9"/>
  <c r="Y11" i="10" s="1"/>
  <c r="AJ39" i="9"/>
  <c r="Y15" i="10" s="1"/>
  <c r="W24" i="31"/>
  <c r="AJ23" i="30"/>
  <c r="Y11" i="31" s="1"/>
  <c r="AJ39" i="30"/>
  <c r="Y15" i="31" s="1"/>
  <c r="AJ27" i="30"/>
  <c r="Y12" i="31" s="1"/>
  <c r="AJ43" i="30"/>
  <c r="Y16" i="31" s="1"/>
  <c r="AJ59" i="30"/>
  <c r="Y20" i="31" s="1"/>
  <c r="AJ71" i="30"/>
  <c r="Y24" i="31" s="1"/>
  <c r="AJ62" i="30"/>
  <c r="AI71" i="30"/>
  <c r="X24" i="31" s="1"/>
  <c r="AJ49" i="30"/>
  <c r="AJ33" i="30"/>
  <c r="AJ17" i="30"/>
  <c r="AJ13" i="30"/>
  <c r="AJ65" i="30"/>
  <c r="AJ61" i="30"/>
  <c r="AJ22" i="30"/>
  <c r="AJ69" i="30"/>
  <c r="AJ14" i="30"/>
  <c r="AJ30" i="30"/>
  <c r="AJ50" i="30"/>
  <c r="AJ34" i="30"/>
  <c r="AJ26" i="30"/>
  <c r="AJ58" i="30"/>
  <c r="AJ18" i="30"/>
  <c r="AJ45" i="30"/>
  <c r="AJ46" i="30"/>
  <c r="AJ38" i="30"/>
  <c r="AJ29" i="30"/>
  <c r="AJ67" i="30"/>
  <c r="Y22" i="31" s="1"/>
  <c r="AJ54" i="30"/>
  <c r="AJ42" i="30"/>
  <c r="AJ51" i="30"/>
  <c r="Y18" i="31" s="1"/>
  <c r="AJ25" i="30"/>
  <c r="AJ35" i="30"/>
  <c r="Y14" i="31" s="1"/>
  <c r="AJ15" i="30"/>
  <c r="Y9" i="31" s="1"/>
  <c r="AJ31" i="30"/>
  <c r="Y13" i="31" s="1"/>
  <c r="AJ57" i="30"/>
  <c r="AJ66" i="30"/>
  <c r="AJ53" i="30"/>
  <c r="AJ19" i="30"/>
  <c r="Y10" i="31" s="1"/>
  <c r="AJ10" i="30"/>
  <c r="AJ37" i="30"/>
  <c r="AJ47" i="30"/>
  <c r="AJ41" i="30"/>
  <c r="AJ70" i="30"/>
  <c r="Y23" i="31" s="1"/>
  <c r="AJ21" i="30"/>
  <c r="AJ63" i="30"/>
  <c r="Y21" i="31" s="1"/>
  <c r="AJ9" i="30"/>
  <c r="AJ72" i="28"/>
  <c r="Y24" i="29" s="1"/>
  <c r="AI72" i="28"/>
  <c r="X24" i="29" s="1"/>
  <c r="AJ22" i="28"/>
  <c r="AJ38" i="28"/>
  <c r="AJ34" i="28"/>
  <c r="AJ69" i="28"/>
  <c r="AJ18" i="28"/>
  <c r="AJ45" i="28"/>
  <c r="AJ29" i="28"/>
  <c r="AJ21" i="28"/>
  <c r="AJ65" i="28"/>
  <c r="AJ66" i="28"/>
  <c r="AJ58" i="28"/>
  <c r="AJ30" i="28"/>
  <c r="AJ10" i="28"/>
  <c r="AJ50" i="28"/>
  <c r="AJ53" i="28"/>
  <c r="AJ17" i="28"/>
  <c r="AJ42" i="28"/>
  <c r="AJ33" i="28"/>
  <c r="AJ26" i="28"/>
  <c r="AJ13" i="28"/>
  <c r="AJ49" i="28"/>
  <c r="AJ37" i="28"/>
  <c r="AJ61" i="28"/>
  <c r="AJ14" i="28"/>
  <c r="AJ70" i="28"/>
  <c r="AJ62" i="28"/>
  <c r="AJ46" i="28"/>
  <c r="AJ55" i="28"/>
  <c r="Y19" i="29" s="1"/>
  <c r="AJ35" i="28"/>
  <c r="Y14" i="29" s="1"/>
  <c r="AJ63" i="28"/>
  <c r="Y21" i="29" s="1"/>
  <c r="AJ15" i="28"/>
  <c r="Y9" i="29" s="1"/>
  <c r="AJ51" i="28"/>
  <c r="Y18" i="29" s="1"/>
  <c r="AJ9" i="28"/>
  <c r="AJ25" i="28"/>
  <c r="AJ19" i="28"/>
  <c r="Y10" i="29" s="1"/>
  <c r="AJ57" i="28"/>
  <c r="AJ31" i="28"/>
  <c r="Y13" i="29" s="1"/>
  <c r="AJ71" i="28"/>
  <c r="Y23" i="29" s="1"/>
  <c r="AJ67" i="28"/>
  <c r="Y22" i="29" s="1"/>
  <c r="AJ54" i="28"/>
  <c r="AJ39" i="28"/>
  <c r="Y15" i="29" s="1"/>
  <c r="AJ47" i="28"/>
  <c r="AJ41" i="28"/>
  <c r="AJ23" i="28"/>
  <c r="Y11" i="29" s="1"/>
  <c r="W24" i="29"/>
  <c r="AJ27" i="28"/>
  <c r="Y12" i="29" s="1"/>
  <c r="AJ43" i="28"/>
  <c r="Y16" i="29" s="1"/>
  <c r="AJ11" i="28"/>
  <c r="Y8" i="29" s="1"/>
  <c r="AJ43" i="26"/>
  <c r="AJ52" i="26"/>
  <c r="AJ19" i="26"/>
  <c r="AJ16" i="26"/>
  <c r="AJ71" i="26"/>
  <c r="AJ47" i="26"/>
  <c r="AJ78" i="26"/>
  <c r="AJ123" i="26"/>
  <c r="AJ67" i="26"/>
  <c r="AJ44" i="26"/>
  <c r="AJ63" i="26"/>
  <c r="AJ122" i="26"/>
  <c r="AJ20" i="26"/>
  <c r="AJ68" i="26"/>
  <c r="AJ48" i="26"/>
  <c r="AJ81" i="26"/>
  <c r="AJ12" i="26"/>
  <c r="AJ49" i="26"/>
  <c r="Y14" i="27" s="1"/>
  <c r="AJ9" i="26"/>
  <c r="AJ21" i="26"/>
  <c r="Y11" i="27" s="1"/>
  <c r="AJ45" i="26"/>
  <c r="Y13" i="27" s="1"/>
  <c r="AJ124" i="26"/>
  <c r="Y24" i="27" s="1"/>
  <c r="AJ73" i="26"/>
  <c r="Y19" i="27" s="1"/>
  <c r="AJ72" i="26"/>
  <c r="AJ58" i="26"/>
  <c r="Y15" i="27" s="1"/>
  <c r="AJ79" i="26"/>
  <c r="Y21" i="27" s="1"/>
  <c r="AJ60" i="26"/>
  <c r="AJ69" i="26"/>
  <c r="Y18" i="27" s="1"/>
  <c r="AJ23" i="26"/>
  <c r="AJ14" i="26"/>
  <c r="Y9" i="27" s="1"/>
  <c r="AJ75" i="26"/>
  <c r="AJ116" i="26"/>
  <c r="Y22" i="27" s="1"/>
  <c r="AJ65" i="26"/>
  <c r="AJ17" i="26"/>
  <c r="Y10" i="27" s="1"/>
  <c r="W25" i="27"/>
  <c r="AJ76" i="26"/>
  <c r="Y20" i="27" s="1"/>
  <c r="AJ43" i="23"/>
  <c r="Y16" i="24" s="1"/>
  <c r="AJ39" i="23"/>
  <c r="Y15" i="24" s="1"/>
  <c r="AJ71" i="23"/>
  <c r="Y24" i="24" s="1"/>
  <c r="AI71" i="23"/>
  <c r="X24" i="24" s="1"/>
  <c r="AJ62" i="23"/>
  <c r="AJ49" i="23"/>
  <c r="AJ33" i="23"/>
  <c r="AJ17" i="23"/>
  <c r="AJ46" i="23"/>
  <c r="AJ22" i="23"/>
  <c r="AJ18" i="23"/>
  <c r="AJ61" i="23"/>
  <c r="AJ10" i="23"/>
  <c r="AJ69" i="23"/>
  <c r="AJ34" i="23"/>
  <c r="AJ58" i="23"/>
  <c r="AJ66" i="23"/>
  <c r="AJ30" i="23"/>
  <c r="AJ29" i="23"/>
  <c r="AJ53" i="23"/>
  <c r="AJ38" i="23"/>
  <c r="AJ42" i="23"/>
  <c r="AJ14" i="23"/>
  <c r="AJ50" i="23"/>
  <c r="AJ65" i="23"/>
  <c r="AJ26" i="23"/>
  <c r="AJ57" i="23"/>
  <c r="AJ13" i="23"/>
  <c r="AJ45" i="23"/>
  <c r="AJ55" i="23"/>
  <c r="Y19" i="24" s="1"/>
  <c r="AJ41" i="23"/>
  <c r="AJ51" i="23"/>
  <c r="Y18" i="24" s="1"/>
  <c r="AJ67" i="23"/>
  <c r="Y22" i="24" s="1"/>
  <c r="AJ19" i="23"/>
  <c r="Y10" i="24" s="1"/>
  <c r="AJ21" i="23"/>
  <c r="AJ9" i="23"/>
  <c r="AJ63" i="23"/>
  <c r="Y21" i="24" s="1"/>
  <c r="AJ35" i="23"/>
  <c r="Y14" i="24" s="1"/>
  <c r="AJ31" i="23"/>
  <c r="Y13" i="24" s="1"/>
  <c r="AJ54" i="23"/>
  <c r="AJ47" i="23"/>
  <c r="AJ15" i="23"/>
  <c r="Y9" i="24" s="1"/>
  <c r="AJ37" i="23"/>
  <c r="AJ25" i="23"/>
  <c r="AJ70" i="23"/>
  <c r="Y23" i="24" s="1"/>
  <c r="AJ59" i="23"/>
  <c r="Y20" i="24" s="1"/>
  <c r="AJ27" i="23"/>
  <c r="Y12" i="24" s="1"/>
  <c r="AJ11" i="23"/>
  <c r="Y8" i="24" s="1"/>
  <c r="AJ72" i="21"/>
  <c r="Y24" i="22" s="1"/>
  <c r="AI72" i="21"/>
  <c r="X24" i="22" s="1"/>
  <c r="AJ33" i="21"/>
  <c r="AJ58" i="21"/>
  <c r="AJ65" i="21"/>
  <c r="AJ45" i="21"/>
  <c r="AJ61" i="21"/>
  <c r="AJ62" i="21"/>
  <c r="AJ17" i="21"/>
  <c r="AJ14" i="21"/>
  <c r="AJ29" i="21"/>
  <c r="AJ13" i="21"/>
  <c r="AJ18" i="21"/>
  <c r="AJ70" i="21"/>
  <c r="AJ59" i="21"/>
  <c r="Y20" i="22" s="1"/>
  <c r="AJ46" i="21"/>
  <c r="AJ30" i="21"/>
  <c r="AJ50" i="21"/>
  <c r="AJ34" i="21"/>
  <c r="AJ57" i="21"/>
  <c r="AJ9" i="21"/>
  <c r="AJ26" i="21"/>
  <c r="AJ31" i="21"/>
  <c r="Y13" i="22" s="1"/>
  <c r="AJ49" i="21"/>
  <c r="AJ25" i="21"/>
  <c r="AJ42" i="21"/>
  <c r="AJ19" i="21"/>
  <c r="Y10" i="22" s="1"/>
  <c r="AJ53" i="21"/>
  <c r="AJ38" i="21"/>
  <c r="AJ10" i="21"/>
  <c r="AJ22" i="21"/>
  <c r="AJ63" i="21"/>
  <c r="Y21" i="22" s="1"/>
  <c r="AJ37" i="21"/>
  <c r="AJ66" i="21"/>
  <c r="AJ67" i="21"/>
  <c r="Y22" i="22" s="1"/>
  <c r="AJ15" i="21"/>
  <c r="Y9" i="22" s="1"/>
  <c r="AJ35" i="21"/>
  <c r="Y14" i="22" s="1"/>
  <c r="AJ47" i="21"/>
  <c r="AJ69" i="21"/>
  <c r="AJ54" i="21"/>
  <c r="AJ21" i="21"/>
  <c r="AJ41" i="21"/>
  <c r="AJ39" i="21"/>
  <c r="Y15" i="22" s="1"/>
  <c r="AJ23" i="21"/>
  <c r="Y11" i="22" s="1"/>
  <c r="AJ52" i="19"/>
  <c r="AJ121" i="19"/>
  <c r="Y24" i="20" s="1"/>
  <c r="AJ119" i="19"/>
  <c r="AI121" i="19"/>
  <c r="X24" i="20" s="1"/>
  <c r="AJ45" i="19"/>
  <c r="AJ21" i="19"/>
  <c r="AJ22" i="19"/>
  <c r="AJ17" i="19"/>
  <c r="AJ49" i="19"/>
  <c r="AJ53" i="19"/>
  <c r="AJ64" i="19"/>
  <c r="AJ48" i="19"/>
  <c r="AJ14" i="19"/>
  <c r="AJ71" i="19"/>
  <c r="AJ63" i="19"/>
  <c r="AJ67" i="19"/>
  <c r="AJ83" i="19"/>
  <c r="AJ79" i="19"/>
  <c r="AJ68" i="19"/>
  <c r="AJ80" i="19"/>
  <c r="AJ18" i="19"/>
  <c r="AJ10" i="19"/>
  <c r="AJ76" i="19"/>
  <c r="AJ54" i="19"/>
  <c r="Y15" i="20" s="1"/>
  <c r="AJ116" i="19"/>
  <c r="Y22" i="20" s="1"/>
  <c r="AJ81" i="19"/>
  <c r="Y21" i="20" s="1"/>
  <c r="AJ65" i="19"/>
  <c r="AJ23" i="19"/>
  <c r="Y11" i="20" s="1"/>
  <c r="AJ13" i="19"/>
  <c r="AJ120" i="19"/>
  <c r="Y23" i="20" s="1"/>
  <c r="AJ69" i="19"/>
  <c r="Y18" i="20" s="1"/>
  <c r="AJ9" i="19"/>
  <c r="AJ19" i="19"/>
  <c r="Y10" i="20" s="1"/>
  <c r="AJ72" i="19"/>
  <c r="AJ56" i="19"/>
  <c r="AJ25" i="19"/>
  <c r="AJ50" i="19"/>
  <c r="Y14" i="20" s="1"/>
  <c r="AJ75" i="19"/>
  <c r="AJ73" i="19"/>
  <c r="Y19" i="20" s="1"/>
  <c r="AJ44" i="19"/>
  <c r="W24" i="20"/>
  <c r="AJ42" i="19"/>
  <c r="Y12" i="20" s="1"/>
  <c r="AJ61" i="19"/>
  <c r="Y16" i="20" s="1"/>
  <c r="AJ77" i="19"/>
  <c r="Y20" i="20" s="1"/>
  <c r="AJ55" i="17"/>
  <c r="Y19" i="18" s="1"/>
  <c r="AJ23" i="17"/>
  <c r="Y11" i="18" s="1"/>
  <c r="AJ59" i="17"/>
  <c r="Y20" i="18" s="1"/>
  <c r="AJ11" i="17"/>
  <c r="Y8" i="18" s="1"/>
  <c r="AJ71" i="17"/>
  <c r="Y24" i="18" s="1"/>
  <c r="AI71" i="17"/>
  <c r="X24" i="18" s="1"/>
  <c r="AJ62" i="17"/>
  <c r="AJ33" i="17"/>
  <c r="AJ49" i="17"/>
  <c r="AJ17" i="17"/>
  <c r="AJ10" i="17"/>
  <c r="AJ29" i="17"/>
  <c r="AJ66" i="17"/>
  <c r="AJ18" i="17"/>
  <c r="AJ46" i="17"/>
  <c r="AJ58" i="17"/>
  <c r="AJ42" i="17"/>
  <c r="AJ38" i="17"/>
  <c r="AJ61" i="17"/>
  <c r="AJ22" i="17"/>
  <c r="AJ34" i="17"/>
  <c r="AJ26" i="17"/>
  <c r="AJ30" i="17"/>
  <c r="AJ45" i="17"/>
  <c r="AJ13" i="17"/>
  <c r="AJ14" i="17"/>
  <c r="AJ35" i="17"/>
  <c r="Y14" i="18" s="1"/>
  <c r="AJ21" i="17"/>
  <c r="AJ54" i="17"/>
  <c r="AJ69" i="17"/>
  <c r="AJ25" i="17"/>
  <c r="AJ63" i="17"/>
  <c r="Y21" i="18" s="1"/>
  <c r="AJ51" i="17"/>
  <c r="Y18" i="18" s="1"/>
  <c r="AJ15" i="17"/>
  <c r="Y9" i="18" s="1"/>
  <c r="AJ41" i="17"/>
  <c r="AJ57" i="17"/>
  <c r="AJ50" i="17"/>
  <c r="AJ19" i="17"/>
  <c r="Y10" i="18" s="1"/>
  <c r="AJ65" i="17"/>
  <c r="AJ9" i="17"/>
  <c r="AJ31" i="17"/>
  <c r="Y13" i="18" s="1"/>
  <c r="AJ53" i="17"/>
  <c r="AJ37" i="17"/>
  <c r="AJ47" i="17"/>
  <c r="AJ67" i="17"/>
  <c r="Y22" i="18" s="1"/>
  <c r="AJ70" i="17"/>
  <c r="Y23" i="18" s="1"/>
  <c r="W24" i="18"/>
  <c r="AJ43" i="17"/>
  <c r="Y16" i="18" s="1"/>
  <c r="AJ72" i="15"/>
  <c r="Y24" i="16" s="1"/>
  <c r="AI72" i="15"/>
  <c r="X24" i="16" s="1"/>
  <c r="AJ45" i="15"/>
  <c r="AJ13" i="15"/>
  <c r="AJ62" i="15"/>
  <c r="AJ34" i="15"/>
  <c r="AJ14" i="15"/>
  <c r="AJ70" i="15"/>
  <c r="AJ18" i="15"/>
  <c r="AJ61" i="15"/>
  <c r="AJ29" i="15"/>
  <c r="AJ10" i="15"/>
  <c r="AJ9" i="15"/>
  <c r="AJ66" i="15"/>
  <c r="AJ33" i="15"/>
  <c r="AJ57" i="15"/>
  <c r="AJ58" i="15"/>
  <c r="AJ46" i="15"/>
  <c r="AJ25" i="15"/>
  <c r="AJ17" i="15"/>
  <c r="AJ38" i="15"/>
  <c r="AJ50" i="15"/>
  <c r="AJ30" i="15"/>
  <c r="AJ49" i="15"/>
  <c r="AJ47" i="15"/>
  <c r="AJ35" i="15"/>
  <c r="Y14" i="16" s="1"/>
  <c r="AJ15" i="15"/>
  <c r="Y9" i="16" s="1"/>
  <c r="AJ11" i="15"/>
  <c r="Y8" i="16" s="1"/>
  <c r="AJ26" i="15"/>
  <c r="AJ22" i="15"/>
  <c r="AJ31" i="15"/>
  <c r="Y13" i="16" s="1"/>
  <c r="AJ59" i="15"/>
  <c r="Y20" i="16" s="1"/>
  <c r="AJ42" i="15"/>
  <c r="AJ21" i="15"/>
  <c r="AJ69" i="15"/>
  <c r="AJ65" i="15"/>
  <c r="AJ53" i="15"/>
  <c r="AJ27" i="15"/>
  <c r="Y12" i="16" s="1"/>
  <c r="AJ37" i="15"/>
  <c r="AJ19" i="15"/>
  <c r="Y10" i="16" s="1"/>
  <c r="AJ41" i="15"/>
  <c r="AJ63" i="15"/>
  <c r="Y21" i="16" s="1"/>
  <c r="AJ54" i="15"/>
  <c r="AJ71" i="15"/>
  <c r="Y23" i="16" s="1"/>
  <c r="AJ67" i="15"/>
  <c r="Y22" i="16" s="1"/>
  <c r="AJ39" i="15"/>
  <c r="Y15" i="16" s="1"/>
  <c r="AJ55" i="15"/>
  <c r="Y19" i="16" s="1"/>
  <c r="AJ43" i="15"/>
  <c r="Y16" i="16" s="1"/>
  <c r="AJ42" i="13"/>
  <c r="Y16" i="14" s="1"/>
  <c r="AJ72" i="13"/>
  <c r="Y24" i="14" s="1"/>
  <c r="AI72" i="13"/>
  <c r="X24" i="14" s="1"/>
  <c r="AJ33" i="13"/>
  <c r="AJ52" i="13"/>
  <c r="AJ41" i="13"/>
  <c r="AJ13" i="13"/>
  <c r="AJ32" i="13"/>
  <c r="AJ37" i="13"/>
  <c r="AJ18" i="13"/>
  <c r="AJ68" i="13"/>
  <c r="AJ45" i="13"/>
  <c r="AJ21" i="13"/>
  <c r="AJ29" i="13"/>
  <c r="AJ44" i="13"/>
  <c r="AJ10" i="13"/>
  <c r="AJ57" i="13"/>
  <c r="AJ64" i="13"/>
  <c r="AJ60" i="13"/>
  <c r="AJ49" i="13"/>
  <c r="AJ36" i="13"/>
  <c r="AJ26" i="13"/>
  <c r="AJ65" i="13"/>
  <c r="AJ14" i="13"/>
  <c r="AJ17" i="13"/>
  <c r="AJ70" i="13"/>
  <c r="AJ22" i="13"/>
  <c r="AJ48" i="13"/>
  <c r="AJ61" i="13"/>
  <c r="AJ34" i="13"/>
  <c r="Y14" i="14" s="1"/>
  <c r="AJ30" i="13"/>
  <c r="Y13" i="14" s="1"/>
  <c r="AJ9" i="13"/>
  <c r="AJ19" i="13"/>
  <c r="Y10" i="14" s="1"/>
  <c r="AJ40" i="13"/>
  <c r="AJ62" i="13"/>
  <c r="Y21" i="14" s="1"/>
  <c r="AJ66" i="13"/>
  <c r="Y22" i="14" s="1"/>
  <c r="AJ54" i="13"/>
  <c r="Y19" i="14" s="1"/>
  <c r="AJ71" i="13"/>
  <c r="Y23" i="14" s="1"/>
  <c r="AJ53" i="13"/>
  <c r="AJ56" i="13"/>
  <c r="AJ46" i="13"/>
  <c r="AJ25" i="13"/>
  <c r="AJ50" i="13"/>
  <c r="Y18" i="14" s="1"/>
  <c r="AJ15" i="13"/>
  <c r="Y9" i="14" s="1"/>
  <c r="AJ38" i="13"/>
  <c r="Y15" i="14" s="1"/>
  <c r="AJ23" i="13"/>
  <c r="Y11" i="14" s="1"/>
  <c r="AJ58" i="13"/>
  <c r="Y20" i="14" s="1"/>
  <c r="AJ11" i="13"/>
  <c r="Y8" i="14" s="1"/>
  <c r="AJ47" i="11"/>
  <c r="AJ59" i="11"/>
  <c r="Y20" i="12" s="1"/>
  <c r="AJ55" i="11"/>
  <c r="Y19" i="12" s="1"/>
  <c r="AJ71" i="11"/>
  <c r="Y24" i="12" s="1"/>
  <c r="AI71" i="11"/>
  <c r="X24" i="12" s="1"/>
  <c r="AJ10" i="11"/>
  <c r="AJ37" i="11"/>
  <c r="AJ34" i="11"/>
  <c r="AJ18" i="11"/>
  <c r="AJ21" i="11"/>
  <c r="AJ38" i="11"/>
  <c r="AJ17" i="11"/>
  <c r="AJ22" i="11"/>
  <c r="AJ58" i="11"/>
  <c r="AJ42" i="11"/>
  <c r="AJ46" i="11"/>
  <c r="AJ66" i="11"/>
  <c r="AJ30" i="11"/>
  <c r="AJ49" i="11"/>
  <c r="AJ50" i="11"/>
  <c r="AJ26" i="11"/>
  <c r="AJ53" i="11"/>
  <c r="AJ69" i="11"/>
  <c r="AJ62" i="11"/>
  <c r="AJ33" i="11"/>
  <c r="AJ61" i="11"/>
  <c r="AJ65" i="11"/>
  <c r="AJ14" i="11"/>
  <c r="AJ19" i="11"/>
  <c r="Y10" i="12" s="1"/>
  <c r="AJ63" i="11"/>
  <c r="Y21" i="12" s="1"/>
  <c r="AJ51" i="11"/>
  <c r="Y18" i="12" s="1"/>
  <c r="AJ67" i="11"/>
  <c r="Y22" i="12" s="1"/>
  <c r="AJ39" i="11"/>
  <c r="Y15" i="12" s="1"/>
  <c r="AJ45" i="11"/>
  <c r="AJ41" i="11"/>
  <c r="AJ13" i="11"/>
  <c r="AJ57" i="11"/>
  <c r="AJ29" i="11"/>
  <c r="AJ54" i="11"/>
  <c r="AJ35" i="11"/>
  <c r="Y14" i="12" s="1"/>
  <c r="AJ23" i="11"/>
  <c r="Y11" i="12" s="1"/>
  <c r="AJ70" i="11"/>
  <c r="Y23" i="12" s="1"/>
  <c r="AJ25" i="11"/>
  <c r="AJ9" i="11"/>
  <c r="AJ27" i="11"/>
  <c r="Y12" i="12" s="1"/>
  <c r="W24" i="12"/>
  <c r="AJ43" i="11"/>
  <c r="Y16" i="12" s="1"/>
  <c r="AJ71" i="9"/>
  <c r="Y24" i="10" s="1"/>
  <c r="AI71" i="9"/>
  <c r="X24" i="10" s="1"/>
  <c r="AJ42" i="9"/>
  <c r="AJ57" i="9"/>
  <c r="AJ45" i="9"/>
  <c r="AJ69" i="9"/>
  <c r="AJ46" i="9"/>
  <c r="AJ14" i="9"/>
  <c r="AJ26" i="9"/>
  <c r="AJ54" i="9"/>
  <c r="AJ66" i="9"/>
  <c r="AJ13" i="9"/>
  <c r="AJ22" i="9"/>
  <c r="AJ59" i="9"/>
  <c r="Y20" i="10" s="1"/>
  <c r="AJ10" i="9"/>
  <c r="AJ30" i="9"/>
  <c r="AJ58" i="9"/>
  <c r="AJ29" i="9"/>
  <c r="AJ38" i="9"/>
  <c r="AJ41" i="9"/>
  <c r="AJ43" i="9"/>
  <c r="Y16" i="10" s="1"/>
  <c r="AJ25" i="9"/>
  <c r="AJ34" i="9"/>
  <c r="AJ37" i="9"/>
  <c r="AJ65" i="9"/>
  <c r="AJ70" i="9"/>
  <c r="Y23" i="10" s="1"/>
  <c r="AJ50" i="9"/>
  <c r="AJ9" i="9"/>
  <c r="AJ15" i="9"/>
  <c r="Y9" i="10" s="1"/>
  <c r="AJ21" i="9"/>
  <c r="AJ33" i="9"/>
  <c r="AJ47" i="9"/>
  <c r="AJ62" i="9"/>
  <c r="AJ18" i="9"/>
  <c r="AJ49" i="9"/>
  <c r="AJ17" i="9"/>
  <c r="AJ61" i="9"/>
  <c r="AJ53" i="9"/>
  <c r="AJ31" i="9"/>
  <c r="Y13" i="10" s="1"/>
  <c r="W24" i="10"/>
  <c r="AJ27" i="9"/>
  <c r="Y12" i="10" s="1"/>
  <c r="AJ19" i="9"/>
  <c r="Y10" i="10" s="1"/>
  <c r="AJ63" i="9"/>
  <c r="Y21" i="10" s="1"/>
  <c r="AJ43" i="7"/>
  <c r="Y16" i="8" s="1"/>
  <c r="AJ55" i="7"/>
  <c r="Y19" i="8" s="1"/>
  <c r="AJ72" i="7"/>
  <c r="Y24" i="8" s="1"/>
  <c r="AI72" i="7"/>
  <c r="X24" i="8" s="1"/>
  <c r="AJ22" i="7"/>
  <c r="AJ34" i="7"/>
  <c r="AJ14" i="7"/>
  <c r="AJ13" i="7"/>
  <c r="AJ65" i="7"/>
  <c r="AJ45" i="7"/>
  <c r="AJ58" i="7"/>
  <c r="AJ69" i="7"/>
  <c r="AJ70" i="7"/>
  <c r="AJ10" i="7"/>
  <c r="AJ50" i="7"/>
  <c r="AJ33" i="7"/>
  <c r="AJ49" i="7"/>
  <c r="AJ18" i="7"/>
  <c r="AJ30" i="7"/>
  <c r="AJ62" i="7"/>
  <c r="AJ53" i="7"/>
  <c r="AJ29" i="7"/>
  <c r="AJ42" i="7"/>
  <c r="AJ38" i="7"/>
  <c r="AJ26" i="7"/>
  <c r="AJ46" i="7"/>
  <c r="AJ61" i="7"/>
  <c r="AJ66" i="7"/>
  <c r="AJ17" i="7"/>
  <c r="AJ21" i="7"/>
  <c r="AJ37" i="7"/>
  <c r="AJ15" i="7"/>
  <c r="Y9" i="8" s="1"/>
  <c r="AJ51" i="7"/>
  <c r="Y18" i="8" s="1"/>
  <c r="AJ41" i="7"/>
  <c r="AJ63" i="7"/>
  <c r="Y21" i="8" s="1"/>
  <c r="AJ35" i="7"/>
  <c r="Y14" i="8" s="1"/>
  <c r="AJ23" i="7"/>
  <c r="Y11" i="8" s="1"/>
  <c r="AJ71" i="7"/>
  <c r="Y23" i="8" s="1"/>
  <c r="AJ67" i="7"/>
  <c r="Y22" i="8" s="1"/>
  <c r="AJ57" i="7"/>
  <c r="AJ47" i="7"/>
  <c r="AJ54" i="7"/>
  <c r="AJ25" i="7"/>
  <c r="AJ19" i="7"/>
  <c r="Y10" i="8" s="1"/>
  <c r="AJ31" i="7"/>
  <c r="Y13" i="8" s="1"/>
  <c r="AJ39" i="7"/>
  <c r="Y15" i="8" s="1"/>
  <c r="AJ9" i="7"/>
  <c r="W24" i="8"/>
  <c r="AJ59" i="7"/>
  <c r="Y20" i="8" s="1"/>
  <c r="AJ31" i="3"/>
  <c r="Y13" i="4" s="1"/>
  <c r="AJ27" i="3"/>
  <c r="Y12" i="4" s="1"/>
  <c r="AJ15" i="3"/>
  <c r="Y9" i="4" s="1"/>
  <c r="AJ47" i="5"/>
  <c r="AJ23" i="3"/>
  <c r="Y11" i="4" s="1"/>
  <c r="AJ15" i="5"/>
  <c r="Y9" i="6" s="1"/>
  <c r="AJ43" i="5"/>
  <c r="Y16" i="6" s="1"/>
  <c r="W24" i="6"/>
  <c r="AJ23" i="5"/>
  <c r="Y11" i="6" s="1"/>
  <c r="AJ19" i="5"/>
  <c r="Y10" i="6" s="1"/>
  <c r="AJ63" i="5"/>
  <c r="Y21" i="6" s="1"/>
  <c r="AJ27" i="5"/>
  <c r="Y12" i="6" s="1"/>
  <c r="AJ71" i="5"/>
  <c r="Y24" i="6" s="1"/>
  <c r="AI71" i="5"/>
  <c r="X24" i="6" s="1"/>
  <c r="AJ46" i="5"/>
  <c r="AJ50" i="5"/>
  <c r="AJ58" i="5"/>
  <c r="AJ57" i="5"/>
  <c r="AJ65" i="5"/>
  <c r="AJ29" i="5"/>
  <c r="AJ42" i="5"/>
  <c r="AJ26" i="5"/>
  <c r="AJ10" i="5"/>
  <c r="AJ30" i="5"/>
  <c r="AJ54" i="5"/>
  <c r="AJ53" i="5"/>
  <c r="AJ14" i="5"/>
  <c r="AJ61" i="5"/>
  <c r="AJ49" i="5"/>
  <c r="AJ22" i="5"/>
  <c r="AJ34" i="5"/>
  <c r="AJ31" i="5"/>
  <c r="Y13" i="6" s="1"/>
  <c r="AJ55" i="5"/>
  <c r="Y19" i="6" s="1"/>
  <c r="AJ41" i="5"/>
  <c r="AJ9" i="5"/>
  <c r="AJ62" i="5"/>
  <c r="AJ17" i="5"/>
  <c r="AJ51" i="5"/>
  <c r="Y18" i="6" s="1"/>
  <c r="AJ67" i="5"/>
  <c r="Y22" i="6" s="1"/>
  <c r="AJ21" i="5"/>
  <c r="AJ25" i="5"/>
  <c r="AJ45" i="5"/>
  <c r="AJ13" i="5"/>
  <c r="AJ33" i="5"/>
  <c r="AJ37" i="5"/>
  <c r="AJ59" i="5"/>
  <c r="Y20" i="6" s="1"/>
  <c r="AJ66" i="5"/>
  <c r="AJ38" i="5"/>
  <c r="AJ69" i="5"/>
  <c r="AJ18" i="5"/>
  <c r="AJ11" i="5"/>
  <c r="Y8" i="6" s="1"/>
  <c r="AJ39" i="5"/>
  <c r="Y15" i="6" s="1"/>
  <c r="AJ70" i="5"/>
  <c r="Y23" i="6" s="1"/>
  <c r="AJ35" i="3"/>
  <c r="Y14" i="4" s="1"/>
  <c r="AJ43" i="3"/>
  <c r="Y16" i="4" s="1"/>
  <c r="AJ71" i="3"/>
  <c r="Y24" i="4" s="1"/>
  <c r="AI71" i="3"/>
  <c r="X24" i="4" s="1"/>
  <c r="AJ57" i="3"/>
  <c r="AJ58" i="3"/>
  <c r="AJ42" i="3"/>
  <c r="AJ10" i="3"/>
  <c r="AJ59" i="3"/>
  <c r="Y20" i="4" s="1"/>
  <c r="AJ50" i="3"/>
  <c r="AJ38" i="3"/>
  <c r="AJ46" i="3"/>
  <c r="AJ61" i="3"/>
  <c r="AJ22" i="3"/>
  <c r="AJ14" i="3"/>
  <c r="AJ69" i="3"/>
  <c r="AJ53" i="3"/>
  <c r="AJ26" i="3"/>
  <c r="AJ54" i="3"/>
  <c r="AJ55" i="3"/>
  <c r="Y19" i="4" s="1"/>
  <c r="AJ37" i="3"/>
  <c r="AJ29" i="3"/>
  <c r="AJ65" i="3"/>
  <c r="AJ45" i="3"/>
  <c r="AJ62" i="3"/>
  <c r="AJ63" i="3"/>
  <c r="Y21" i="4" s="1"/>
  <c r="AJ34" i="3"/>
  <c r="AJ33" i="3"/>
  <c r="AJ49" i="3"/>
  <c r="AJ18" i="3"/>
  <c r="AJ41" i="3"/>
  <c r="AJ66" i="3"/>
  <c r="AJ30" i="3"/>
  <c r="AJ17" i="3"/>
  <c r="AJ21" i="3"/>
  <c r="AJ70" i="3"/>
  <c r="Y23" i="4" s="1"/>
  <c r="AJ9" i="3"/>
  <c r="AJ13" i="3"/>
  <c r="AJ25" i="3"/>
  <c r="AJ39" i="3"/>
  <c r="Y15" i="4" s="1"/>
  <c r="W24" i="4"/>
  <c r="AJ67" i="3"/>
  <c r="Y22" i="4" s="1"/>
  <c r="AJ19" i="3"/>
  <c r="Y10" i="4" s="1"/>
  <c r="AJ51" i="3"/>
  <c r="Y18" i="4" s="1"/>
  <c r="AJ47" i="3"/>
  <c r="Y8" i="27" l="1"/>
  <c r="AJ125" i="26"/>
  <c r="Y25" i="27" s="1"/>
</calcChain>
</file>

<file path=xl/sharedStrings.xml><?xml version="1.0" encoding="utf-8"?>
<sst xmlns="http://schemas.openxmlformats.org/spreadsheetml/2006/main" count="2490" uniqueCount="321">
  <si>
    <t>PARTIDA 21-01-01 "SUBSECRETARIA DE SERVICIOS SOCIALES"</t>
  </si>
  <si>
    <t>INFORME POR PROGRAMA Y REGIÓN</t>
  </si>
  <si>
    <t>En pesos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</si>
  <si>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</si>
  <si>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</si>
  <si>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</si>
  <si>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</si>
  <si>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</si>
  <si>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</si>
  <si>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</si>
  <si>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</si>
  <si>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</si>
  <si>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</si>
  <si>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</si>
  <si>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</si>
  <si>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</si>
  <si>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</si>
  <si>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</si>
  <si>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</si>
  <si>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</si>
  <si>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</si>
  <si>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</si>
  <si>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</si>
  <si>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</si>
  <si>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</si>
  <si>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</si>
  <si>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</si>
  <si>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</si>
  <si>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</si>
  <si>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</si>
  <si>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</si>
  <si>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</si>
  <si>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</si>
  <si>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</si>
  <si>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</si>
  <si>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</si>
  <si>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</si>
  <si>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</si>
  <si>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</si>
  <si>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</si>
  <si>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</si>
  <si>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</si>
  <si>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</si>
  <si>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</si>
  <si>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</si>
  <si>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</si>
  <si>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</si>
  <si>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</si>
  <si>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</si>
  <si>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</si>
  <si>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</si>
  <si>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</si>
  <si>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</si>
  <si>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</si>
  <si>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</si>
  <si>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</si>
  <si>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</si>
  <si>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</si>
  <si>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</si>
  <si>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</si>
  <si>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</si>
  <si>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</si>
  <si>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</si>
  <si>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</si>
  <si>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</si>
  <si>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</si>
  <si>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</si>
  <si>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</si>
  <si>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</si>
  <si>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</si>
  <si>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</si>
  <si>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</si>
  <si>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</si>
  <si>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</si>
  <si>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</si>
  <si>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</si>
  <si>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</si>
  <si>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</si>
  <si>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</si>
  <si>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</si>
  <si>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PARTIDA 21-01-05 "INGRESO ETICO FAMILIAR Y SISTEMA CHILE SOLIDARIO"</t>
  </si>
  <si>
    <t>24-02-010 "Programa de Ayudas Técnicas - SENADIS"</t>
  </si>
  <si>
    <t>24-02-012 "Programa de Alimentación - JUNAEB"</t>
  </si>
  <si>
    <t>24-02-014 "Fondo de Solidaridad e Inversión Social"</t>
  </si>
  <si>
    <t>24-02-015 "INTEGRA - Subsecretaría de Educación Parvularia"</t>
  </si>
  <si>
    <t>24-02-020 "Programa de Educación Media - JUNAEB"</t>
  </si>
  <si>
    <t>24-03-010 "Programa Bonificación Ley N°20.595"</t>
  </si>
  <si>
    <t>24-03-335 "Programa de Habitabilidad Chile Solidario"</t>
  </si>
  <si>
    <t>24-03-337 "Bonos Art. 2 Transitorio. Ley N°19.949"</t>
  </si>
  <si>
    <t>24-03-340 "Programa de Apoyo Integral al Adulto Mayor Chile Solidario"</t>
  </si>
  <si>
    <t>24-03-343 "Programa de Apoyo a Personas en Situación de Calle"</t>
  </si>
  <si>
    <t>24-03-344 "Programa de Apoyo a Familias para el Autoconsumo"</t>
  </si>
  <si>
    <t>24-03-345 "Programa Eje (Ley N°20.595)</t>
  </si>
  <si>
    <t>24-03-999 "Programa de Generación de Microemprendimiento Indígena Urbano Chile Solidario - CONADI"</t>
  </si>
  <si>
    <t>24-03-997 "Centro para Niños(as) con Cuidadores Principales Temporeras(os)"</t>
  </si>
  <si>
    <t>PARTIDA 21-01-08 "SISTEMA ETICO FAMILIAR Y SISTEMA CHILE SOLIDARIO"</t>
  </si>
  <si>
    <t>FONDO DE SOLIDARIDAD E INVERSION SOCIAL</t>
  </si>
  <si>
    <t>SERVICIO DE ASISTENCIA TECNICA AL PROGRAMA HABITABILIDAD</t>
  </si>
  <si>
    <t>DEX. N° 05</t>
  </si>
  <si>
    <t>DEC. N° 1</t>
  </si>
  <si>
    <t>MINISTERIO DE BIENES NACIONALES</t>
  </si>
  <si>
    <t xml:space="preserve">PROGRAMA DE REGULARIZACION TITULOS DE DOMINIO </t>
  </si>
  <si>
    <t>DEX. N° 010</t>
  </si>
  <si>
    <t>SERVICIO NACIONAL DEL ADULTO  MAYOR</t>
  </si>
  <si>
    <t>SERVICIO DE ASISTENCIA TECNICA AL PROGRAMA DE APOYO INTEGRAL AL ADULTO MAYOR</t>
  </si>
  <si>
    <t>DEX. N° 03</t>
  </si>
  <si>
    <t xml:space="preserve">SERVICIO DE ASISTENCIA TECNICA AL PROGRAMA DE AUTOCONSUMO </t>
  </si>
  <si>
    <t xml:space="preserve">FONDO DE SOLIDARDAD E INVERSION SOCIAL </t>
  </si>
  <si>
    <t>DEX. N° 09</t>
  </si>
  <si>
    <t>CORPORACION NACIONAL DE DESARROLLO INDIGENA</t>
  </si>
  <si>
    <t>GENERACION DE MICROEMPRENDIMIENTO INDIGENA</t>
  </si>
  <si>
    <t>REX. N° 61</t>
  </si>
  <si>
    <t>MUNICIPALIDAD DE CALLE LARGA</t>
  </si>
  <si>
    <t xml:space="preserve">PROGRAMA DE APOYO AL ADULTO MAYOR </t>
  </si>
  <si>
    <t>REX. N° 109</t>
  </si>
  <si>
    <t xml:space="preserve">MUNICIPALIDAD DE QUILLOTA </t>
  </si>
  <si>
    <t>REX. N° 74</t>
  </si>
  <si>
    <t>MUNICIPALIDAD DE OLMUE</t>
  </si>
  <si>
    <t>REX. N° 101</t>
  </si>
  <si>
    <t>MUNICIPALIDAD DE RINCONADA</t>
  </si>
  <si>
    <t>REX. N° 78</t>
  </si>
  <si>
    <t>MUNICIPALIDAD DE PANQUEHUE</t>
  </si>
  <si>
    <t>REX. N° 70</t>
  </si>
  <si>
    <t xml:space="preserve">MUNICIPALIDAD DE SAN ESTEBAN </t>
  </si>
  <si>
    <t>MUNICIPALIDAD DE CARTAGENA</t>
  </si>
  <si>
    <t>MUNICIPALIDAD DE SANTA BARBARA</t>
  </si>
  <si>
    <t>MUNICIPALIDAD DE TUCAPEL</t>
  </si>
  <si>
    <t>MUNICIPALIDAD DE CURANILAHUE</t>
  </si>
  <si>
    <t>MUNICIPALIDAD DE NEGRETE</t>
  </si>
  <si>
    <t xml:space="preserve">MUNICIPALIDAD DE ANTUCO </t>
  </si>
  <si>
    <t>REX. N° 79</t>
  </si>
  <si>
    <t>REX. N° 255</t>
  </si>
  <si>
    <t>REX. N° 193</t>
  </si>
  <si>
    <t>REX. N° 86</t>
  </si>
  <si>
    <t>REX. N° 81</t>
  </si>
  <si>
    <t>REX. N° 80</t>
  </si>
  <si>
    <t>MUNICIPALIDAD DE TALAGANTE</t>
  </si>
  <si>
    <t>REX. N° 591</t>
  </si>
  <si>
    <t>PROGRAMA EJE (Ley N° 20.595)</t>
  </si>
  <si>
    <t>REX. N° 62</t>
  </si>
  <si>
    <t>REX. N° 110</t>
  </si>
  <si>
    <t>MUNICIPALIDAD DE QUILLOTA</t>
  </si>
  <si>
    <t>REX. N° 92</t>
  </si>
  <si>
    <t xml:space="preserve">MUNICIPALIDAD DE CONCON </t>
  </si>
  <si>
    <t>REX. N° 72</t>
  </si>
  <si>
    <t>REX. N° 71</t>
  </si>
  <si>
    <t>MUNICIPALIDAD DE  VALPARAISO</t>
  </si>
  <si>
    <t>REX. N° 102</t>
  </si>
  <si>
    <t>REX. N° 69</t>
  </si>
  <si>
    <t>MUNICIPALIDAD DE ANTUCO</t>
  </si>
  <si>
    <t>REX. N° 85</t>
  </si>
  <si>
    <t>REX. N° 83</t>
  </si>
  <si>
    <t>REX. N° 104</t>
  </si>
  <si>
    <t>MUNICIPALIDAD DE PAINE</t>
  </si>
  <si>
    <t>MUNICIPALIDAD DE PIRQUE</t>
  </si>
  <si>
    <t>MUNICIPALIDAD DE CURACAVI</t>
  </si>
  <si>
    <t>MUNICIPALIDAD DE MACUL</t>
  </si>
  <si>
    <t>MUNICIPALIDAD DE LA FLORIDA</t>
  </si>
  <si>
    <t>MUNICIPALIDAD DE COLINA</t>
  </si>
  <si>
    <t>MUNICIPALIDAD DE LA GRANJA</t>
  </si>
  <si>
    <t>REX. N° 278</t>
  </si>
  <si>
    <t>REX. N° 297</t>
  </si>
  <si>
    <t>REX. N° 457</t>
  </si>
  <si>
    <t>REX. N° 313</t>
  </si>
  <si>
    <t>REX. N° 295</t>
  </si>
  <si>
    <t>REX. N° 454</t>
  </si>
  <si>
    <t>REX. N° 296</t>
  </si>
  <si>
    <t>ÑUBLE</t>
  </si>
  <si>
    <t>TOTAL  ÑUBLE</t>
  </si>
  <si>
    <t>EJECUCIÓN AL 30 DE JUNIO DE 2024</t>
  </si>
  <si>
    <t>DECRETO N° 10</t>
  </si>
  <si>
    <t xml:space="preserve">AYUDA TECNICAS </t>
  </si>
  <si>
    <t>DECRETO N° 6</t>
  </si>
  <si>
    <t xml:space="preserve">PROGRAM YO EMPRENDO SEMILLA </t>
  </si>
  <si>
    <t>FONDO DE SOLIDARIDAD E INVERSION SOCIAL, FOSIS</t>
  </si>
  <si>
    <t>SERVICIO NACIONAL DE LA DISCPACIDAD, SENADIS</t>
  </si>
  <si>
    <t xml:space="preserve">PROGRAM YO TRABAJO </t>
  </si>
  <si>
    <t>SUBTITULO 21</t>
  </si>
  <si>
    <t>SUBTITULO 22</t>
  </si>
  <si>
    <t>DECRETO N° 7</t>
  </si>
  <si>
    <t>BONOS ART. 2° TRANSITORIO, LEY 19.949</t>
  </si>
  <si>
    <t>INSTITUTO DE PREVISION SOCIAL, IPS</t>
  </si>
  <si>
    <t>MUNICIPALIDAD DE CASABLANCA</t>
  </si>
  <si>
    <t>REX.N° 75</t>
  </si>
  <si>
    <t>REX.N° 59</t>
  </si>
  <si>
    <t>REX.N° 230</t>
  </si>
  <si>
    <t>REX.N° 103</t>
  </si>
  <si>
    <t>REX.N° 140</t>
  </si>
  <si>
    <t>REX.N° 175</t>
  </si>
  <si>
    <t>REX.N° 187</t>
  </si>
  <si>
    <t>REX.N° 82</t>
  </si>
  <si>
    <t>REX.N° 188</t>
  </si>
  <si>
    <t>MUNICIPALIDAD DE SANTA MARIA</t>
  </si>
  <si>
    <t>MUNICIPALIDAD DE VIÑA DEL MAR</t>
  </si>
  <si>
    <t>MUNICIPALIDAD DE NOGALES</t>
  </si>
  <si>
    <t>MUNICIPALIDAD DE QUILPUE</t>
  </si>
  <si>
    <t>MUNICIPALIDAD DE LA CALERA</t>
  </si>
  <si>
    <t>MUNICIPALIDAD DE EL TABO</t>
  </si>
  <si>
    <t>MUNICIPALIDAD DE CONCON</t>
  </si>
  <si>
    <t>MUNICIPALIDAD DE VALPARAISO</t>
  </si>
  <si>
    <t>REX. N° 155</t>
  </si>
  <si>
    <t>REX.N° 98</t>
  </si>
  <si>
    <t>MUNICIPALIDAD DE QUINTERO</t>
  </si>
  <si>
    <t>REX. N° 811</t>
  </si>
  <si>
    <t>REX. N° 812</t>
  </si>
  <si>
    <t>REX. N° 580</t>
  </si>
  <si>
    <t>REX. N° 750</t>
  </si>
  <si>
    <t>REX. N° 664</t>
  </si>
  <si>
    <t>REX. N° 899</t>
  </si>
  <si>
    <t>REX. N° 641</t>
  </si>
  <si>
    <t>REX. N° 839</t>
  </si>
  <si>
    <t>REX. N° 755</t>
  </si>
  <si>
    <t>REX. N° 665</t>
  </si>
  <si>
    <t>MUNICIPALIDAD DE LAMPA</t>
  </si>
  <si>
    <t>MUNICIPALIDAD DE CERRILLOS</t>
  </si>
  <si>
    <t>MUNICIPALIDAD DE INDEPENDENCIA</t>
  </si>
  <si>
    <t>MUNICIPALIDAD DE PUENTE ALTO</t>
  </si>
  <si>
    <t>REX. N° 754</t>
  </si>
  <si>
    <t>MUNICIPALIDAD DE ISLA DE MAIPO</t>
  </si>
  <si>
    <t>REX. N° 592</t>
  </si>
  <si>
    <t xml:space="preserve">MUNICIPALIDAD DE LO ESPEJO </t>
  </si>
  <si>
    <t>MUNICIPALIDAD DE MAIPU</t>
  </si>
  <si>
    <t>REX. N° 813</t>
  </si>
  <si>
    <t>MUNICIPALIDAD DE MELIPILLA</t>
  </si>
  <si>
    <t>MUNICIPALIDAD DE PEÑAFLOR</t>
  </si>
  <si>
    <t>MUNICIPALIDAD DE QUINTA NORMAL</t>
  </si>
  <si>
    <t>REX. N° 810</t>
  </si>
  <si>
    <t>MUNICIPALIDAD DE RECOLETA</t>
  </si>
  <si>
    <t>MUNICIPALIDAD DE SAN JOSE DE MAIPO</t>
  </si>
  <si>
    <t>REX. N° 756</t>
  </si>
  <si>
    <t>REX. N° 837</t>
  </si>
  <si>
    <t>REX. N° 814</t>
  </si>
  <si>
    <t>MUNICIPALIDAD DE LA REINA</t>
  </si>
  <si>
    <t>MUNICIPALIDAD DE SAN MIGUEL</t>
  </si>
  <si>
    <t>REX. N° 809</t>
  </si>
  <si>
    <t>MUNICIPALIDAD DE RENCA</t>
  </si>
  <si>
    <t>REX. N° 938</t>
  </si>
  <si>
    <t>REX. N° 1088</t>
  </si>
  <si>
    <t>REX. N° 838</t>
  </si>
  <si>
    <t>MUNICIPALIDAD DE PUDAHUEL</t>
  </si>
  <si>
    <t>REX. N° 815</t>
  </si>
  <si>
    <t>MUNICIPALIDAD DE ÑUÑOA</t>
  </si>
  <si>
    <t>REX. N° 896</t>
  </si>
  <si>
    <t>REX. N° 897</t>
  </si>
  <si>
    <t>REX. N° 898</t>
  </si>
  <si>
    <t>REX. N° 836</t>
  </si>
  <si>
    <t>REX. N° 581</t>
  </si>
  <si>
    <t>MUNICIPALIDAD DE PROVIDENCIA</t>
  </si>
  <si>
    <t>MUNICIPALIDAD DE SAN JOAQUIN</t>
  </si>
  <si>
    <t>MUNICIPALIDAD DE PEÑALOLEN</t>
  </si>
  <si>
    <t>MUNICIPALIDAD DE LA PINTANA</t>
  </si>
  <si>
    <t>REX. N° 752</t>
  </si>
  <si>
    <t>REX. N° 751</t>
  </si>
  <si>
    <t>REX. N° 868</t>
  </si>
  <si>
    <t>MUNICIPALIDAD DE EL BOSQUE</t>
  </si>
  <si>
    <t>MUNICIPALIDAD DE CERRO NAVIA</t>
  </si>
  <si>
    <t>MUNICIPALIDAD DE QUILICURA</t>
  </si>
  <si>
    <t>REX. N° 1213</t>
  </si>
  <si>
    <t>REX. N° 808</t>
  </si>
  <si>
    <t xml:space="preserve">MUNICIPALIDAD DE ESTACION CENTRAL </t>
  </si>
  <si>
    <t>MUNICIPALIDAD DE SAN BERNARDO</t>
  </si>
  <si>
    <t>REX. N° 135</t>
  </si>
  <si>
    <t>REX. N° 93</t>
  </si>
  <si>
    <t xml:space="preserve">MUNICIPALIDAD DE EL TABO </t>
  </si>
  <si>
    <t>REX. N° 186</t>
  </si>
  <si>
    <t>REX. N° 91</t>
  </si>
  <si>
    <t>REX. N° 97</t>
  </si>
  <si>
    <t>REX. N° 60</t>
  </si>
  <si>
    <t>REX. N° 134</t>
  </si>
  <si>
    <t>REX. N° 84</t>
  </si>
  <si>
    <t>REX. N° 82</t>
  </si>
  <si>
    <t>REX. N° 459</t>
  </si>
  <si>
    <t xml:space="preserve">MUNICIPALIDAD DE PUENTE ALTO </t>
  </si>
  <si>
    <t>REX. N° 458</t>
  </si>
  <si>
    <t>REX. N° 298</t>
  </si>
  <si>
    <t>REX. N° 556</t>
  </si>
  <si>
    <t>REX. N° 584</t>
  </si>
  <si>
    <t xml:space="preserve">MUNICIPALIDAD DE SAN JOAQUIN </t>
  </si>
  <si>
    <t>REX. N° 550</t>
  </si>
  <si>
    <t>REX. N° 452</t>
  </si>
  <si>
    <t>REX. N° 453</t>
  </si>
  <si>
    <t>REX. N° 600</t>
  </si>
  <si>
    <t>REX. N° 544</t>
  </si>
  <si>
    <t>REX. N° 666</t>
  </si>
  <si>
    <t>REX. N° 546</t>
  </si>
  <si>
    <t>REX. N° 583</t>
  </si>
  <si>
    <t>REX. N° 582</t>
  </si>
  <si>
    <t>REX. N° 545</t>
  </si>
  <si>
    <t>REX. N° 609</t>
  </si>
  <si>
    <t>REX. N° 599</t>
  </si>
  <si>
    <t>REX. N° 456</t>
  </si>
  <si>
    <t>REX. N° 548</t>
  </si>
  <si>
    <t>REX. N° 667</t>
  </si>
  <si>
    <t>REX. N° 585</t>
  </si>
  <si>
    <t>REX. N° 555</t>
  </si>
  <si>
    <t>REX. N° 549</t>
  </si>
  <si>
    <t>REX. N° 460</t>
  </si>
  <si>
    <t>REX. N° 1090</t>
  </si>
  <si>
    <t>REX. N° 552</t>
  </si>
  <si>
    <t>Asig. Directa</t>
  </si>
  <si>
    <t>convenio Gob central</t>
  </si>
  <si>
    <t>Asig Directa</t>
  </si>
  <si>
    <t>conv Gob central</t>
  </si>
  <si>
    <t>asig directa</t>
  </si>
  <si>
    <t>conv gob central</t>
  </si>
  <si>
    <t>asig. directa</t>
  </si>
  <si>
    <t>transf gob central</t>
  </si>
  <si>
    <t>Subtítulo 21</t>
  </si>
  <si>
    <t>Subtítulo 22</t>
  </si>
  <si>
    <t>Bono Base, Bono Control niño Sano, Bono Formalización, Bono Graduación, Bono logro escolar.</t>
  </si>
  <si>
    <t>Concurso asig directa y convocatoria</t>
  </si>
  <si>
    <t>Soluciones constructivas y Asesorías Familiares</t>
  </si>
  <si>
    <t>Bono de Protección dirigido a familias SSYOO</t>
  </si>
  <si>
    <t xml:space="preserve">Asignacion Directa </t>
  </si>
  <si>
    <t>Acompañamiento Psicosocial</t>
  </si>
  <si>
    <t>Concurso y asignacion Directa</t>
  </si>
  <si>
    <t>Tecnología producción de alimentos.</t>
  </si>
  <si>
    <t>Asignacion Directa</t>
  </si>
  <si>
    <t>Programa de Acompañamiento a la Trayectoria EJE a personas del SSYOO</t>
  </si>
  <si>
    <t>Iniciativas Infantiles</t>
  </si>
  <si>
    <t>Servicio de asesoría, capacitación y financiamiento para emprendimiento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</si>
</sst>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&quot;$&quot;\ * #,##0_-;\-&quot;$&quot;\ * #,##0_-;_-&quot;$&quot;\ * &quot;-&quot;_-;_-@_-"/>
    <numFmt numFmtId="165" formatCode="_-* #,##0_-;\-* #,##0_-;_-* &quot;-&quot;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dd/mm/yy;@"/>
    <numFmt numFmtId="169" formatCode="_-[$€]\ * #,##0.00_-;\-[$€]\ * #,##0.00_-;_-[$€]\ * &quot;-&quot;??_-;_-@_-"/>
    <numFmt numFmtId="170" formatCode="_-[$€-2]\ * #,##0.00_-;\-[$€-2]\ * #,##0.00_-;_-[$€-2]\ * &quot;-&quot;??_-"/>
    <numFmt numFmtId="171" formatCode="mmm"/>
    <numFmt numFmtId="172" formatCode="dd/mm/yy"/>
    <numFmt numFmtId="173" formatCode="_(* #,##0.00_);_(* \(#,##0.00\);_(* &quot;-&quot;??_);_(@_)"/>
    <numFmt numFmtId="174" formatCode="_-* #,##0\ _P_t_s_-;\-* #,##0\ _P_t_s_-;_-* &quot;-&quot;\ _P_t_s_-;_-@_-"/>
    <numFmt numFmtId="175" formatCode="_(* #,##0_);_(* \(#,##0\);_(* &quot;-&quot;_);_(@_)"/>
    <numFmt numFmtId="176" formatCode="_-* #,##0.00_ _€_-;\-* #,##0.00_ _€_-;_-* &quot;-&quot;??_ _€_-;_-@_-"/>
    <numFmt numFmtId="177" formatCode="#,##0.00\ &quot;pta&quot;;\-#,##0.00\ &quot;pta&quot;"/>
    <numFmt numFmtId="178" formatCode="_-* #,##0.00\ _P_t_s_-;\-* #,##0.00\ _P_t_s_-;_-* &quot;-&quot;??\ _P_t_s_-;_-@_-"/>
    <numFmt numFmtId="179" formatCode="_-* #,##0.00\ _€_-;\-* #,##0.00\ _€_-;_-* &quot;-&quot;??\ _€_-;_-@_-"/>
    <numFmt numFmtId="180" formatCode="#,##0_ ;[Red]\-#,##0\ "/>
    <numFmt numFmtId="181" formatCode="#,##0;[Red]#,##0"/>
    <numFmt numFmtId="182" formatCode="_-* #,##0_ _€_-;\-* #,##0_ _€_-;_-* &quot;-&quot;??_ _€_-;_-@_-"/>
    <numFmt numFmtId="183" formatCode="#,##0.0"/>
    <numFmt numFmtId="184" formatCode="_-* #,##0.0_-;\-* #,##0.0_-;_-* &quot;-&quot;??_-;_-@_-"/>
    <numFmt numFmtId="185" formatCode="_-* #,##0\ _€_-;\-* #,##0\ _€_-;_-* &quot;-&quot;??\ _€_-;_-@_-"/>
    <numFmt numFmtId="186" formatCode="_-* #,##0_-;\-* #,##0_-;_-* &quot;-&quot;??_-;_-@_-"/>
    <numFmt numFmtId="187" formatCode="dd/mm/yyyy;@"/>
    <numFmt numFmtId="188" formatCode="&quot;$&quot;#,##0.00_);[Red]\(&quot;$&quot;#,##0.00\)"/>
    <numFmt numFmtId="189" formatCode="_-* #,##0.00\ &quot;€&quot;_-;\-* #,##0.00\ &quot;€&quot;_-;_-* &quot;-&quot;??\ &quot;€&quot;_-;_-@_-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color rgb="FF666666"/>
      <name val="Trebuchet MS"/>
      <family val="2"/>
    </font>
    <font>
      <sz val="8"/>
      <name val="Calibri"/>
      <family val="2"/>
      <scheme val="minor"/>
    </font>
    <font>
      <sz val="9"/>
      <color rgb="FF000000"/>
      <name val="Calibri"/>
      <family val="2"/>
      <charset val="1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2014">
    <xf numFmtId="0" fontId="0" fillId="0" borderId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6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6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6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6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6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6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9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9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9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9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3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6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8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40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0" fontId="41" fillId="75" borderId="30" applyNumberFormat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9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9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9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9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8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15" fontId="49" fillId="36" borderId="0">
      <alignment horizontal="center"/>
    </xf>
    <xf numFmtId="169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0" fontId="3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3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45" fillId="0" borderId="34" applyNumberFormat="0" applyFill="0" applyAlignment="0" applyProtection="0"/>
    <xf numFmtId="0" fontId="57" fillId="0" borderId="34" applyNumberFormat="0" applyFill="0" applyAlignment="0" applyProtection="0"/>
    <xf numFmtId="0" fontId="57" fillId="0" borderId="34" applyNumberFormat="0" applyFill="0" applyAlignment="0" applyProtection="0"/>
    <xf numFmtId="0" fontId="4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72" fontId="6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65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39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173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6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68" fillId="0" borderId="0" applyFont="0" applyFill="0" applyBorder="0" applyAlignment="0" applyProtection="0"/>
    <xf numFmtId="176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42" fillId="0" borderId="0" applyFont="0" applyFill="0" applyBorder="0" applyAlignment="0" applyProtection="0"/>
    <xf numFmtId="182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8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8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8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78" fontId="42" fillId="0" borderId="0" applyFont="0" applyFill="0" applyBorder="0" applyAlignment="0" applyProtection="0"/>
    <xf numFmtId="176" fontId="68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24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9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1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68" fillId="0" borderId="0"/>
    <xf numFmtId="0" fontId="68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8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/>
    <xf numFmtId="0" fontId="1" fillId="0" borderId="0"/>
    <xf numFmtId="0" fontId="24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24" fillId="82" borderId="35" applyNumberFormat="0" applyFont="0" applyAlignment="0" applyProtection="0"/>
    <xf numFmtId="0" fontId="1" fillId="0" borderId="0"/>
    <xf numFmtId="0" fontId="24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0" borderId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24" fillId="8" borderId="8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5" fillId="72" borderId="36" applyNumberFormat="0" applyAlignment="0" applyProtection="0"/>
    <xf numFmtId="0" fontId="1" fillId="0" borderId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24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8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1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77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4" fillId="73" borderId="36" applyNumberFormat="0" applyAlignment="0" applyProtection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85" fillId="0" borderId="32" applyNumberFormat="0" applyFill="0" applyAlignment="0" applyProtection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5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5" fillId="0" borderId="34" applyNumberFormat="0" applyFill="0" applyAlignment="0" applyProtection="0"/>
    <xf numFmtId="0" fontId="46" fillId="0" borderId="34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0" fontId="42" fillId="0" borderId="0"/>
    <xf numFmtId="0" fontId="1" fillId="0" borderId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6" fillId="0" borderId="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1" fillId="0" borderId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90" fillId="0" borderId="0" applyNumberForma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90" fillId="0" borderId="0" applyNumberFormat="0" applyFill="0" applyBorder="0" applyAlignment="0" applyProtection="0"/>
  </cellStyleXfs>
  <cellXfs count="183">
    <xf numFmtId="0" fontId="0" fillId="0" borderId="0" xfId="0"/>
    <xf numFmtId="0" fontId="19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left" vertical="center" wrapText="1"/>
    </xf>
    <xf numFmtId="0" fontId="19" fillId="0" borderId="13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center" vertical="center" wrapText="1"/>
    </xf>
    <xf numFmtId="168" fontId="19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vertical="center" wrapText="1"/>
    </xf>
    <xf numFmtId="3" fontId="19" fillId="0" borderId="13" xfId="0" applyNumberFormat="1" applyFont="1" applyBorder="1" applyAlignment="1">
      <alignment horizontal="right" vertical="center" wrapText="1"/>
    </xf>
    <xf numFmtId="0" fontId="21" fillId="0" borderId="13" xfId="0" applyFont="1" applyBorder="1" applyAlignment="1">
      <alignment horizontal="justify" vertical="center" wrapText="1"/>
    </xf>
    <xf numFmtId="3" fontId="19" fillId="0" borderId="13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left" vertical="center" wrapText="1"/>
    </xf>
    <xf numFmtId="10" fontId="19" fillId="0" borderId="13" xfId="0" applyNumberFormat="1" applyFont="1" applyBorder="1" applyAlignment="1">
      <alignment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Border="1" applyProtection="1">
      <protection locked="0"/>
    </xf>
    <xf numFmtId="0" fontId="22" fillId="36" borderId="20" xfId="0" applyFont="1" applyFill="1" applyBorder="1" applyAlignment="1" applyProtection="1">
      <alignment horizontal="justify" vertical="justify" wrapText="1"/>
      <protection locked="0"/>
    </xf>
    <xf numFmtId="3" fontId="22" fillId="36" borderId="19" xfId="0" applyNumberFormat="1" applyFont="1" applyFill="1" applyBorder="1" applyAlignment="1" applyProtection="1">
      <alignment wrapText="1"/>
      <protection locked="0"/>
    </xf>
    <xf numFmtId="3" fontId="21" fillId="0" borderId="18" xfId="0" applyNumberFormat="1" applyFont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vertical="center" wrapText="1"/>
    </xf>
    <xf numFmtId="0" fontId="22" fillId="36" borderId="21" xfId="0" applyFont="1" applyFill="1" applyBorder="1" applyAlignment="1" applyProtection="1">
      <alignment horizontal="justify" vertical="justify" wrapText="1"/>
      <protection locked="0"/>
    </xf>
    <xf numFmtId="14" fontId="21" fillId="0" borderId="13" xfId="0" applyNumberFormat="1" applyFont="1" applyBorder="1" applyProtection="1">
      <protection locked="0"/>
    </xf>
    <xf numFmtId="0" fontId="22" fillId="36" borderId="22" xfId="0" applyFont="1" applyFill="1" applyBorder="1" applyAlignment="1" applyProtection="1">
      <alignment horizontal="justify" vertical="justify" wrapText="1"/>
      <protection locked="0"/>
    </xf>
    <xf numFmtId="3" fontId="22" fillId="36" borderId="21" xfId="0" applyNumberFormat="1" applyFont="1" applyFill="1" applyBorder="1" applyAlignment="1" applyProtection="1">
      <alignment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3" fontId="19" fillId="34" borderId="13" xfId="0" applyNumberFormat="1" applyFont="1" applyFill="1" applyBorder="1" applyAlignment="1">
      <alignment horizontal="right" vertical="center" wrapText="1"/>
    </xf>
    <xf numFmtId="0" fontId="19" fillId="34" borderId="11" xfId="0" applyFont="1" applyFill="1" applyBorder="1" applyAlignment="1" applyProtection="1">
      <alignment horizontal="center" vertical="center" wrapText="1"/>
      <protection locked="0"/>
    </xf>
    <xf numFmtId="0" fontId="19" fillId="34" borderId="11" xfId="0" applyFont="1" applyFill="1" applyBorder="1" applyAlignment="1" applyProtection="1">
      <alignment horizontal="left" vertical="center" wrapText="1"/>
      <protection locked="0"/>
    </xf>
    <xf numFmtId="10" fontId="19" fillId="34" borderId="13" xfId="0" applyNumberFormat="1" applyFont="1" applyFill="1" applyBorder="1" applyAlignment="1">
      <alignment horizontal="right" vertical="center" wrapText="1"/>
    </xf>
    <xf numFmtId="0" fontId="21" fillId="37" borderId="0" xfId="0" applyFont="1" applyFill="1" applyAlignment="1">
      <alignment horizontal="justify" vertical="center" wrapText="1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>
      <alignment vertical="center"/>
    </xf>
    <xf numFmtId="0" fontId="23" fillId="38" borderId="13" xfId="0" applyFont="1" applyFill="1" applyBorder="1" applyAlignment="1">
      <alignment horizontal="center" vertical="center" wrapText="1"/>
    </xf>
    <xf numFmtId="14" fontId="23" fillId="38" borderId="13" xfId="0" applyNumberFormat="1" applyFont="1" applyFill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center" wrapText="1"/>
      <protection locked="0"/>
    </xf>
    <xf numFmtId="14" fontId="23" fillId="0" borderId="13" xfId="0" applyNumberFormat="1" applyFont="1" applyBorder="1" applyAlignment="1">
      <alignment vertical="center" wrapText="1"/>
    </xf>
    <xf numFmtId="3" fontId="22" fillId="36" borderId="24" xfId="0" applyNumberFormat="1" applyFont="1" applyFill="1" applyBorder="1" applyAlignment="1" applyProtection="1">
      <alignment vertical="center" wrapText="1"/>
      <protection locked="0"/>
    </xf>
    <xf numFmtId="0" fontId="23" fillId="0" borderId="13" xfId="0" applyFont="1" applyBorder="1" applyAlignment="1">
      <alignment horizontal="center" vertical="center" wrapText="1"/>
    </xf>
    <xf numFmtId="3" fontId="21" fillId="0" borderId="18" xfId="0" applyNumberFormat="1" applyFont="1" applyBorder="1" applyAlignment="1" applyProtection="1">
      <alignment horizontal="center" vertical="center" wrapText="1"/>
      <protection locked="0"/>
    </xf>
    <xf numFmtId="49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36" borderId="20" xfId="0" applyFont="1" applyFill="1" applyBorder="1" applyAlignment="1" applyProtection="1">
      <alignment horizontal="center" vertical="center" wrapText="1"/>
      <protection locked="0"/>
    </xf>
    <xf numFmtId="0" fontId="23" fillId="38" borderId="13" xfId="0" applyFont="1" applyFill="1" applyBorder="1" applyAlignment="1">
      <alignment horizontal="center" vertical="center"/>
    </xf>
    <xf numFmtId="14" fontId="23" fillId="38" borderId="13" xfId="0" applyNumberFormat="1" applyFont="1" applyFill="1" applyBorder="1" applyAlignment="1">
      <alignment horizontal="center" vertical="center"/>
    </xf>
    <xf numFmtId="0" fontId="22" fillId="36" borderId="21" xfId="0" applyFont="1" applyFill="1" applyBorder="1" applyAlignment="1" applyProtection="1">
      <alignment horizontal="justify" vertical="center" wrapText="1"/>
      <protection locked="0"/>
    </xf>
    <xf numFmtId="14" fontId="23" fillId="0" borderId="13" xfId="0" applyNumberFormat="1" applyFont="1" applyBorder="1" applyAlignment="1">
      <alignment horizontal="center" vertical="center"/>
    </xf>
    <xf numFmtId="3" fontId="22" fillId="36" borderId="25" xfId="0" applyNumberFormat="1" applyFont="1" applyFill="1" applyBorder="1" applyAlignment="1" applyProtection="1">
      <alignment vertical="center" wrapText="1"/>
      <protection locked="0"/>
    </xf>
    <xf numFmtId="14" fontId="23" fillId="0" borderId="13" xfId="0" applyNumberFormat="1" applyFont="1" applyBorder="1" applyAlignment="1">
      <alignment horizontal="center" vertical="center" wrapText="1"/>
    </xf>
    <xf numFmtId="0" fontId="22" fillId="36" borderId="24" xfId="0" applyFont="1" applyFill="1" applyBorder="1" applyAlignment="1" applyProtection="1">
      <alignment horizontal="left" vertical="center" wrapText="1"/>
      <protection locked="0"/>
    </xf>
    <xf numFmtId="3" fontId="22" fillId="36" borderId="13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14" fontId="23" fillId="0" borderId="0" xfId="0" applyNumberFormat="1" applyFont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right" vertical="center" wrapText="1"/>
    </xf>
    <xf numFmtId="0" fontId="22" fillId="36" borderId="13" xfId="0" applyFont="1" applyFill="1" applyBorder="1" applyAlignment="1" applyProtection="1">
      <alignment horizontal="justify" vertical="justify" wrapText="1"/>
      <protection locked="0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0" borderId="18" xfId="0" applyFont="1" applyBorder="1" applyAlignment="1">
      <alignment horizontal="justify" vertical="center" wrapText="1"/>
    </xf>
    <xf numFmtId="0" fontId="21" fillId="0" borderId="18" xfId="0" applyFont="1" applyBorder="1" applyAlignment="1">
      <alignment horizontal="center" vertical="center" wrapText="1"/>
    </xf>
    <xf numFmtId="168" fontId="19" fillId="0" borderId="18" xfId="0" applyNumberFormat="1" applyFont="1" applyBorder="1" applyAlignment="1">
      <alignment horizontal="center" vertical="center" wrapText="1"/>
    </xf>
    <xf numFmtId="0" fontId="22" fillId="36" borderId="21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 wrapText="1"/>
      <protection locked="0"/>
    </xf>
    <xf numFmtId="14" fontId="22" fillId="0" borderId="13" xfId="0" applyNumberFormat="1" applyFont="1" applyBorder="1" applyAlignment="1" applyProtection="1">
      <alignment horizontal="center" vertical="center" wrapText="1"/>
      <protection locked="0"/>
    </xf>
    <xf numFmtId="3" fontId="22" fillId="0" borderId="25" xfId="0" applyNumberFormat="1" applyFont="1" applyBorder="1" applyAlignment="1" applyProtection="1">
      <alignment vertical="center" wrapText="1"/>
      <protection locked="0"/>
    </xf>
    <xf numFmtId="49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20" xfId="0" applyFont="1" applyBorder="1" applyAlignment="1" applyProtection="1">
      <alignment horizontal="center" vertical="center" wrapText="1"/>
      <protection locked="0"/>
    </xf>
    <xf numFmtId="3" fontId="19" fillId="33" borderId="13" xfId="0" applyNumberFormat="1" applyFont="1" applyFill="1" applyBorder="1" applyAlignment="1">
      <alignment horizontal="right" vertical="center" wrapText="1"/>
    </xf>
    <xf numFmtId="0" fontId="19" fillId="33" borderId="11" xfId="0" applyFont="1" applyFill="1" applyBorder="1" applyAlignment="1" applyProtection="1">
      <alignment horizontal="justify" vertical="center" wrapText="1"/>
      <protection locked="0"/>
    </xf>
    <xf numFmtId="0" fontId="19" fillId="33" borderId="11" xfId="0" applyFont="1" applyFill="1" applyBorder="1" applyAlignment="1" applyProtection="1">
      <alignment horizontal="center" vertical="center" wrapText="1"/>
      <protection locked="0"/>
    </xf>
    <xf numFmtId="10" fontId="19" fillId="33" borderId="13" xfId="0" applyNumberFormat="1" applyFont="1" applyFill="1" applyBorder="1" applyAlignment="1">
      <alignment horizontal="right" vertical="center" wrapText="1"/>
    </xf>
    <xf numFmtId="0" fontId="21" fillId="35" borderId="0" xfId="0" applyFont="1" applyFill="1" applyAlignment="1">
      <alignment horizontal="justify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3" fontId="21" fillId="0" borderId="0" xfId="0" applyNumberFormat="1" applyFont="1" applyAlignment="1">
      <alignment horizontal="right" vertical="center" wrapText="1"/>
    </xf>
    <xf numFmtId="10" fontId="21" fillId="0" borderId="0" xfId="0" applyNumberFormat="1" applyFont="1" applyAlignment="1">
      <alignment horizontal="right" vertical="center" wrapText="1"/>
    </xf>
    <xf numFmtId="0" fontId="21" fillId="39" borderId="0" xfId="0" applyFont="1" applyFill="1" applyAlignment="1">
      <alignment horizontal="justify" vertical="center" wrapText="1"/>
    </xf>
    <xf numFmtId="0" fontId="21" fillId="0" borderId="13" xfId="0" applyFont="1" applyBorder="1" applyAlignment="1">
      <alignment horizontal="left" vertical="center"/>
    </xf>
    <xf numFmtId="10" fontId="21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justify" vertical="center" wrapText="1"/>
    </xf>
    <xf numFmtId="10" fontId="19" fillId="33" borderId="13" xfId="0" applyNumberFormat="1" applyFont="1" applyFill="1" applyBorder="1" applyAlignment="1">
      <alignment horizontal="center" vertical="center" wrapText="1"/>
    </xf>
    <xf numFmtId="10" fontId="21" fillId="0" borderId="0" xfId="0" applyNumberFormat="1" applyFont="1" applyAlignment="1">
      <alignment horizontal="center" vertical="center" wrapText="1"/>
    </xf>
    <xf numFmtId="3" fontId="22" fillId="36" borderId="13" xfId="0" applyNumberFormat="1" applyFont="1" applyFill="1" applyBorder="1" applyAlignment="1" applyProtection="1">
      <alignment wrapText="1"/>
      <protection locked="0"/>
    </xf>
    <xf numFmtId="3" fontId="21" fillId="0" borderId="13" xfId="0" applyNumberFormat="1" applyFont="1" applyBorder="1" applyAlignment="1" applyProtection="1">
      <alignment horizontal="right" vertical="center" wrapText="1"/>
      <protection locked="0"/>
    </xf>
    <xf numFmtId="0" fontId="19" fillId="34" borderId="13" xfId="0" applyFont="1" applyFill="1" applyBorder="1" applyAlignment="1" applyProtection="1">
      <alignment horizontal="center" vertical="center" wrapText="1"/>
      <protection locked="0"/>
    </xf>
    <xf numFmtId="0" fontId="19" fillId="34" borderId="13" xfId="0" applyFont="1" applyFill="1" applyBorder="1" applyAlignment="1" applyProtection="1">
      <alignment horizontal="left" vertical="center" wrapText="1"/>
      <protection locked="0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36" borderId="13" xfId="0" applyFont="1" applyFill="1" applyBorder="1" applyAlignment="1" applyProtection="1">
      <alignment horizontal="justify" vertical="center" wrapText="1"/>
      <protection locked="0"/>
    </xf>
    <xf numFmtId="3" fontId="22" fillId="0" borderId="13" xfId="0" applyNumberFormat="1" applyFont="1" applyBorder="1" applyAlignment="1" applyProtection="1">
      <alignment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19" fillId="33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vertical="center" wrapText="1"/>
      <protection locked="0"/>
    </xf>
    <xf numFmtId="49" fontId="22" fillId="36" borderId="18" xfId="0" applyNumberFormat="1" applyFont="1" applyFill="1" applyBorder="1" applyAlignment="1" applyProtection="1">
      <alignment horizontal="center" vertical="center" wrapText="1"/>
      <protection locked="0"/>
    </xf>
    <xf numFmtId="3" fontId="91" fillId="0" borderId="0" xfId="0" applyNumberFormat="1" applyFont="1"/>
    <xf numFmtId="0" fontId="22" fillId="36" borderId="20" xfId="0" applyFont="1" applyFill="1" applyBorder="1" applyAlignment="1" applyProtection="1">
      <alignment horizontal="justify" vertical="center" wrapText="1"/>
      <protection locked="0"/>
    </xf>
    <xf numFmtId="14" fontId="21" fillId="0" borderId="13" xfId="0" applyNumberFormat="1" applyFont="1" applyBorder="1" applyAlignment="1" applyProtection="1">
      <alignment horizontal="center" vertical="center"/>
      <protection locked="0"/>
    </xf>
    <xf numFmtId="0" fontId="22" fillId="36" borderId="40" xfId="0" applyFont="1" applyFill="1" applyBorder="1" applyAlignment="1" applyProtection="1">
      <alignment horizontal="justify" vertical="justify" wrapText="1"/>
      <protection locked="0"/>
    </xf>
    <xf numFmtId="3" fontId="21" fillId="0" borderId="14" xfId="0" applyNumberFormat="1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3" fontId="22" fillId="36" borderId="0" xfId="0" applyNumberFormat="1" applyFont="1" applyFill="1" applyAlignment="1" applyProtection="1">
      <alignment vertical="center" wrapText="1"/>
      <protection locked="0"/>
    </xf>
    <xf numFmtId="0" fontId="19" fillId="0" borderId="15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23" fillId="38" borderId="14" xfId="0" applyFont="1" applyFill="1" applyBorder="1" applyAlignment="1">
      <alignment horizontal="center" vertical="center" wrapText="1"/>
    </xf>
    <xf numFmtId="14" fontId="23" fillId="38" borderId="14" xfId="0" applyNumberFormat="1" applyFont="1" applyFill="1" applyBorder="1" applyAlignment="1">
      <alignment horizontal="center" vertical="center" wrapText="1"/>
    </xf>
    <xf numFmtId="0" fontId="22" fillId="36" borderId="41" xfId="0" applyFont="1" applyFill="1" applyBorder="1" applyAlignment="1" applyProtection="1">
      <alignment horizontal="left" vertical="center" wrapText="1"/>
      <protection locked="0"/>
    </xf>
    <xf numFmtId="14" fontId="23" fillId="0" borderId="14" xfId="0" applyNumberFormat="1" applyFont="1" applyBorder="1" applyAlignment="1">
      <alignment vertical="center" wrapText="1"/>
    </xf>
    <xf numFmtId="3" fontId="19" fillId="0" borderId="10" xfId="0" applyNumberFormat="1" applyFont="1" applyBorder="1" applyAlignment="1">
      <alignment horizontal="right" vertical="center" wrapText="1"/>
    </xf>
    <xf numFmtId="3" fontId="19" fillId="0" borderId="28" xfId="0" applyNumberFormat="1" applyFont="1" applyBorder="1" applyAlignment="1">
      <alignment horizontal="right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3" fontId="19" fillId="0" borderId="18" xfId="0" applyNumberFormat="1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23" fillId="38" borderId="18" xfId="0" applyFont="1" applyFill="1" applyBorder="1" applyAlignment="1">
      <alignment horizontal="center" vertical="center"/>
    </xf>
    <xf numFmtId="14" fontId="23" fillId="38" borderId="18" xfId="0" applyNumberFormat="1" applyFont="1" applyFill="1" applyBorder="1" applyAlignment="1">
      <alignment horizontal="center" vertical="center"/>
    </xf>
    <xf numFmtId="0" fontId="22" fillId="36" borderId="18" xfId="0" applyFont="1" applyFill="1" applyBorder="1" applyAlignment="1" applyProtection="1">
      <alignment horizontal="left" vertical="center" wrapText="1"/>
      <protection locked="0"/>
    </xf>
    <xf numFmtId="14" fontId="23" fillId="0" borderId="18" xfId="0" applyNumberFormat="1" applyFont="1" applyBorder="1" applyAlignment="1">
      <alignment horizontal="center" vertical="center"/>
    </xf>
    <xf numFmtId="14" fontId="23" fillId="0" borderId="18" xfId="0" applyNumberFormat="1" applyFont="1" applyBorder="1" applyAlignment="1">
      <alignment horizontal="center" vertical="center" wrapText="1"/>
    </xf>
    <xf numFmtId="0" fontId="19" fillId="0" borderId="13" xfId="0" applyFont="1" applyBorder="1" applyAlignment="1" applyProtection="1">
      <alignment horizontal="left" vertical="center" wrapText="1"/>
      <protection locked="0"/>
    </xf>
    <xf numFmtId="3" fontId="21" fillId="0" borderId="18" xfId="0" applyNumberFormat="1" applyFont="1" applyBorder="1" applyAlignment="1">
      <alignment horizontal="right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justify" vertical="center" wrapText="1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>
      <alignment horizontal="left" vertical="center" wrapText="1"/>
    </xf>
    <xf numFmtId="3" fontId="21" fillId="0" borderId="13" xfId="0" applyNumberFormat="1" applyFont="1" applyBorder="1" applyAlignment="1">
      <alignment horizontal="center" vertical="center"/>
    </xf>
    <xf numFmtId="3" fontId="19" fillId="34" borderId="13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8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 vertical="center" wrapText="1"/>
    </xf>
    <xf numFmtId="16" fontId="19" fillId="33" borderId="13" xfId="0" applyNumberFormat="1" applyFont="1" applyFill="1" applyBorder="1" applyAlignment="1" applyProtection="1">
      <alignment horizontal="left" vertical="center" wrapText="1"/>
      <protection locked="0"/>
    </xf>
    <xf numFmtId="3" fontId="19" fillId="34" borderId="14" xfId="0" applyNumberFormat="1" applyFont="1" applyFill="1" applyBorder="1" applyAlignment="1">
      <alignment horizontal="center" vertical="center" wrapText="1"/>
    </xf>
    <xf numFmtId="3" fontId="19" fillId="34" borderId="18" xfId="0" applyNumberFormat="1" applyFont="1" applyFill="1" applyBorder="1" applyAlignment="1">
      <alignment horizontal="center" vertical="center" wrapText="1"/>
    </xf>
    <xf numFmtId="10" fontId="19" fillId="34" borderId="14" xfId="0" applyNumberFormat="1" applyFont="1" applyFill="1" applyBorder="1" applyAlignment="1">
      <alignment horizontal="center" vertical="center" wrapText="1"/>
    </xf>
    <xf numFmtId="16" fontId="19" fillId="33" borderId="10" xfId="0" quotePrefix="1" applyNumberFormat="1" applyFont="1" applyFill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3" fontId="19" fillId="34" borderId="15" xfId="0" applyNumberFormat="1" applyFont="1" applyFill="1" applyBorder="1" applyAlignment="1">
      <alignment horizontal="center" vertical="center" wrapText="1"/>
    </xf>
    <xf numFmtId="3" fontId="19" fillId="34" borderId="16" xfId="0" applyNumberFormat="1" applyFont="1" applyFill="1" applyBorder="1" applyAlignment="1">
      <alignment horizontal="center" vertical="center" wrapText="1"/>
    </xf>
    <xf numFmtId="3" fontId="19" fillId="34" borderId="17" xfId="0" applyNumberFormat="1" applyFont="1" applyFill="1" applyBorder="1" applyAlignment="1">
      <alignment horizontal="center" vertical="center" wrapText="1"/>
    </xf>
    <xf numFmtId="0" fontId="19" fillId="34" borderId="10" xfId="0" applyFont="1" applyFill="1" applyBorder="1" applyAlignment="1">
      <alignment horizontal="justify" vertical="center" wrapText="1"/>
    </xf>
    <xf numFmtId="0" fontId="19" fillId="34" borderId="11" xfId="0" applyFont="1" applyFill="1" applyBorder="1" applyAlignment="1">
      <alignment horizontal="justify" vertical="center" wrapText="1"/>
    </xf>
    <xf numFmtId="0" fontId="19" fillId="34" borderId="12" xfId="0" applyFont="1" applyFill="1" applyBorder="1" applyAlignment="1">
      <alignment horizontal="justify" vertical="center" wrapText="1"/>
    </xf>
    <xf numFmtId="0" fontId="19" fillId="33" borderId="10" xfId="0" applyFont="1" applyFill="1" applyBorder="1" applyAlignment="1" applyProtection="1">
      <alignment horizontal="left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12" xfId="0" applyFont="1" applyFill="1" applyBorder="1" applyAlignment="1" applyProtection="1">
      <alignment horizontal="left" vertical="center" wrapText="1"/>
      <protection locked="0"/>
    </xf>
    <xf numFmtId="3" fontId="21" fillId="0" borderId="14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4" borderId="10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2" xfId="0" applyFont="1" applyFill="1" applyBorder="1" applyAlignment="1" applyProtection="1">
      <alignment horizontal="justify" vertical="center" wrapText="1"/>
      <protection locked="0"/>
    </xf>
    <xf numFmtId="0" fontId="19" fillId="33" borderId="26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33" borderId="27" xfId="0" applyFont="1" applyFill="1" applyBorder="1" applyAlignment="1" applyProtection="1">
      <alignment horizontal="left" vertical="center" wrapText="1"/>
      <protection locked="0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3" borderId="10" xfId="0" applyFont="1" applyFill="1" applyBorder="1" applyAlignment="1">
      <alignment horizontal="left" vertical="center" wrapText="1"/>
    </xf>
    <xf numFmtId="3" fontId="21" fillId="0" borderId="14" xfId="0" applyNumberFormat="1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18" xfId="0" applyFont="1" applyFill="1" applyBorder="1" applyAlignment="1">
      <alignment horizontal="center" vertical="center" wrapText="1"/>
    </xf>
    <xf numFmtId="16" fontId="19" fillId="33" borderId="10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1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2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0" xfId="0" applyFont="1" applyAlignment="1">
      <alignment horizontal="center" vertical="center" wrapText="1"/>
    </xf>
    <xf numFmtId="3" fontId="21" fillId="0" borderId="28" xfId="0" applyNumberFormat="1" applyFont="1" applyBorder="1" applyAlignment="1">
      <alignment horizontal="center" vertical="center" wrapText="1"/>
    </xf>
    <xf numFmtId="0" fontId="93" fillId="0" borderId="0" xfId="0" applyFont="1" applyAlignment="1">
      <alignment wrapText="1"/>
    </xf>
    <xf numFmtId="0" fontId="93" fillId="0" borderId="0" xfId="0" applyFont="1"/>
    <xf numFmtId="0" fontId="93" fillId="38" borderId="42" xfId="0" applyFont="1" applyFill="1" applyBorder="1" applyAlignment="1">
      <alignment wrapText="1"/>
    </xf>
    <xf numFmtId="0" fontId="93" fillId="0" borderId="42" xfId="0" applyFont="1" applyBorder="1" applyAlignment="1">
      <alignment wrapText="1"/>
    </xf>
  </cellXfs>
  <cellStyles count="62014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0"/>
  <sheetViews>
    <sheetView topLeftCell="E19" zoomScale="110" zoomScaleNormal="110" zoomScaleSheetLayoutView="100" workbookViewId="0">
      <selection activeCell="L70" sqref="L70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customWidth="1" outlineLevel="1"/>
    <col min="25" max="25" width="12.140625" style="83" customWidth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</row>
    <row r="2" spans="1:106" s="1" customFormat="1" ht="16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</row>
    <row r="3" spans="1:106" s="1" customFormat="1" ht="16.5" customHeight="1" x14ac:dyDescent="0.25">
      <c r="A3" s="142" t="s">
        <v>169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</row>
    <row r="4" spans="1:106" s="1" customFormat="1" ht="16.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</row>
    <row r="5" spans="1:106" ht="17.25" customHeight="1" x14ac:dyDescent="0.25">
      <c r="A5" s="144" t="s">
        <v>81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</row>
    <row r="6" spans="1:106" s="6" customFormat="1" x14ac:dyDescent="0.25">
      <c r="A6" s="138" t="s">
        <v>3</v>
      </c>
      <c r="B6" s="138" t="s">
        <v>4</v>
      </c>
      <c r="C6" s="3" t="s">
        <v>5</v>
      </c>
      <c r="D6" s="138" t="s">
        <v>6</v>
      </c>
      <c r="E6" s="138" t="s">
        <v>7</v>
      </c>
      <c r="F6" s="138" t="s">
        <v>8</v>
      </c>
      <c r="G6" s="138" t="s">
        <v>9</v>
      </c>
      <c r="H6" s="138" t="s">
        <v>10</v>
      </c>
      <c r="I6" s="138"/>
      <c r="J6" s="137" t="s">
        <v>11</v>
      </c>
      <c r="K6" s="137" t="s">
        <v>12</v>
      </c>
      <c r="L6" s="138" t="s">
        <v>13</v>
      </c>
      <c r="M6" s="137" t="s">
        <v>14</v>
      </c>
      <c r="N6" s="137"/>
      <c r="O6" s="137"/>
      <c r="P6" s="138" t="s">
        <v>15</v>
      </c>
      <c r="Q6" s="138" t="s">
        <v>16</v>
      </c>
      <c r="R6" s="137" t="s">
        <v>17</v>
      </c>
      <c r="S6" s="137"/>
      <c r="T6" s="137"/>
      <c r="U6" s="137" t="s">
        <v>18</v>
      </c>
      <c r="V6" s="137" t="s">
        <v>17</v>
      </c>
      <c r="W6" s="137"/>
      <c r="X6" s="137"/>
      <c r="Y6" s="137" t="s">
        <v>19</v>
      </c>
      <c r="Z6" s="137" t="s">
        <v>17</v>
      </c>
      <c r="AA6" s="137"/>
      <c r="AB6" s="137"/>
      <c r="AC6" s="137" t="s">
        <v>20</v>
      </c>
      <c r="AD6" s="137" t="s">
        <v>17</v>
      </c>
      <c r="AE6" s="137"/>
      <c r="AF6" s="137"/>
      <c r="AG6" s="137" t="s">
        <v>21</v>
      </c>
      <c r="AH6" s="137" t="s">
        <v>22</v>
      </c>
      <c r="AI6" s="139" t="s">
        <v>23</v>
      </c>
      <c r="AJ6" s="13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38"/>
      <c r="B7" s="138"/>
      <c r="C7" s="3" t="s">
        <v>24</v>
      </c>
      <c r="D7" s="138"/>
      <c r="E7" s="138"/>
      <c r="F7" s="138"/>
      <c r="G7" s="138"/>
      <c r="H7" s="3" t="s">
        <v>25</v>
      </c>
      <c r="I7" s="3" t="s">
        <v>26</v>
      </c>
      <c r="J7" s="137"/>
      <c r="K7" s="137"/>
      <c r="L7" s="138"/>
      <c r="M7" s="5" t="s">
        <v>27</v>
      </c>
      <c r="N7" s="5" t="s">
        <v>28</v>
      </c>
      <c r="O7" s="5" t="s">
        <v>29</v>
      </c>
      <c r="P7" s="138"/>
      <c r="Q7" s="138"/>
      <c r="R7" s="5" t="s">
        <v>30</v>
      </c>
      <c r="S7" s="5" t="s">
        <v>31</v>
      </c>
      <c r="T7" s="5" t="s">
        <v>32</v>
      </c>
      <c r="U7" s="137"/>
      <c r="V7" s="5" t="s">
        <v>33</v>
      </c>
      <c r="W7" s="5" t="s">
        <v>34</v>
      </c>
      <c r="X7" s="5" t="s">
        <v>35</v>
      </c>
      <c r="Y7" s="137"/>
      <c r="Z7" s="5" t="s">
        <v>36</v>
      </c>
      <c r="AA7" s="5" t="s">
        <v>37</v>
      </c>
      <c r="AB7" s="5" t="s">
        <v>38</v>
      </c>
      <c r="AC7" s="137"/>
      <c r="AD7" s="5" t="s">
        <v>39</v>
      </c>
      <c r="AE7" s="5" t="s">
        <v>40</v>
      </c>
      <c r="AF7" s="5" t="s">
        <v>41</v>
      </c>
      <c r="AG7" s="137"/>
      <c r="AH7" s="137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35" t="s">
        <v>44</v>
      </c>
      <c r="B8" s="135"/>
      <c r="C8" s="135"/>
      <c r="D8" s="135"/>
      <c r="E8" s="135"/>
      <c r="F8" s="9"/>
      <c r="G8" s="10"/>
      <c r="H8" s="11"/>
      <c r="I8" s="11"/>
      <c r="J8" s="131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9">
        <v>1</v>
      </c>
      <c r="B9" s="19"/>
      <c r="C9" s="64"/>
      <c r="D9" s="29"/>
      <c r="E9" s="64"/>
      <c r="F9" s="64"/>
      <c r="G9" s="64"/>
      <c r="H9" s="29"/>
      <c r="I9" s="29"/>
      <c r="J9" s="131"/>
      <c r="K9" s="92"/>
      <c r="L9" s="64"/>
      <c r="M9" s="93"/>
      <c r="N9" s="93"/>
      <c r="O9" s="93"/>
      <c r="P9" s="64"/>
      <c r="Q9" s="64"/>
      <c r="R9" s="93"/>
      <c r="S9" s="93"/>
      <c r="T9" s="93"/>
      <c r="U9" s="13">
        <f>SUM(R9:T9)</f>
        <v>0</v>
      </c>
      <c r="V9" s="93"/>
      <c r="W9" s="93"/>
      <c r="X9" s="93"/>
      <c r="Y9" s="13">
        <f>SUM(V9:X9)</f>
        <v>0</v>
      </c>
      <c r="Z9" s="93"/>
      <c r="AA9" s="93"/>
      <c r="AB9" s="93"/>
      <c r="AC9" s="13">
        <f>SUM(Z9:AB9)</f>
        <v>0</v>
      </c>
      <c r="AD9" s="93"/>
      <c r="AE9" s="93"/>
      <c r="AF9" s="93"/>
      <c r="AG9" s="13">
        <f>SUM(AD9:AF9)</f>
        <v>0</v>
      </c>
      <c r="AH9" s="13">
        <f>SUM(U9,Y9,AC9,AG9)</f>
        <v>0</v>
      </c>
      <c r="AI9" s="26">
        <f>IF(ISERROR(AH9/J9),0,AH9/J9)</f>
        <v>0</v>
      </c>
      <c r="AJ9" s="27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9">
        <v>2</v>
      </c>
      <c r="B10" s="19"/>
      <c r="C10" s="64"/>
      <c r="D10" s="29"/>
      <c r="E10" s="64"/>
      <c r="F10" s="64"/>
      <c r="G10" s="64"/>
      <c r="H10" s="29"/>
      <c r="I10" s="29"/>
      <c r="J10" s="131"/>
      <c r="K10" s="92"/>
      <c r="L10" s="64"/>
      <c r="M10" s="93"/>
      <c r="N10" s="93"/>
      <c r="O10" s="93"/>
      <c r="P10" s="64"/>
      <c r="Q10" s="64"/>
      <c r="R10" s="93"/>
      <c r="S10" s="93"/>
      <c r="T10" s="93"/>
      <c r="U10" s="13">
        <f>SUM(R10:T10)</f>
        <v>0</v>
      </c>
      <c r="V10" s="93"/>
      <c r="W10" s="93"/>
      <c r="X10" s="93"/>
      <c r="Y10" s="13">
        <f>SUM(V10:X10)</f>
        <v>0</v>
      </c>
      <c r="Z10" s="93"/>
      <c r="AA10" s="93"/>
      <c r="AB10" s="93"/>
      <c r="AC10" s="13">
        <f>SUM(Z10:AB10)</f>
        <v>0</v>
      </c>
      <c r="AD10" s="93"/>
      <c r="AE10" s="93"/>
      <c r="AF10" s="93"/>
      <c r="AG10" s="13">
        <f>SUM(AD10:AF10)</f>
        <v>0</v>
      </c>
      <c r="AH10" s="13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34" t="s">
        <v>45</v>
      </c>
      <c r="B11" s="134"/>
      <c r="C11" s="134"/>
      <c r="D11" s="134"/>
      <c r="E11" s="134"/>
      <c r="F11" s="134"/>
      <c r="G11" s="134"/>
      <c r="H11" s="134"/>
      <c r="I11" s="134"/>
      <c r="J11" s="33">
        <f>SUM(J9:J10)</f>
        <v>0</v>
      </c>
      <c r="K11" s="33">
        <f>SUM(K9:K10)</f>
        <v>0</v>
      </c>
      <c r="L11" s="65"/>
      <c r="M11" s="33">
        <f>SUM(M9:M10)</f>
        <v>0</v>
      </c>
      <c r="N11" s="33">
        <f>SUM(N9:N10)</f>
        <v>0</v>
      </c>
      <c r="O11" s="33">
        <f>SUM(O9:O10)</f>
        <v>0</v>
      </c>
      <c r="P11" s="94"/>
      <c r="Q11" s="9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33" t="s">
        <v>46</v>
      </c>
      <c r="B12" s="133"/>
      <c r="C12" s="133"/>
      <c r="D12" s="133"/>
      <c r="E12" s="133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9">
        <v>1</v>
      </c>
      <c r="B13" s="19"/>
      <c r="C13" s="64"/>
      <c r="D13" s="29"/>
      <c r="E13" s="64"/>
      <c r="F13" s="64"/>
      <c r="G13" s="64"/>
      <c r="H13" s="29"/>
      <c r="I13" s="29"/>
      <c r="J13" s="136"/>
      <c r="K13" s="92"/>
      <c r="L13" s="64"/>
      <c r="M13" s="93"/>
      <c r="N13" s="93"/>
      <c r="O13" s="93"/>
      <c r="P13" s="64"/>
      <c r="Q13" s="64"/>
      <c r="R13" s="93"/>
      <c r="S13" s="93"/>
      <c r="T13" s="93"/>
      <c r="U13" s="13">
        <f>SUM(R13:T13)</f>
        <v>0</v>
      </c>
      <c r="V13" s="93"/>
      <c r="W13" s="93"/>
      <c r="X13" s="93"/>
      <c r="Y13" s="13">
        <f>SUM(V13:X13)</f>
        <v>0</v>
      </c>
      <c r="Z13" s="93"/>
      <c r="AA13" s="93"/>
      <c r="AB13" s="93"/>
      <c r="AC13" s="13">
        <f>SUM(Z13:AB13)</f>
        <v>0</v>
      </c>
      <c r="AD13" s="93"/>
      <c r="AE13" s="93"/>
      <c r="AF13" s="93"/>
      <c r="AG13" s="13">
        <f>SUM(AD13:AF13)</f>
        <v>0</v>
      </c>
      <c r="AH13" s="13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9">
        <v>2</v>
      </c>
      <c r="B14" s="19"/>
      <c r="C14" s="64"/>
      <c r="D14" s="29"/>
      <c r="E14" s="64"/>
      <c r="F14" s="64"/>
      <c r="G14" s="64"/>
      <c r="H14" s="29"/>
      <c r="I14" s="29"/>
      <c r="J14" s="136"/>
      <c r="K14" s="92"/>
      <c r="L14" s="64"/>
      <c r="M14" s="93"/>
      <c r="N14" s="93"/>
      <c r="O14" s="93"/>
      <c r="P14" s="64"/>
      <c r="Q14" s="64"/>
      <c r="R14" s="93"/>
      <c r="S14" s="93"/>
      <c r="T14" s="93"/>
      <c r="U14" s="13">
        <f>SUM(R14:T14)</f>
        <v>0</v>
      </c>
      <c r="V14" s="93"/>
      <c r="W14" s="93"/>
      <c r="X14" s="93"/>
      <c r="Y14" s="13">
        <f>SUM(V14:X14)</f>
        <v>0</v>
      </c>
      <c r="Z14" s="93"/>
      <c r="AA14" s="93"/>
      <c r="AB14" s="93"/>
      <c r="AC14" s="13">
        <f>SUM(Z14:AB14)</f>
        <v>0</v>
      </c>
      <c r="AD14" s="93"/>
      <c r="AE14" s="93"/>
      <c r="AF14" s="93"/>
      <c r="AG14" s="13">
        <f>SUM(AD14:AF14)</f>
        <v>0</v>
      </c>
      <c r="AH14" s="13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34" t="s">
        <v>47</v>
      </c>
      <c r="B15" s="134"/>
      <c r="C15" s="134"/>
      <c r="D15" s="134"/>
      <c r="E15" s="134"/>
      <c r="F15" s="134"/>
      <c r="G15" s="134"/>
      <c r="H15" s="134"/>
      <c r="I15" s="134"/>
      <c r="J15" s="33">
        <f>SUM(J13:J14)</f>
        <v>0</v>
      </c>
      <c r="K15" s="33">
        <f>SUM(K13:K14)</f>
        <v>0</v>
      </c>
      <c r="L15" s="65"/>
      <c r="M15" s="33">
        <f>SUM(M13:M14)</f>
        <v>0</v>
      </c>
      <c r="N15" s="33">
        <f>SUM(N13:N14)</f>
        <v>0</v>
      </c>
      <c r="O15" s="33">
        <f>SUM(O13:O14)</f>
        <v>0</v>
      </c>
      <c r="P15" s="94"/>
      <c r="Q15" s="9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33" t="s">
        <v>48</v>
      </c>
      <c r="B16" s="133"/>
      <c r="C16" s="133"/>
      <c r="D16" s="133"/>
      <c r="E16" s="133"/>
      <c r="F16" s="9"/>
      <c r="G16" s="10"/>
      <c r="H16" s="11"/>
      <c r="I16" s="11"/>
      <c r="J16" s="131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9">
        <v>1</v>
      </c>
      <c r="B17" s="19"/>
      <c r="C17" s="64"/>
      <c r="D17" s="29"/>
      <c r="E17" s="64"/>
      <c r="F17" s="64"/>
      <c r="G17" s="64"/>
      <c r="H17" s="29"/>
      <c r="I17" s="29"/>
      <c r="J17" s="131"/>
      <c r="K17" s="92"/>
      <c r="L17" s="64"/>
      <c r="M17" s="93"/>
      <c r="N17" s="93"/>
      <c r="O17" s="93"/>
      <c r="P17" s="64"/>
      <c r="Q17" s="64"/>
      <c r="R17" s="93"/>
      <c r="S17" s="93"/>
      <c r="T17" s="93"/>
      <c r="U17" s="13">
        <f>SUM(R17:T17)</f>
        <v>0</v>
      </c>
      <c r="V17" s="93"/>
      <c r="W17" s="93"/>
      <c r="X17" s="93"/>
      <c r="Y17" s="13">
        <f>SUM(V17:X17)</f>
        <v>0</v>
      </c>
      <c r="Z17" s="93"/>
      <c r="AA17" s="93"/>
      <c r="AB17" s="93"/>
      <c r="AC17" s="13">
        <f>SUM(Z17:AB17)</f>
        <v>0</v>
      </c>
      <c r="AD17" s="93"/>
      <c r="AE17" s="93"/>
      <c r="AF17" s="93"/>
      <c r="AG17" s="13">
        <f>SUM(AD17:AF17)</f>
        <v>0</v>
      </c>
      <c r="AH17" s="13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9">
        <v>2</v>
      </c>
      <c r="B18" s="19"/>
      <c r="C18" s="64"/>
      <c r="D18" s="29"/>
      <c r="E18" s="64"/>
      <c r="F18" s="64"/>
      <c r="G18" s="64"/>
      <c r="H18" s="29"/>
      <c r="I18" s="29"/>
      <c r="J18" s="131"/>
      <c r="K18" s="92"/>
      <c r="L18" s="64"/>
      <c r="M18" s="93"/>
      <c r="N18" s="93"/>
      <c r="O18" s="93"/>
      <c r="P18" s="64"/>
      <c r="Q18" s="64"/>
      <c r="R18" s="93"/>
      <c r="S18" s="93"/>
      <c r="T18" s="93"/>
      <c r="U18" s="13">
        <f>SUM(R18:T18)</f>
        <v>0</v>
      </c>
      <c r="V18" s="93"/>
      <c r="W18" s="93"/>
      <c r="X18" s="93"/>
      <c r="Y18" s="13">
        <f>SUM(V18:X18)</f>
        <v>0</v>
      </c>
      <c r="Z18" s="93"/>
      <c r="AA18" s="93"/>
      <c r="AB18" s="93"/>
      <c r="AC18" s="13">
        <f>SUM(Z18:AB18)</f>
        <v>0</v>
      </c>
      <c r="AD18" s="93"/>
      <c r="AE18" s="93"/>
      <c r="AF18" s="93"/>
      <c r="AG18" s="13">
        <f>SUM(AD18:AF18)</f>
        <v>0</v>
      </c>
      <c r="AH18" s="13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34" t="s">
        <v>49</v>
      </c>
      <c r="B19" s="134"/>
      <c r="C19" s="134"/>
      <c r="D19" s="134"/>
      <c r="E19" s="134"/>
      <c r="F19" s="134"/>
      <c r="G19" s="134"/>
      <c r="H19" s="134"/>
      <c r="I19" s="134"/>
      <c r="J19" s="33">
        <f>SUM(J17:J18)</f>
        <v>0</v>
      </c>
      <c r="K19" s="33">
        <f>SUM(K17:K18)</f>
        <v>0</v>
      </c>
      <c r="L19" s="65"/>
      <c r="M19" s="33">
        <f>SUM(M17:M18)</f>
        <v>0</v>
      </c>
      <c r="N19" s="33">
        <f>SUM(N17:N18)</f>
        <v>0</v>
      </c>
      <c r="O19" s="33">
        <f>SUM(O17:O18)</f>
        <v>0</v>
      </c>
      <c r="P19" s="94"/>
      <c r="Q19" s="9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33" t="s">
        <v>50</v>
      </c>
      <c r="B20" s="133"/>
      <c r="C20" s="133"/>
      <c r="D20" s="133"/>
      <c r="E20" s="133"/>
      <c r="F20" s="9"/>
      <c r="G20" s="10"/>
      <c r="H20" s="11"/>
      <c r="I20" s="11"/>
      <c r="J20" s="131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9">
        <v>1</v>
      </c>
      <c r="B21" s="19"/>
      <c r="C21" s="64"/>
      <c r="D21" s="29"/>
      <c r="E21" s="64"/>
      <c r="F21" s="64"/>
      <c r="G21" s="64"/>
      <c r="H21" s="29"/>
      <c r="I21" s="29"/>
      <c r="J21" s="131"/>
      <c r="K21" s="92"/>
      <c r="L21" s="64"/>
      <c r="M21" s="93"/>
      <c r="N21" s="93"/>
      <c r="O21" s="93"/>
      <c r="P21" s="64"/>
      <c r="Q21" s="64"/>
      <c r="R21" s="93"/>
      <c r="S21" s="93"/>
      <c r="T21" s="93"/>
      <c r="U21" s="13">
        <f>SUM(R21:T21)</f>
        <v>0</v>
      </c>
      <c r="V21" s="93"/>
      <c r="W21" s="93"/>
      <c r="X21" s="93"/>
      <c r="Y21" s="13">
        <f>SUM(V21:X21)</f>
        <v>0</v>
      </c>
      <c r="Z21" s="93"/>
      <c r="AA21" s="93"/>
      <c r="AB21" s="93"/>
      <c r="AC21" s="13">
        <f>SUM(Z21:AB21)</f>
        <v>0</v>
      </c>
      <c r="AD21" s="93"/>
      <c r="AE21" s="93"/>
      <c r="AF21" s="93"/>
      <c r="AG21" s="13">
        <f>SUM(AD21:AF21)</f>
        <v>0</v>
      </c>
      <c r="AH21" s="13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9">
        <v>2</v>
      </c>
      <c r="B22" s="19"/>
      <c r="C22" s="64"/>
      <c r="D22" s="29"/>
      <c r="E22" s="64"/>
      <c r="F22" s="64"/>
      <c r="G22" s="64"/>
      <c r="H22" s="29"/>
      <c r="I22" s="29"/>
      <c r="J22" s="131"/>
      <c r="K22" s="92"/>
      <c r="L22" s="64"/>
      <c r="M22" s="93"/>
      <c r="N22" s="93"/>
      <c r="O22" s="93"/>
      <c r="P22" s="64"/>
      <c r="Q22" s="64"/>
      <c r="R22" s="93"/>
      <c r="S22" s="93"/>
      <c r="T22" s="93"/>
      <c r="U22" s="13">
        <f>SUM(R22:T22)</f>
        <v>0</v>
      </c>
      <c r="V22" s="93"/>
      <c r="W22" s="93"/>
      <c r="X22" s="93"/>
      <c r="Y22" s="13">
        <f>SUM(V22:X22)</f>
        <v>0</v>
      </c>
      <c r="Z22" s="93"/>
      <c r="AA22" s="93"/>
      <c r="AB22" s="93"/>
      <c r="AC22" s="13">
        <f>SUM(Z22:AB22)</f>
        <v>0</v>
      </c>
      <c r="AD22" s="93"/>
      <c r="AE22" s="93"/>
      <c r="AF22" s="93"/>
      <c r="AG22" s="13">
        <f>SUM(AD22:AF22)</f>
        <v>0</v>
      </c>
      <c r="AH22" s="13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34" t="s">
        <v>51</v>
      </c>
      <c r="B23" s="134"/>
      <c r="C23" s="134"/>
      <c r="D23" s="134"/>
      <c r="E23" s="134"/>
      <c r="F23" s="134"/>
      <c r="G23" s="134"/>
      <c r="H23" s="134"/>
      <c r="I23" s="134"/>
      <c r="J23" s="33">
        <f>SUM(J21:J22)</f>
        <v>0</v>
      </c>
      <c r="K23" s="33">
        <f>SUM(K21:K22)</f>
        <v>0</v>
      </c>
      <c r="L23" s="65"/>
      <c r="M23" s="33">
        <f>SUM(M21:M22)</f>
        <v>0</v>
      </c>
      <c r="N23" s="33">
        <f>SUM(N21:N22)</f>
        <v>0</v>
      </c>
      <c r="O23" s="33">
        <f>SUM(O21:O22)</f>
        <v>0</v>
      </c>
      <c r="P23" s="94"/>
      <c r="Q23" s="9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33" t="s">
        <v>52</v>
      </c>
      <c r="B24" s="133"/>
      <c r="C24" s="133"/>
      <c r="D24" s="133"/>
      <c r="E24" s="133"/>
      <c r="F24" s="9"/>
      <c r="G24" s="10"/>
      <c r="H24" s="11"/>
      <c r="I24" s="11"/>
      <c r="J24" s="131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9">
        <v>1</v>
      </c>
      <c r="B25" s="19"/>
      <c r="C25" s="40"/>
      <c r="D25" s="41"/>
      <c r="E25" s="70"/>
      <c r="F25" s="43"/>
      <c r="G25" s="43"/>
      <c r="H25" s="44"/>
      <c r="I25" s="44"/>
      <c r="J25" s="131"/>
      <c r="K25" s="57"/>
      <c r="L25" s="46"/>
      <c r="M25" s="97"/>
      <c r="N25" s="48"/>
      <c r="O25" s="97"/>
      <c r="P25" s="43"/>
      <c r="Q25" s="43"/>
      <c r="R25" s="93"/>
      <c r="S25" s="93"/>
      <c r="T25" s="93"/>
      <c r="U25" s="13">
        <f>SUM(R25:T25)</f>
        <v>0</v>
      </c>
      <c r="V25" s="93"/>
      <c r="W25" s="93"/>
      <c r="X25" s="93"/>
      <c r="Y25" s="13">
        <f>SUM(V25:X25)</f>
        <v>0</v>
      </c>
      <c r="Z25" s="93"/>
      <c r="AA25" s="93"/>
      <c r="AB25" s="93"/>
      <c r="AC25" s="13">
        <f>SUM(Z25:AB25)</f>
        <v>0</v>
      </c>
      <c r="AD25" s="93"/>
      <c r="AE25" s="93">
        <v>0</v>
      </c>
      <c r="AF25" s="93">
        <v>0</v>
      </c>
      <c r="AG25" s="13">
        <f>SUM(AD25:AF25)</f>
        <v>0</v>
      </c>
      <c r="AH25" s="13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9">
        <v>2</v>
      </c>
      <c r="B26" s="19"/>
      <c r="C26" s="50"/>
      <c r="D26" s="51"/>
      <c r="E26" s="98"/>
      <c r="F26" s="43"/>
      <c r="G26" s="43"/>
      <c r="H26" s="53"/>
      <c r="I26" s="44"/>
      <c r="J26" s="131"/>
      <c r="K26" s="57"/>
      <c r="L26" s="46"/>
      <c r="M26" s="97"/>
      <c r="N26" s="48"/>
      <c r="O26" s="97"/>
      <c r="P26" s="43"/>
      <c r="Q26" s="43"/>
      <c r="R26" s="93"/>
      <c r="S26" s="93"/>
      <c r="T26" s="93"/>
      <c r="U26" s="13">
        <f>SUM(R26:T26)</f>
        <v>0</v>
      </c>
      <c r="V26" s="93"/>
      <c r="W26" s="93"/>
      <c r="X26" s="93"/>
      <c r="Y26" s="13">
        <f>SUM(V26:X26)</f>
        <v>0</v>
      </c>
      <c r="Z26" s="93"/>
      <c r="AA26" s="93"/>
      <c r="AB26" s="93"/>
      <c r="AC26" s="13">
        <f>SUM(Z26:AB26)</f>
        <v>0</v>
      </c>
      <c r="AD26" s="93"/>
      <c r="AE26" s="93">
        <v>0</v>
      </c>
      <c r="AF26" s="93">
        <v>0</v>
      </c>
      <c r="AG26" s="13">
        <f>SUM(AD26:AF26)</f>
        <v>0</v>
      </c>
      <c r="AH26" s="13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34" t="s">
        <v>53</v>
      </c>
      <c r="B27" s="134"/>
      <c r="C27" s="134"/>
      <c r="D27" s="134"/>
      <c r="E27" s="134"/>
      <c r="F27" s="134"/>
      <c r="G27" s="134"/>
      <c r="H27" s="134"/>
      <c r="I27" s="134"/>
      <c r="J27" s="33">
        <f>SUM(J25:J26)</f>
        <v>0</v>
      </c>
      <c r="K27" s="33">
        <f>SUM(K25:K26)</f>
        <v>0</v>
      </c>
      <c r="L27" s="65"/>
      <c r="M27" s="33">
        <f>SUM(M25:M26)</f>
        <v>0</v>
      </c>
      <c r="N27" s="33">
        <f>SUM(N25:N26)</f>
        <v>0</v>
      </c>
      <c r="O27" s="33">
        <f>SUM(O25:O26)</f>
        <v>0</v>
      </c>
      <c r="P27" s="94"/>
      <c r="Q27" s="9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33" t="s">
        <v>54</v>
      </c>
      <c r="B28" s="133"/>
      <c r="C28" s="133"/>
      <c r="D28" s="133"/>
      <c r="E28" s="133"/>
      <c r="F28" s="9"/>
      <c r="G28" s="10"/>
      <c r="H28" s="11"/>
      <c r="I28" s="11"/>
      <c r="J28" s="131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9">
        <v>1</v>
      </c>
      <c r="B29" s="19"/>
      <c r="C29" s="64"/>
      <c r="D29" s="29"/>
      <c r="E29" s="64"/>
      <c r="F29" s="64"/>
      <c r="G29" s="64"/>
      <c r="H29" s="29"/>
      <c r="I29" s="29"/>
      <c r="J29" s="131"/>
      <c r="K29" s="92"/>
      <c r="L29" s="64"/>
      <c r="M29" s="93"/>
      <c r="N29" s="93"/>
      <c r="O29" s="93"/>
      <c r="P29" s="64"/>
      <c r="Q29" s="64"/>
      <c r="R29" s="93"/>
      <c r="S29" s="93"/>
      <c r="T29" s="93"/>
      <c r="U29" s="13">
        <f>SUM(R29:T29)</f>
        <v>0</v>
      </c>
      <c r="V29" s="93"/>
      <c r="W29" s="93"/>
      <c r="X29" s="93"/>
      <c r="Y29" s="13">
        <f>SUM(V29:X29)</f>
        <v>0</v>
      </c>
      <c r="Z29" s="93"/>
      <c r="AA29" s="93"/>
      <c r="AB29" s="93"/>
      <c r="AC29" s="13">
        <f>SUM(Z29:AB29)</f>
        <v>0</v>
      </c>
      <c r="AD29" s="93"/>
      <c r="AE29" s="93"/>
      <c r="AF29" s="93"/>
      <c r="AG29" s="13">
        <f>SUM(AD29:AF29)</f>
        <v>0</v>
      </c>
      <c r="AH29" s="13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9">
        <v>2</v>
      </c>
      <c r="B30" s="19"/>
      <c r="C30" s="64"/>
      <c r="D30" s="29"/>
      <c r="E30" s="64"/>
      <c r="F30" s="64"/>
      <c r="G30" s="64"/>
      <c r="H30" s="29"/>
      <c r="I30" s="29"/>
      <c r="J30" s="131"/>
      <c r="K30" s="92"/>
      <c r="L30" s="64"/>
      <c r="M30" s="93"/>
      <c r="N30" s="93"/>
      <c r="O30" s="93"/>
      <c r="P30" s="64"/>
      <c r="Q30" s="64"/>
      <c r="R30" s="93"/>
      <c r="S30" s="93"/>
      <c r="T30" s="93"/>
      <c r="U30" s="13">
        <f>SUM(R30:T30)</f>
        <v>0</v>
      </c>
      <c r="V30" s="93"/>
      <c r="W30" s="93"/>
      <c r="X30" s="93"/>
      <c r="Y30" s="13">
        <f>SUM(V30:X30)</f>
        <v>0</v>
      </c>
      <c r="Z30" s="93"/>
      <c r="AA30" s="93"/>
      <c r="AB30" s="93"/>
      <c r="AC30" s="13">
        <f>SUM(Z30:AB30)</f>
        <v>0</v>
      </c>
      <c r="AD30" s="93"/>
      <c r="AE30" s="93"/>
      <c r="AF30" s="93"/>
      <c r="AG30" s="13">
        <f>SUM(AD30:AF30)</f>
        <v>0</v>
      </c>
      <c r="AH30" s="13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34" t="s">
        <v>55</v>
      </c>
      <c r="B31" s="134"/>
      <c r="C31" s="134"/>
      <c r="D31" s="134"/>
      <c r="E31" s="134"/>
      <c r="F31" s="134"/>
      <c r="G31" s="134"/>
      <c r="H31" s="134"/>
      <c r="I31" s="134"/>
      <c r="J31" s="33">
        <f>SUM(J29:J30)</f>
        <v>0</v>
      </c>
      <c r="K31" s="33">
        <f>SUM(K29:K30)</f>
        <v>0</v>
      </c>
      <c r="L31" s="65"/>
      <c r="M31" s="33">
        <f>SUM(M29:M30)</f>
        <v>0</v>
      </c>
      <c r="N31" s="33">
        <f>SUM(N29:N30)</f>
        <v>0</v>
      </c>
      <c r="O31" s="33">
        <f>SUM(O29:O30)</f>
        <v>0</v>
      </c>
      <c r="P31" s="94"/>
      <c r="Q31" s="9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33" t="s">
        <v>56</v>
      </c>
      <c r="B32" s="133"/>
      <c r="C32" s="133"/>
      <c r="D32" s="133"/>
      <c r="E32" s="133"/>
      <c r="F32" s="9"/>
      <c r="G32" s="10"/>
      <c r="H32" s="11"/>
      <c r="I32" s="11"/>
      <c r="J32" s="131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9">
        <v>1</v>
      </c>
      <c r="B33" s="19"/>
      <c r="C33" s="64"/>
      <c r="D33" s="29"/>
      <c r="E33" s="64"/>
      <c r="F33" s="64"/>
      <c r="G33" s="64"/>
      <c r="H33" s="29"/>
      <c r="I33" s="29"/>
      <c r="J33" s="131"/>
      <c r="K33" s="92"/>
      <c r="L33" s="64"/>
      <c r="M33" s="93"/>
      <c r="N33" s="93"/>
      <c r="O33" s="93"/>
      <c r="P33" s="64"/>
      <c r="Q33" s="64"/>
      <c r="R33" s="93"/>
      <c r="S33" s="93"/>
      <c r="T33" s="93"/>
      <c r="U33" s="13">
        <f>SUM(R33:T33)</f>
        <v>0</v>
      </c>
      <c r="V33" s="93"/>
      <c r="W33" s="93"/>
      <c r="X33" s="93"/>
      <c r="Y33" s="13">
        <f>SUM(V33:X33)</f>
        <v>0</v>
      </c>
      <c r="Z33" s="93"/>
      <c r="AA33" s="93"/>
      <c r="AB33" s="93"/>
      <c r="AC33" s="13">
        <f>SUM(Z33:AB33)</f>
        <v>0</v>
      </c>
      <c r="AD33" s="93"/>
      <c r="AE33" s="93"/>
      <c r="AF33" s="93"/>
      <c r="AG33" s="13">
        <f>SUM(AD33:AF33)</f>
        <v>0</v>
      </c>
      <c r="AH33" s="13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9">
        <v>2</v>
      </c>
      <c r="B34" s="19"/>
      <c r="C34" s="64"/>
      <c r="D34" s="29"/>
      <c r="E34" s="64"/>
      <c r="F34" s="64"/>
      <c r="G34" s="64"/>
      <c r="H34" s="29"/>
      <c r="I34" s="29"/>
      <c r="J34" s="131"/>
      <c r="K34" s="92"/>
      <c r="L34" s="64"/>
      <c r="M34" s="93"/>
      <c r="N34" s="93"/>
      <c r="O34" s="93"/>
      <c r="P34" s="64"/>
      <c r="Q34" s="64"/>
      <c r="R34" s="93"/>
      <c r="S34" s="93"/>
      <c r="T34" s="93"/>
      <c r="U34" s="13">
        <f>SUM(R34:T34)</f>
        <v>0</v>
      </c>
      <c r="V34" s="93"/>
      <c r="W34" s="93"/>
      <c r="X34" s="93"/>
      <c r="Y34" s="13">
        <f>SUM(V34:X34)</f>
        <v>0</v>
      </c>
      <c r="Z34" s="93"/>
      <c r="AA34" s="93"/>
      <c r="AB34" s="93"/>
      <c r="AC34" s="13">
        <f>SUM(Z34:AB34)</f>
        <v>0</v>
      </c>
      <c r="AD34" s="93"/>
      <c r="AE34" s="93"/>
      <c r="AF34" s="93"/>
      <c r="AG34" s="13">
        <f>SUM(AD34:AF34)</f>
        <v>0</v>
      </c>
      <c r="AH34" s="13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34" t="s">
        <v>57</v>
      </c>
      <c r="B35" s="134"/>
      <c r="C35" s="134"/>
      <c r="D35" s="134"/>
      <c r="E35" s="134"/>
      <c r="F35" s="134"/>
      <c r="G35" s="134"/>
      <c r="H35" s="134"/>
      <c r="I35" s="134"/>
      <c r="J35" s="33">
        <f>SUM(J33:J34)</f>
        <v>0</v>
      </c>
      <c r="K35" s="33">
        <f>SUM(K33:K34)</f>
        <v>0</v>
      </c>
      <c r="L35" s="65"/>
      <c r="M35" s="33">
        <f>SUM(M33:M34)</f>
        <v>0</v>
      </c>
      <c r="N35" s="33">
        <f>SUM(N33:N34)</f>
        <v>0</v>
      </c>
      <c r="O35" s="33">
        <f>SUM(O33:O34)</f>
        <v>0</v>
      </c>
      <c r="P35" s="94"/>
      <c r="Q35" s="9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33" t="s">
        <v>58</v>
      </c>
      <c r="B36" s="133"/>
      <c r="C36" s="133"/>
      <c r="D36" s="133"/>
      <c r="E36" s="133"/>
      <c r="F36" s="9"/>
      <c r="G36" s="10"/>
      <c r="H36" s="11"/>
      <c r="I36" s="11"/>
      <c r="J36" s="131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9">
        <v>1</v>
      </c>
      <c r="B37" s="19"/>
      <c r="C37" s="64"/>
      <c r="D37" s="29"/>
      <c r="E37" s="64"/>
      <c r="F37" s="64"/>
      <c r="G37" s="64"/>
      <c r="H37" s="29"/>
      <c r="I37" s="29"/>
      <c r="J37" s="131"/>
      <c r="K37" s="92"/>
      <c r="L37" s="64"/>
      <c r="M37" s="93"/>
      <c r="N37" s="93"/>
      <c r="O37" s="93"/>
      <c r="P37" s="64"/>
      <c r="Q37" s="64"/>
      <c r="R37" s="93"/>
      <c r="S37" s="93"/>
      <c r="T37" s="93"/>
      <c r="U37" s="13">
        <f>SUM(R37:T37)</f>
        <v>0</v>
      </c>
      <c r="V37" s="93"/>
      <c r="W37" s="93"/>
      <c r="X37" s="93"/>
      <c r="Y37" s="13">
        <f>SUM(V37:X37)</f>
        <v>0</v>
      </c>
      <c r="Z37" s="93"/>
      <c r="AA37" s="93"/>
      <c r="AB37" s="93"/>
      <c r="AC37" s="13">
        <f>SUM(Z37:AB37)</f>
        <v>0</v>
      </c>
      <c r="AD37" s="93"/>
      <c r="AE37" s="93"/>
      <c r="AF37" s="93"/>
      <c r="AG37" s="13">
        <f>SUM(AD37:AF37)</f>
        <v>0</v>
      </c>
      <c r="AH37" s="13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9">
        <v>2</v>
      </c>
      <c r="B38" s="19"/>
      <c r="C38" s="64"/>
      <c r="D38" s="29"/>
      <c r="E38" s="64"/>
      <c r="F38" s="64"/>
      <c r="G38" s="64"/>
      <c r="H38" s="29"/>
      <c r="I38" s="29"/>
      <c r="J38" s="131"/>
      <c r="K38" s="92"/>
      <c r="L38" s="64"/>
      <c r="M38" s="93"/>
      <c r="N38" s="93"/>
      <c r="O38" s="93"/>
      <c r="P38" s="64"/>
      <c r="Q38" s="64"/>
      <c r="R38" s="93"/>
      <c r="S38" s="93"/>
      <c r="T38" s="93"/>
      <c r="U38" s="13">
        <f>SUM(R38:T38)</f>
        <v>0</v>
      </c>
      <c r="V38" s="93"/>
      <c r="W38" s="93"/>
      <c r="X38" s="93"/>
      <c r="Y38" s="13">
        <f>SUM(V38:X38)</f>
        <v>0</v>
      </c>
      <c r="Z38" s="93"/>
      <c r="AA38" s="93"/>
      <c r="AB38" s="93"/>
      <c r="AC38" s="13">
        <f>SUM(Z38:AB38)</f>
        <v>0</v>
      </c>
      <c r="AD38" s="93"/>
      <c r="AE38" s="93"/>
      <c r="AF38" s="93"/>
      <c r="AG38" s="13">
        <f>SUM(AD38:AF38)</f>
        <v>0</v>
      </c>
      <c r="AH38" s="13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34" t="s">
        <v>59</v>
      </c>
      <c r="B39" s="134"/>
      <c r="C39" s="134"/>
      <c r="D39" s="134"/>
      <c r="E39" s="134"/>
      <c r="F39" s="134"/>
      <c r="G39" s="134"/>
      <c r="H39" s="134"/>
      <c r="I39" s="134"/>
      <c r="J39" s="33">
        <f>SUM(J37:J38)</f>
        <v>0</v>
      </c>
      <c r="K39" s="33">
        <f>SUM(K37:K38)</f>
        <v>0</v>
      </c>
      <c r="L39" s="65"/>
      <c r="M39" s="33">
        <f>SUM(M37:M38)</f>
        <v>0</v>
      </c>
      <c r="N39" s="33">
        <f>SUM(N37:N38)</f>
        <v>0</v>
      </c>
      <c r="O39" s="33">
        <f>SUM(O37:O38)</f>
        <v>0</v>
      </c>
      <c r="P39" s="94"/>
      <c r="Q39" s="9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33" t="s">
        <v>60</v>
      </c>
      <c r="B40" s="133"/>
      <c r="C40" s="133"/>
      <c r="D40" s="133"/>
      <c r="E40" s="133"/>
      <c r="F40" s="9"/>
      <c r="G40" s="10"/>
      <c r="H40" s="11"/>
      <c r="I40" s="11"/>
      <c r="J40" s="131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9">
        <v>1</v>
      </c>
      <c r="B41" s="19"/>
      <c r="C41" s="40"/>
      <c r="D41" s="41"/>
      <c r="E41" s="70"/>
      <c r="F41" s="43"/>
      <c r="G41" s="43"/>
      <c r="H41" s="55"/>
      <c r="I41" s="55"/>
      <c r="J41" s="131"/>
      <c r="K41" s="57"/>
      <c r="L41" s="46"/>
      <c r="M41" s="97"/>
      <c r="N41" s="48"/>
      <c r="O41" s="97"/>
      <c r="P41" s="43"/>
      <c r="Q41" s="43"/>
      <c r="R41" s="93"/>
      <c r="S41" s="93"/>
      <c r="T41" s="93"/>
      <c r="U41" s="13">
        <f>SUM(R41:T41)</f>
        <v>0</v>
      </c>
      <c r="V41" s="93"/>
      <c r="W41" s="93"/>
      <c r="X41" s="93"/>
      <c r="Y41" s="13">
        <f>SUM(V41:X41)</f>
        <v>0</v>
      </c>
      <c r="Z41" s="93"/>
      <c r="AA41" s="93"/>
      <c r="AB41" s="93"/>
      <c r="AC41" s="13">
        <f>SUM(Z41:AB41)</f>
        <v>0</v>
      </c>
      <c r="AD41" s="93"/>
      <c r="AE41" s="93">
        <v>0</v>
      </c>
      <c r="AF41" s="93">
        <v>0</v>
      </c>
      <c r="AG41" s="13">
        <f>SUM(AD41:AF41)</f>
        <v>0</v>
      </c>
      <c r="AH41" s="13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9">
        <v>2</v>
      </c>
      <c r="B42" s="19"/>
      <c r="C42" s="64"/>
      <c r="D42" s="29"/>
      <c r="E42" s="64"/>
      <c r="F42" s="64"/>
      <c r="G42" s="64"/>
      <c r="H42" s="29"/>
      <c r="I42" s="29"/>
      <c r="J42" s="131"/>
      <c r="K42" s="92"/>
      <c r="L42" s="64"/>
      <c r="M42" s="93"/>
      <c r="N42" s="93"/>
      <c r="O42" s="93"/>
      <c r="P42" s="64"/>
      <c r="Q42" s="64"/>
      <c r="R42" s="93"/>
      <c r="S42" s="93"/>
      <c r="T42" s="93"/>
      <c r="U42" s="13">
        <f>SUM(R42:T42)</f>
        <v>0</v>
      </c>
      <c r="V42" s="93"/>
      <c r="W42" s="93"/>
      <c r="X42" s="93"/>
      <c r="Y42" s="13">
        <f>SUM(V42:X42)</f>
        <v>0</v>
      </c>
      <c r="Z42" s="93"/>
      <c r="AA42" s="93"/>
      <c r="AB42" s="93"/>
      <c r="AC42" s="13">
        <f>SUM(Z42:AB42)</f>
        <v>0</v>
      </c>
      <c r="AD42" s="93"/>
      <c r="AE42" s="93"/>
      <c r="AF42" s="93"/>
      <c r="AG42" s="13">
        <f>SUM(AD42:AF42)</f>
        <v>0</v>
      </c>
      <c r="AH42" s="13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34" t="s">
        <v>61</v>
      </c>
      <c r="B43" s="134"/>
      <c r="C43" s="134"/>
      <c r="D43" s="134"/>
      <c r="E43" s="134"/>
      <c r="F43" s="134"/>
      <c r="G43" s="134"/>
      <c r="H43" s="134"/>
      <c r="I43" s="134"/>
      <c r="J43" s="33">
        <f>SUM(J41:J42)</f>
        <v>0</v>
      </c>
      <c r="K43" s="33">
        <f>SUM(K41:K42)</f>
        <v>0</v>
      </c>
      <c r="L43" s="65"/>
      <c r="M43" s="33">
        <f>SUM(M41:M42)</f>
        <v>0</v>
      </c>
      <c r="N43" s="33">
        <f>SUM(N41:N42)</f>
        <v>0</v>
      </c>
      <c r="O43" s="33">
        <f>SUM(O41:O42)</f>
        <v>0</v>
      </c>
      <c r="P43" s="94"/>
      <c r="Q43" s="9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33" t="s">
        <v>62</v>
      </c>
      <c r="B44" s="133"/>
      <c r="C44" s="133"/>
      <c r="D44" s="133"/>
      <c r="E44" s="133"/>
      <c r="F44" s="9"/>
      <c r="G44" s="10"/>
      <c r="H44" s="11"/>
      <c r="I44" s="11"/>
      <c r="J44" s="131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9">
        <v>1</v>
      </c>
      <c r="B45" s="19"/>
      <c r="C45" s="40"/>
      <c r="D45" s="41"/>
      <c r="E45" s="70"/>
      <c r="F45" s="43"/>
      <c r="G45" s="43"/>
      <c r="H45" s="55"/>
      <c r="I45" s="55"/>
      <c r="J45" s="131"/>
      <c r="K45" s="57"/>
      <c r="L45" s="46"/>
      <c r="M45" s="97"/>
      <c r="N45" s="48"/>
      <c r="O45" s="97"/>
      <c r="P45" s="43"/>
      <c r="Q45" s="43"/>
      <c r="R45" s="93">
        <v>0</v>
      </c>
      <c r="S45" s="93">
        <v>0</v>
      </c>
      <c r="T45" s="93">
        <v>0</v>
      </c>
      <c r="U45" s="13">
        <f>SUM(R45:T45)</f>
        <v>0</v>
      </c>
      <c r="V45" s="93">
        <v>0</v>
      </c>
      <c r="W45" s="93">
        <v>0</v>
      </c>
      <c r="X45" s="93">
        <v>0</v>
      </c>
      <c r="Y45" s="13">
        <f>SUM(V45:X45)</f>
        <v>0</v>
      </c>
      <c r="Z45" s="93">
        <v>0</v>
      </c>
      <c r="AA45" s="93">
        <v>0</v>
      </c>
      <c r="AB45" s="93">
        <v>0</v>
      </c>
      <c r="AC45" s="13">
        <f>SUM(Z45:AB45)</f>
        <v>0</v>
      </c>
      <c r="AD45" s="93">
        <v>0</v>
      </c>
      <c r="AE45" s="93">
        <v>0</v>
      </c>
      <c r="AF45" s="93">
        <v>0</v>
      </c>
      <c r="AG45" s="13">
        <f>SUM(AD45:AF45)</f>
        <v>0</v>
      </c>
      <c r="AH45" s="13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9">
        <v>2</v>
      </c>
      <c r="B46" s="19"/>
      <c r="C46" s="64"/>
      <c r="D46" s="29"/>
      <c r="E46" s="64"/>
      <c r="F46" s="64"/>
      <c r="G46" s="64"/>
      <c r="H46" s="29"/>
      <c r="I46" s="29"/>
      <c r="J46" s="131"/>
      <c r="K46" s="57"/>
      <c r="L46" s="64"/>
      <c r="M46" s="93"/>
      <c r="N46" s="93"/>
      <c r="O46" s="93"/>
      <c r="P46" s="64"/>
      <c r="Q46" s="64"/>
      <c r="R46" s="93"/>
      <c r="S46" s="93"/>
      <c r="T46" s="93"/>
      <c r="U46" s="13">
        <f>SUM(R46:T46)</f>
        <v>0</v>
      </c>
      <c r="V46" s="93"/>
      <c r="W46" s="93"/>
      <c r="X46" s="93"/>
      <c r="Y46" s="13">
        <f>SUM(V46:X46)</f>
        <v>0</v>
      </c>
      <c r="Z46" s="93"/>
      <c r="AA46" s="93"/>
      <c r="AB46" s="93"/>
      <c r="AC46" s="13">
        <f>SUM(Z46:AB46)</f>
        <v>0</v>
      </c>
      <c r="AD46" s="93"/>
      <c r="AE46" s="93"/>
      <c r="AF46" s="93"/>
      <c r="AG46" s="13">
        <f>SUM(AD46:AF46)</f>
        <v>0</v>
      </c>
      <c r="AH46" s="13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34" t="s">
        <v>63</v>
      </c>
      <c r="B47" s="134"/>
      <c r="C47" s="134"/>
      <c r="D47" s="134"/>
      <c r="E47" s="134"/>
      <c r="F47" s="134"/>
      <c r="G47" s="134"/>
      <c r="H47" s="134"/>
      <c r="I47" s="134"/>
      <c r="J47" s="33">
        <f>SUM(J45:J46)</f>
        <v>0</v>
      </c>
      <c r="K47" s="33">
        <f>SUM(K45:K46)</f>
        <v>0</v>
      </c>
      <c r="L47" s="65"/>
      <c r="M47" s="33">
        <f>SUM(M45:M46)</f>
        <v>0</v>
      </c>
      <c r="N47" s="33">
        <f>SUM(N45:N46)</f>
        <v>0</v>
      </c>
      <c r="O47" s="33">
        <f>SUM(O45:O46)</f>
        <v>0</v>
      </c>
      <c r="P47" s="94"/>
      <c r="Q47" s="9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33" t="s">
        <v>64</v>
      </c>
      <c r="B48" s="133"/>
      <c r="C48" s="133"/>
      <c r="D48" s="133"/>
      <c r="E48" s="133"/>
      <c r="F48" s="9"/>
      <c r="G48" s="10"/>
      <c r="H48" s="11"/>
      <c r="I48" s="11"/>
      <c r="J48" s="131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59"/>
      <c r="G49" s="10"/>
      <c r="H49" s="55"/>
      <c r="I49" s="55"/>
      <c r="J49" s="131"/>
      <c r="K49" s="13"/>
      <c r="L49" s="55"/>
      <c r="M49" s="62"/>
      <c r="N49" s="62"/>
      <c r="O49" s="10"/>
      <c r="P49" s="10"/>
      <c r="Q49" s="10"/>
      <c r="R49" s="63"/>
      <c r="S49" s="63"/>
      <c r="T49" s="63"/>
      <c r="U49" s="13">
        <f>SUM(R49:T49)</f>
        <v>0</v>
      </c>
      <c r="V49" s="93"/>
      <c r="W49" s="93"/>
      <c r="X49" s="93"/>
      <c r="Y49" s="13">
        <f>SUM(V49:X49)</f>
        <v>0</v>
      </c>
      <c r="Z49" s="93"/>
      <c r="AA49" s="93"/>
      <c r="AB49" s="93"/>
      <c r="AC49" s="13">
        <f>SUM(Z49:AB49)</f>
        <v>0</v>
      </c>
      <c r="AD49" s="93"/>
      <c r="AE49" s="93"/>
      <c r="AF49" s="93"/>
      <c r="AG49" s="13">
        <f>SUM(AD49:AF49)</f>
        <v>0</v>
      </c>
      <c r="AH49" s="13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31"/>
      <c r="K50" s="92"/>
      <c r="L50" s="64"/>
      <c r="M50" s="93"/>
      <c r="N50" s="93"/>
      <c r="O50" s="93"/>
      <c r="P50" s="64"/>
      <c r="Q50" s="64"/>
      <c r="R50" s="93"/>
      <c r="S50" s="93"/>
      <c r="T50" s="93"/>
      <c r="U50" s="13">
        <f>SUM(R50:T50)</f>
        <v>0</v>
      </c>
      <c r="V50" s="93"/>
      <c r="W50" s="93"/>
      <c r="X50" s="93"/>
      <c r="Y50" s="13">
        <f>SUM(V50:X50)</f>
        <v>0</v>
      </c>
      <c r="Z50" s="93"/>
      <c r="AA50" s="93"/>
      <c r="AB50" s="93"/>
      <c r="AC50" s="13">
        <f>SUM(Z50:AB50)</f>
        <v>0</v>
      </c>
      <c r="AD50" s="93"/>
      <c r="AE50" s="93"/>
      <c r="AF50" s="93"/>
      <c r="AG50" s="13">
        <f>SUM(AD50:AF50)</f>
        <v>0</v>
      </c>
      <c r="AH50" s="13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65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65"/>
      <c r="M51" s="33">
        <f>SUM(M49:M50)</f>
        <v>0</v>
      </c>
      <c r="N51" s="33">
        <f>SUM(N49:N50)</f>
        <v>0</v>
      </c>
      <c r="O51" s="33">
        <f>SUM(O49:O50)</f>
        <v>0</v>
      </c>
      <c r="P51" s="94"/>
      <c r="Q51" s="9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33" t="s">
        <v>66</v>
      </c>
      <c r="B52" s="133"/>
      <c r="C52" s="133"/>
      <c r="D52" s="133"/>
      <c r="E52" s="133"/>
      <c r="F52" s="9"/>
      <c r="G52" s="10"/>
      <c r="H52" s="11"/>
      <c r="I52" s="11"/>
      <c r="J52" s="131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9">
        <v>1</v>
      </c>
      <c r="B53" s="19"/>
      <c r="C53" s="64"/>
      <c r="D53" s="29"/>
      <c r="E53" s="64"/>
      <c r="F53" s="64"/>
      <c r="G53" s="64"/>
      <c r="H53" s="29"/>
      <c r="I53" s="29"/>
      <c r="J53" s="131"/>
      <c r="K53" s="92"/>
      <c r="L53" s="64"/>
      <c r="M53" s="93"/>
      <c r="N53" s="93"/>
      <c r="O53" s="93"/>
      <c r="P53" s="64"/>
      <c r="Q53" s="64"/>
      <c r="R53" s="93"/>
      <c r="S53" s="93"/>
      <c r="T53" s="93"/>
      <c r="U53" s="13">
        <f>SUM(R53:T53)</f>
        <v>0</v>
      </c>
      <c r="V53" s="93"/>
      <c r="W53" s="93"/>
      <c r="X53" s="93"/>
      <c r="Y53" s="13">
        <f>SUM(V53:X53)</f>
        <v>0</v>
      </c>
      <c r="Z53" s="93"/>
      <c r="AA53" s="93"/>
      <c r="AB53" s="93"/>
      <c r="AC53" s="13">
        <f>SUM(Z53:AB53)</f>
        <v>0</v>
      </c>
      <c r="AD53" s="93"/>
      <c r="AE53" s="93"/>
      <c r="AF53" s="93"/>
      <c r="AG53" s="13">
        <f>SUM(AD53:AF53)</f>
        <v>0</v>
      </c>
      <c r="AH53" s="13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9">
        <v>2</v>
      </c>
      <c r="B54" s="19"/>
      <c r="C54" s="64"/>
      <c r="D54" s="29"/>
      <c r="E54" s="64"/>
      <c r="F54" s="64"/>
      <c r="G54" s="64"/>
      <c r="H54" s="29"/>
      <c r="I54" s="29"/>
      <c r="J54" s="131"/>
      <c r="K54" s="92"/>
      <c r="L54" s="64"/>
      <c r="M54" s="93"/>
      <c r="N54" s="93"/>
      <c r="O54" s="93"/>
      <c r="P54" s="64"/>
      <c r="Q54" s="64"/>
      <c r="R54" s="93"/>
      <c r="S54" s="93"/>
      <c r="T54" s="93"/>
      <c r="U54" s="13">
        <f>SUM(R54:T54)</f>
        <v>0</v>
      </c>
      <c r="V54" s="93"/>
      <c r="W54" s="93"/>
      <c r="X54" s="93"/>
      <c r="Y54" s="13">
        <f>SUM(V54:X54)</f>
        <v>0</v>
      </c>
      <c r="Z54" s="93"/>
      <c r="AA54" s="93"/>
      <c r="AB54" s="93"/>
      <c r="AC54" s="13">
        <f>SUM(Z54:AB54)</f>
        <v>0</v>
      </c>
      <c r="AD54" s="93"/>
      <c r="AE54" s="93"/>
      <c r="AF54" s="93"/>
      <c r="AG54" s="13">
        <f>SUM(AD54:AF54)</f>
        <v>0</v>
      </c>
      <c r="AH54" s="13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34" t="s">
        <v>67</v>
      </c>
      <c r="B55" s="134"/>
      <c r="C55" s="134"/>
      <c r="D55" s="134"/>
      <c r="E55" s="134"/>
      <c r="F55" s="134"/>
      <c r="G55" s="134"/>
      <c r="H55" s="134"/>
      <c r="I55" s="134"/>
      <c r="J55" s="33">
        <f>SUM(J53:J54)</f>
        <v>0</v>
      </c>
      <c r="K55" s="33">
        <f>SUM(K53:K54)</f>
        <v>0</v>
      </c>
      <c r="L55" s="65"/>
      <c r="M55" s="33">
        <f>SUM(M53:M54)</f>
        <v>0</v>
      </c>
      <c r="N55" s="33">
        <f>SUM(N53:N54)</f>
        <v>0</v>
      </c>
      <c r="O55" s="33">
        <f>SUM(O53:O54)</f>
        <v>0</v>
      </c>
      <c r="P55" s="94"/>
      <c r="Q55" s="9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33" t="s">
        <v>68</v>
      </c>
      <c r="B56" s="133"/>
      <c r="C56" s="133"/>
      <c r="D56" s="133"/>
      <c r="E56" s="133"/>
      <c r="F56" s="9"/>
      <c r="G56" s="10"/>
      <c r="H56" s="11"/>
      <c r="I56" s="11"/>
      <c r="J56" s="131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9">
        <v>1</v>
      </c>
      <c r="B57" s="19"/>
      <c r="C57" s="64"/>
      <c r="D57" s="29"/>
      <c r="E57" s="64"/>
      <c r="F57" s="64"/>
      <c r="G57" s="64"/>
      <c r="H57" s="29"/>
      <c r="I57" s="29"/>
      <c r="J57" s="131"/>
      <c r="K57" s="92"/>
      <c r="L57" s="64"/>
      <c r="M57" s="93"/>
      <c r="N57" s="93"/>
      <c r="O57" s="93"/>
      <c r="P57" s="64"/>
      <c r="Q57" s="64"/>
      <c r="R57" s="93"/>
      <c r="S57" s="93"/>
      <c r="T57" s="93"/>
      <c r="U57" s="13">
        <f>SUM(R57:T57)</f>
        <v>0</v>
      </c>
      <c r="V57" s="93"/>
      <c r="W57" s="93"/>
      <c r="X57" s="93"/>
      <c r="Y57" s="13">
        <f>SUM(V57:X57)</f>
        <v>0</v>
      </c>
      <c r="Z57" s="93"/>
      <c r="AA57" s="93"/>
      <c r="AB57" s="93"/>
      <c r="AC57" s="13">
        <f>SUM(Z57:AB57)</f>
        <v>0</v>
      </c>
      <c r="AD57" s="93"/>
      <c r="AE57" s="93"/>
      <c r="AF57" s="93"/>
      <c r="AG57" s="13">
        <f>SUM(AD57:AF57)</f>
        <v>0</v>
      </c>
      <c r="AH57" s="13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9">
        <v>2</v>
      </c>
      <c r="B58" s="19"/>
      <c r="C58" s="64"/>
      <c r="D58" s="29"/>
      <c r="E58" s="64"/>
      <c r="F58" s="64"/>
      <c r="G58" s="64"/>
      <c r="H58" s="29"/>
      <c r="I58" s="29"/>
      <c r="J58" s="131"/>
      <c r="K58" s="92"/>
      <c r="L58" s="64"/>
      <c r="M58" s="93"/>
      <c r="N58" s="93"/>
      <c r="O58" s="93"/>
      <c r="P58" s="64"/>
      <c r="Q58" s="64"/>
      <c r="R58" s="93"/>
      <c r="S58" s="93"/>
      <c r="T58" s="93"/>
      <c r="U58" s="13">
        <f>SUM(R58:T58)</f>
        <v>0</v>
      </c>
      <c r="V58" s="93"/>
      <c r="W58" s="93"/>
      <c r="X58" s="93"/>
      <c r="Y58" s="13">
        <f>SUM(V58:X58)</f>
        <v>0</v>
      </c>
      <c r="Z58" s="93"/>
      <c r="AA58" s="93"/>
      <c r="AB58" s="93"/>
      <c r="AC58" s="13">
        <f>SUM(Z58:AB58)</f>
        <v>0</v>
      </c>
      <c r="AD58" s="93"/>
      <c r="AE58" s="93"/>
      <c r="AF58" s="93"/>
      <c r="AG58" s="13">
        <f>SUM(AD58:AF58)</f>
        <v>0</v>
      </c>
      <c r="AH58" s="13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34" t="s">
        <v>69</v>
      </c>
      <c r="B59" s="134"/>
      <c r="C59" s="134"/>
      <c r="D59" s="134"/>
      <c r="E59" s="134"/>
      <c r="F59" s="134"/>
      <c r="G59" s="134"/>
      <c r="H59" s="134"/>
      <c r="I59" s="134"/>
      <c r="J59" s="33">
        <f>SUM(J57:J58)</f>
        <v>0</v>
      </c>
      <c r="K59" s="33">
        <f>SUM(K57:K58)</f>
        <v>0</v>
      </c>
      <c r="L59" s="65"/>
      <c r="M59" s="33">
        <f>SUM(M57:M58)</f>
        <v>0</v>
      </c>
      <c r="N59" s="33">
        <f>SUM(N57:N58)</f>
        <v>0</v>
      </c>
      <c r="O59" s="33">
        <f>SUM(O57:O58)</f>
        <v>0</v>
      </c>
      <c r="P59" s="94"/>
      <c r="Q59" s="9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33" t="s">
        <v>70</v>
      </c>
      <c r="B60" s="133"/>
      <c r="C60" s="133"/>
      <c r="D60" s="133"/>
      <c r="E60" s="133"/>
      <c r="F60" s="9"/>
      <c r="G60" s="10"/>
      <c r="H60" s="11"/>
      <c r="I60" s="11"/>
      <c r="J60" s="131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9">
        <v>1</v>
      </c>
      <c r="B61" s="19"/>
      <c r="C61" s="64"/>
      <c r="D61" s="29"/>
      <c r="E61" s="64"/>
      <c r="F61" s="64"/>
      <c r="G61" s="64"/>
      <c r="H61" s="29"/>
      <c r="I61" s="29"/>
      <c r="J61" s="131"/>
      <c r="K61" s="92"/>
      <c r="L61" s="64"/>
      <c r="M61" s="93"/>
      <c r="N61" s="93"/>
      <c r="O61" s="93"/>
      <c r="P61" s="64"/>
      <c r="Q61" s="64"/>
      <c r="R61" s="93"/>
      <c r="S61" s="93"/>
      <c r="T61" s="93"/>
      <c r="U61" s="13">
        <f>SUM(R61:T61)</f>
        <v>0</v>
      </c>
      <c r="V61" s="93"/>
      <c r="W61" s="93"/>
      <c r="X61" s="93"/>
      <c r="Y61" s="13">
        <f>SUM(V61:X61)</f>
        <v>0</v>
      </c>
      <c r="Z61" s="93"/>
      <c r="AA61" s="93"/>
      <c r="AB61" s="93"/>
      <c r="AC61" s="13">
        <f>SUM(Z61:AB61)</f>
        <v>0</v>
      </c>
      <c r="AD61" s="93"/>
      <c r="AE61" s="93"/>
      <c r="AF61" s="93"/>
      <c r="AG61" s="13">
        <f>SUM(AD61:AF61)</f>
        <v>0</v>
      </c>
      <c r="AH61" s="13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9">
        <v>2</v>
      </c>
      <c r="B62" s="19"/>
      <c r="C62" s="64"/>
      <c r="D62" s="29"/>
      <c r="E62" s="64"/>
      <c r="F62" s="64"/>
      <c r="G62" s="64"/>
      <c r="H62" s="29"/>
      <c r="I62" s="29"/>
      <c r="J62" s="131"/>
      <c r="K62" s="92"/>
      <c r="L62" s="64"/>
      <c r="M62" s="93"/>
      <c r="N62" s="93"/>
      <c r="O62" s="93"/>
      <c r="P62" s="64"/>
      <c r="Q62" s="64"/>
      <c r="R62" s="93"/>
      <c r="S62" s="93"/>
      <c r="T62" s="93"/>
      <c r="U62" s="13">
        <f>SUM(R62:T62)</f>
        <v>0</v>
      </c>
      <c r="V62" s="93"/>
      <c r="W62" s="93"/>
      <c r="X62" s="93"/>
      <c r="Y62" s="13">
        <f>SUM(V62:X62)</f>
        <v>0</v>
      </c>
      <c r="Z62" s="93"/>
      <c r="AA62" s="93"/>
      <c r="AB62" s="93"/>
      <c r="AC62" s="13">
        <f>SUM(Z62:AB62)</f>
        <v>0</v>
      </c>
      <c r="AD62" s="93"/>
      <c r="AE62" s="93"/>
      <c r="AF62" s="93"/>
      <c r="AG62" s="13">
        <f>SUM(AD62:AF62)</f>
        <v>0</v>
      </c>
      <c r="AH62" s="13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34" t="s">
        <v>71</v>
      </c>
      <c r="B63" s="134"/>
      <c r="C63" s="134"/>
      <c r="D63" s="134"/>
      <c r="E63" s="134"/>
      <c r="F63" s="134"/>
      <c r="G63" s="134"/>
      <c r="H63" s="134"/>
      <c r="I63" s="134"/>
      <c r="J63" s="33">
        <f>SUM(J61:J62)</f>
        <v>0</v>
      </c>
      <c r="K63" s="33">
        <f>SUM(K61:K62)</f>
        <v>0</v>
      </c>
      <c r="L63" s="65"/>
      <c r="M63" s="33">
        <f>SUM(M61:M62)</f>
        <v>0</v>
      </c>
      <c r="N63" s="33">
        <f>SUM(N61:N62)</f>
        <v>0</v>
      </c>
      <c r="O63" s="33">
        <f>SUM(O61:O62)</f>
        <v>0</v>
      </c>
      <c r="P63" s="94"/>
      <c r="Q63" s="9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33" t="s">
        <v>72</v>
      </c>
      <c r="B64" s="133"/>
      <c r="C64" s="133"/>
      <c r="D64" s="133"/>
      <c r="E64" s="133"/>
      <c r="F64" s="9"/>
      <c r="G64" s="10"/>
      <c r="H64" s="11"/>
      <c r="I64" s="11"/>
      <c r="J64" s="131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9">
        <v>1</v>
      </c>
      <c r="B65" s="19"/>
      <c r="C65" s="64"/>
      <c r="D65" s="29"/>
      <c r="E65" s="64"/>
      <c r="F65" s="64"/>
      <c r="G65" s="64"/>
      <c r="H65" s="29"/>
      <c r="I65" s="29"/>
      <c r="J65" s="131"/>
      <c r="K65" s="92"/>
      <c r="L65" s="64"/>
      <c r="M65" s="93"/>
      <c r="N65" s="93"/>
      <c r="O65" s="93"/>
      <c r="P65" s="64"/>
      <c r="Q65" s="64"/>
      <c r="R65" s="93"/>
      <c r="S65" s="93"/>
      <c r="T65" s="93"/>
      <c r="U65" s="13">
        <f>SUM(R65:T65)</f>
        <v>0</v>
      </c>
      <c r="V65" s="93"/>
      <c r="W65" s="93"/>
      <c r="X65" s="93"/>
      <c r="Y65" s="13">
        <f>SUM(V65:X65)</f>
        <v>0</v>
      </c>
      <c r="Z65" s="93"/>
      <c r="AA65" s="93"/>
      <c r="AB65" s="93"/>
      <c r="AC65" s="13">
        <f>SUM(Z65:AB65)</f>
        <v>0</v>
      </c>
      <c r="AD65" s="93"/>
      <c r="AE65" s="93"/>
      <c r="AF65" s="93"/>
      <c r="AG65" s="13">
        <f>SUM(AD65:AF65)</f>
        <v>0</v>
      </c>
      <c r="AH65" s="13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9">
        <v>2</v>
      </c>
      <c r="B66" s="19"/>
      <c r="C66" s="64"/>
      <c r="D66" s="29"/>
      <c r="E66" s="64"/>
      <c r="F66" s="64"/>
      <c r="G66" s="64"/>
      <c r="H66" s="29"/>
      <c r="I66" s="29"/>
      <c r="J66" s="131"/>
      <c r="K66" s="92"/>
      <c r="L66" s="64"/>
      <c r="M66" s="93"/>
      <c r="N66" s="93"/>
      <c r="O66" s="93"/>
      <c r="P66" s="64"/>
      <c r="Q66" s="64"/>
      <c r="R66" s="93"/>
      <c r="S66" s="93"/>
      <c r="T66" s="93"/>
      <c r="U66" s="13">
        <f>SUM(R66:T66)</f>
        <v>0</v>
      </c>
      <c r="V66" s="93"/>
      <c r="W66" s="93"/>
      <c r="X66" s="93"/>
      <c r="Y66" s="13">
        <f>SUM(V66:X66)</f>
        <v>0</v>
      </c>
      <c r="Z66" s="93"/>
      <c r="AA66" s="93"/>
      <c r="AB66" s="93"/>
      <c r="AC66" s="13">
        <f>SUM(Z66:AB66)</f>
        <v>0</v>
      </c>
      <c r="AD66" s="93"/>
      <c r="AE66" s="93"/>
      <c r="AF66" s="93"/>
      <c r="AG66" s="13">
        <f>SUM(AD66:AF66)</f>
        <v>0</v>
      </c>
      <c r="AH66" s="13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34" t="s">
        <v>73</v>
      </c>
      <c r="B67" s="134"/>
      <c r="C67" s="134"/>
      <c r="D67" s="134"/>
      <c r="E67" s="134"/>
      <c r="F67" s="134"/>
      <c r="G67" s="134"/>
      <c r="H67" s="134"/>
      <c r="I67" s="134"/>
      <c r="J67" s="33">
        <f>SUM(J65:J66)</f>
        <v>0</v>
      </c>
      <c r="K67" s="33">
        <f>SUM(K65:K66)</f>
        <v>0</v>
      </c>
      <c r="L67" s="65"/>
      <c r="M67" s="33">
        <f>SUM(M65:M66)</f>
        <v>0</v>
      </c>
      <c r="N67" s="33">
        <f>SUM(N65:N66)</f>
        <v>0</v>
      </c>
      <c r="O67" s="33">
        <f>SUM(O65:O66)</f>
        <v>0</v>
      </c>
      <c r="P67" s="94"/>
      <c r="Q67" s="9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33" t="s">
        <v>74</v>
      </c>
      <c r="B68" s="133"/>
      <c r="C68" s="133"/>
      <c r="D68" s="133"/>
      <c r="E68" s="133"/>
      <c r="F68" s="9"/>
      <c r="G68" s="10"/>
      <c r="H68" s="11"/>
      <c r="I68" s="11"/>
      <c r="J68" s="131">
        <v>1979112000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24.95" customHeight="1" outlineLevel="1" x14ac:dyDescent="0.25">
      <c r="A69" s="19">
        <v>1</v>
      </c>
      <c r="B69" s="19"/>
      <c r="C69" s="50" t="s">
        <v>170</v>
      </c>
      <c r="D69" s="51">
        <v>45419</v>
      </c>
      <c r="E69" s="70" t="s">
        <v>175</v>
      </c>
      <c r="F69" s="70" t="s">
        <v>171</v>
      </c>
      <c r="G69" s="71" t="s">
        <v>299</v>
      </c>
      <c r="H69" s="53">
        <v>45292</v>
      </c>
      <c r="I69" s="55">
        <v>45657</v>
      </c>
      <c r="J69" s="131"/>
      <c r="K69" s="99">
        <v>1979112000</v>
      </c>
      <c r="L69" s="59" t="s">
        <v>300</v>
      </c>
      <c r="M69" s="97"/>
      <c r="N69" s="73"/>
      <c r="O69" s="97"/>
      <c r="P69" s="100"/>
      <c r="Q69" s="100"/>
      <c r="R69" s="93"/>
      <c r="S69" s="93"/>
      <c r="T69" s="93"/>
      <c r="U69" s="13">
        <f>SUM(R69:T69)</f>
        <v>0</v>
      </c>
      <c r="V69" s="93"/>
      <c r="W69" s="93">
        <v>989556000</v>
      </c>
      <c r="X69" s="93"/>
      <c r="Y69" s="13">
        <f>SUM(V69:X69)</f>
        <v>989556000</v>
      </c>
      <c r="Z69" s="93"/>
      <c r="AA69" s="93"/>
      <c r="AB69" s="93"/>
      <c r="AC69" s="13">
        <f>SUM(Z69:AB69)</f>
        <v>0</v>
      </c>
      <c r="AD69" s="93"/>
      <c r="AE69" s="93">
        <v>0</v>
      </c>
      <c r="AF69" s="93">
        <v>0</v>
      </c>
      <c r="AG69" s="13">
        <f>SUM(AD69:AF69)</f>
        <v>0</v>
      </c>
      <c r="AH69" s="13">
        <f>SUM(U69,Y69,AC69,AG69)</f>
        <v>989556000</v>
      </c>
      <c r="AI69" s="26">
        <f>IF(ISERROR(AH69/J68),0,AH69/J68)</f>
        <v>0.5</v>
      </c>
      <c r="AJ69" s="27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7" customFormat="1" ht="12.75" customHeight="1" x14ac:dyDescent="0.25">
      <c r="A70" s="133" t="s">
        <v>75</v>
      </c>
      <c r="B70" s="133"/>
      <c r="C70" s="133"/>
      <c r="D70" s="133"/>
      <c r="E70" s="133"/>
      <c r="F70" s="133"/>
      <c r="G70" s="133"/>
      <c r="H70" s="133"/>
      <c r="I70" s="133"/>
      <c r="J70" s="75">
        <f>J68</f>
        <v>1979112000</v>
      </c>
      <c r="K70" s="75">
        <f>SUM(K69:K69)</f>
        <v>1979112000</v>
      </c>
      <c r="L70" s="101"/>
      <c r="M70" s="75">
        <f>SUM(M69:M69)</f>
        <v>0</v>
      </c>
      <c r="N70" s="75">
        <f>SUM(N69:N69)</f>
        <v>0</v>
      </c>
      <c r="O70" s="75">
        <f>SUM(O69:O69)</f>
        <v>0</v>
      </c>
      <c r="P70" s="102"/>
      <c r="Q70" s="96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989556000</v>
      </c>
      <c r="X70" s="75">
        <f t="shared" si="15"/>
        <v>0</v>
      </c>
      <c r="Y70" s="75">
        <f t="shared" si="15"/>
        <v>989556000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989556000</v>
      </c>
      <c r="AI70" s="78">
        <f>IF(ISERROR(AH70/J70),0,AH70/J70)</f>
        <v>0.5</v>
      </c>
      <c r="AJ70" s="78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9" customFormat="1" ht="15" customHeight="1" x14ac:dyDescent="0.25">
      <c r="A71" s="132" t="str">
        <f>"TOTAL ASIG."&amp;" "&amp;$A$5</f>
        <v>TOTAL ASIG. 24-02-010 "Programa de Ayudas Técnicas - SENADIS"</v>
      </c>
      <c r="B71" s="132"/>
      <c r="C71" s="132"/>
      <c r="D71" s="132"/>
      <c r="E71" s="132"/>
      <c r="F71" s="132"/>
      <c r="G71" s="132"/>
      <c r="H71" s="132"/>
      <c r="I71" s="132"/>
      <c r="J71" s="33">
        <f>SUM(J11,J15,J19,J23,J27,J31,J35,J39,J43,J47,J51,J55,J59,J63,J67,J70)</f>
        <v>1979112000</v>
      </c>
      <c r="K71" s="33">
        <f>+K11+K15+K19+K23+K27+K31+K35+K39+K43+K47+K51+K55+K67+K59+K63+K70</f>
        <v>1979112000</v>
      </c>
      <c r="L71" s="65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94"/>
      <c r="Q71" s="95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989556000</v>
      </c>
      <c r="X71" s="33">
        <f t="shared" si="16"/>
        <v>0</v>
      </c>
      <c r="Y71" s="33">
        <f t="shared" si="16"/>
        <v>989556000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989556000</v>
      </c>
      <c r="AI71" s="36">
        <f>IF(ISERROR(AH71/J71),0,AH71/J71)</f>
        <v>0.5</v>
      </c>
      <c r="AJ71" s="36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81"/>
      <c r="R72" s="81"/>
      <c r="S72" s="81"/>
      <c r="T72" s="81"/>
      <c r="V72" s="81"/>
      <c r="W72" s="81"/>
      <c r="X72" s="81"/>
      <c r="Z72" s="81"/>
      <c r="AA72" s="81"/>
      <c r="AB72" s="81"/>
      <c r="AD72" s="81"/>
      <c r="AE72" s="81"/>
      <c r="AF72" s="8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A80" s="2"/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90" spans="1:32" x14ac:dyDescent="0.25">
      <c r="E90" s="85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1:I11"/>
    <mergeCell ref="A12:E12"/>
    <mergeCell ref="J13:J14"/>
    <mergeCell ref="J8:J10"/>
    <mergeCell ref="A31:I31"/>
    <mergeCell ref="A16:E16"/>
    <mergeCell ref="A19:I19"/>
    <mergeCell ref="A20:E20"/>
    <mergeCell ref="A23:I23"/>
    <mergeCell ref="J28:J30"/>
    <mergeCell ref="J24:J26"/>
    <mergeCell ref="J20:J22"/>
    <mergeCell ref="J16:J18"/>
    <mergeCell ref="A24:E24"/>
    <mergeCell ref="A27:I27"/>
    <mergeCell ref="A28:E28"/>
    <mergeCell ref="A47:I47"/>
    <mergeCell ref="A32:E32"/>
    <mergeCell ref="A35:I35"/>
    <mergeCell ref="A36:E36"/>
    <mergeCell ref="A39:I39"/>
    <mergeCell ref="J44:J46"/>
    <mergeCell ref="J40:J42"/>
    <mergeCell ref="J36:J38"/>
    <mergeCell ref="J32:J34"/>
    <mergeCell ref="A40:E40"/>
    <mergeCell ref="A43:I43"/>
    <mergeCell ref="A44:E44"/>
    <mergeCell ref="A63:I63"/>
    <mergeCell ref="A48:E48"/>
    <mergeCell ref="A51:I51"/>
    <mergeCell ref="A52:E52"/>
    <mergeCell ref="A55:I55"/>
    <mergeCell ref="J60:J62"/>
    <mergeCell ref="J56:J58"/>
    <mergeCell ref="J52:J54"/>
    <mergeCell ref="J48:J50"/>
    <mergeCell ref="A56:E56"/>
    <mergeCell ref="A59:I59"/>
    <mergeCell ref="A60:E60"/>
    <mergeCell ref="J68:J69"/>
    <mergeCell ref="J64:J66"/>
    <mergeCell ref="A71:I71"/>
    <mergeCell ref="A64:E64"/>
    <mergeCell ref="A67:I67"/>
    <mergeCell ref="A68:E68"/>
    <mergeCell ref="A70:E70"/>
    <mergeCell ref="F70:I70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2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2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00000000-0002-0000-02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2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2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44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D9BED-7209-401B-98FA-9DC653F5C618}">
  <sheetPr>
    <tabColor rgb="FF33CCFF"/>
    <pageSetUpPr fitToPage="1"/>
  </sheetPr>
  <dimension ref="A1:Y41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customWidth="1" outlineLevel="1"/>
    <col min="12" max="12" width="10.140625" style="83" customWidth="1" outlineLevel="1"/>
    <col min="13" max="13" width="12.28515625" style="83" customWidth="1" outlineLevel="1"/>
    <col min="14" max="14" width="11.42578125" style="83" customWidth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</row>
    <row r="2" spans="1:25" s="1" customFormat="1" ht="1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25" s="1" customFormat="1" ht="15" customHeight="1" x14ac:dyDescent="0.25">
      <c r="A3" s="141" t="s">
        <v>169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25" s="1" customFormat="1" ht="1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</row>
    <row r="5" spans="1:25" ht="18" customHeight="1" x14ac:dyDescent="0.25">
      <c r="A5" s="148" t="str">
        <f>'24-02-020 Ind. JUNAEB EM '!A5:U5</f>
        <v>24-02-020 "Programa de Educación Media - JUNAEB"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50"/>
    </row>
    <row r="6" spans="1:25" s="80" customFormat="1" x14ac:dyDescent="0.25">
      <c r="A6" s="138" t="s">
        <v>5</v>
      </c>
      <c r="B6" s="145" t="s">
        <v>11</v>
      </c>
      <c r="C6" s="145" t="s">
        <v>76</v>
      </c>
      <c r="D6" s="151" t="s">
        <v>14</v>
      </c>
      <c r="E6" s="152"/>
      <c r="F6" s="153"/>
      <c r="G6" s="137" t="s">
        <v>17</v>
      </c>
      <c r="H6" s="137"/>
      <c r="I6" s="137"/>
      <c r="J6" s="145" t="s">
        <v>18</v>
      </c>
      <c r="K6" s="137" t="s">
        <v>17</v>
      </c>
      <c r="L6" s="137"/>
      <c r="M6" s="137"/>
      <c r="N6" s="145" t="s">
        <v>19</v>
      </c>
      <c r="O6" s="137" t="s">
        <v>17</v>
      </c>
      <c r="P6" s="137"/>
      <c r="Q6" s="137"/>
      <c r="R6" s="145" t="s">
        <v>20</v>
      </c>
      <c r="S6" s="137" t="s">
        <v>17</v>
      </c>
      <c r="T6" s="137"/>
      <c r="U6" s="137"/>
      <c r="V6" s="145" t="s">
        <v>21</v>
      </c>
      <c r="W6" s="145" t="s">
        <v>22</v>
      </c>
      <c r="X6" s="147" t="s">
        <v>77</v>
      </c>
      <c r="Y6" s="147"/>
    </row>
    <row r="7" spans="1:25" s="80" customFormat="1" ht="25.5" x14ac:dyDescent="0.25">
      <c r="A7" s="138"/>
      <c r="B7" s="146"/>
      <c r="C7" s="146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46"/>
      <c r="K7" s="5" t="s">
        <v>33</v>
      </c>
      <c r="L7" s="5" t="s">
        <v>34</v>
      </c>
      <c r="M7" s="5" t="s">
        <v>35</v>
      </c>
      <c r="N7" s="146"/>
      <c r="O7" s="5" t="s">
        <v>36</v>
      </c>
      <c r="P7" s="5" t="s">
        <v>37</v>
      </c>
      <c r="Q7" s="5" t="s">
        <v>38</v>
      </c>
      <c r="R7" s="146"/>
      <c r="S7" s="5" t="s">
        <v>39</v>
      </c>
      <c r="T7" s="5" t="s">
        <v>40</v>
      </c>
      <c r="U7" s="5" t="s">
        <v>78</v>
      </c>
      <c r="V7" s="146"/>
      <c r="W7" s="146"/>
      <c r="X7" s="7" t="s">
        <v>42</v>
      </c>
      <c r="Y7" s="7" t="s">
        <v>79</v>
      </c>
    </row>
    <row r="8" spans="1:25" ht="24.75" customHeight="1" x14ac:dyDescent="0.25">
      <c r="A8" s="86" t="s">
        <v>44</v>
      </c>
      <c r="B8" s="63">
        <f>+'24-02-020 Ind. JUNAEB EM '!J11</f>
        <v>0</v>
      </c>
      <c r="C8" s="63">
        <f>+'24-02-020 Ind. JUNAEB EM '!K11</f>
        <v>0</v>
      </c>
      <c r="D8" s="63">
        <f>+'24-02-020 Ind. JUNAEB EM '!M11</f>
        <v>0</v>
      </c>
      <c r="E8" s="63">
        <f>+'24-02-020 Ind. JUNAEB EM '!N11</f>
        <v>0</v>
      </c>
      <c r="F8" s="63">
        <f>+'24-02-020 Ind. JUNAEB EM '!O11</f>
        <v>0</v>
      </c>
      <c r="G8" s="63">
        <f>+'24-02-020 Ind. JUNAEB EM '!R11</f>
        <v>0</v>
      </c>
      <c r="H8" s="63">
        <f>+'24-02-020 Ind. JUNAEB EM '!S11</f>
        <v>0</v>
      </c>
      <c r="I8" s="63">
        <f>+'24-02-020 Ind. JUNAEB EM '!T11</f>
        <v>0</v>
      </c>
      <c r="J8" s="63">
        <f>+'24-02-020 Ind. JUNAEB EM '!U11</f>
        <v>0</v>
      </c>
      <c r="K8" s="63">
        <f>+'24-02-020 Ind. JUNAEB EM '!V11</f>
        <v>0</v>
      </c>
      <c r="L8" s="63">
        <f>+'24-02-020 Ind. JUNAEB EM '!W11</f>
        <v>0</v>
      </c>
      <c r="M8" s="63">
        <f>+'24-02-020 Ind. JUNAEB EM '!X11</f>
        <v>0</v>
      </c>
      <c r="N8" s="63">
        <f>+'24-02-020 Ind. JUNAEB EM '!Y11</f>
        <v>0</v>
      </c>
      <c r="O8" s="63">
        <f>+'24-02-020 Ind. JUNAEB EM '!Z11</f>
        <v>0</v>
      </c>
      <c r="P8" s="63">
        <f>+'24-02-020 Ind. JUNAEB EM '!AA11</f>
        <v>0</v>
      </c>
      <c r="Q8" s="63">
        <f>+'24-02-020 Ind. JUNAEB EM '!AB11</f>
        <v>0</v>
      </c>
      <c r="R8" s="63">
        <f>+'24-02-020 Ind. JUNAEB EM '!AC11</f>
        <v>0</v>
      </c>
      <c r="S8" s="63">
        <f>+'24-02-020 Ind. JUNAEB EM '!AD11</f>
        <v>0</v>
      </c>
      <c r="T8" s="63">
        <f>+'24-02-020 Ind. JUNAEB EM '!AE11</f>
        <v>0</v>
      </c>
      <c r="U8" s="63">
        <f>+'24-02-020 Ind. JUNAEB EM '!AF11</f>
        <v>0</v>
      </c>
      <c r="V8" s="63">
        <f>+'24-02-020 Ind. JUNAEB EM '!AG11</f>
        <v>0</v>
      </c>
      <c r="W8" s="63">
        <f>+'24-02-020 Ind. JUNAEB EM '!AH11</f>
        <v>0</v>
      </c>
      <c r="X8" s="87">
        <f>+'24-02-020 Ind. JUNAEB EM '!AI11</f>
        <v>0</v>
      </c>
      <c r="Y8" s="87">
        <f>+'24-02-020 Ind. JUNAEB EM '!AJ11</f>
        <v>0</v>
      </c>
    </row>
    <row r="9" spans="1:25" ht="24.75" customHeight="1" x14ac:dyDescent="0.25">
      <c r="A9" s="86" t="s">
        <v>46</v>
      </c>
      <c r="B9" s="63">
        <f>+'24-02-020 Ind. JUNAEB EM '!J15</f>
        <v>0</v>
      </c>
      <c r="C9" s="63">
        <f>+'24-02-020 Ind. JUNAEB EM '!K15</f>
        <v>0</v>
      </c>
      <c r="D9" s="63">
        <f>+'24-02-020 Ind. JUNAEB EM '!M15</f>
        <v>0</v>
      </c>
      <c r="E9" s="63">
        <f>+'24-02-020 Ind. JUNAEB EM '!N15</f>
        <v>0</v>
      </c>
      <c r="F9" s="63">
        <f>+'24-02-020 Ind. JUNAEB EM '!O15</f>
        <v>0</v>
      </c>
      <c r="G9" s="63">
        <f>+'24-02-020 Ind. JUNAEB EM '!R15</f>
        <v>0</v>
      </c>
      <c r="H9" s="63">
        <f>+'24-02-020 Ind. JUNAEB EM '!S15</f>
        <v>0</v>
      </c>
      <c r="I9" s="63">
        <f>+'24-02-020 Ind. JUNAEB EM '!T15</f>
        <v>0</v>
      </c>
      <c r="J9" s="63">
        <f>+'24-02-020 Ind. JUNAEB EM '!U15</f>
        <v>0</v>
      </c>
      <c r="K9" s="63">
        <f>+'24-02-020 Ind. JUNAEB EM '!V15</f>
        <v>0</v>
      </c>
      <c r="L9" s="63">
        <f>+'24-02-020 Ind. JUNAEB EM '!W15</f>
        <v>0</v>
      </c>
      <c r="M9" s="63">
        <f>+'24-02-020 Ind. JUNAEB EM '!X15</f>
        <v>0</v>
      </c>
      <c r="N9" s="63">
        <f>+'24-02-020 Ind. JUNAEB EM '!Y15</f>
        <v>0</v>
      </c>
      <c r="O9" s="63">
        <f>+'24-02-020 Ind. JUNAEB EM '!Z15</f>
        <v>0</v>
      </c>
      <c r="P9" s="63">
        <f>+'24-02-020 Ind. JUNAEB EM '!AA15</f>
        <v>0</v>
      </c>
      <c r="Q9" s="63">
        <f>+'24-02-020 Ind. JUNAEB EM '!AB15</f>
        <v>0</v>
      </c>
      <c r="R9" s="63">
        <f>+'24-02-020 Ind. JUNAEB EM '!AC15</f>
        <v>0</v>
      </c>
      <c r="S9" s="63">
        <f>+'24-02-020 Ind. JUNAEB EM '!AD15</f>
        <v>0</v>
      </c>
      <c r="T9" s="63">
        <f>+'24-02-020 Ind. JUNAEB EM '!AE15</f>
        <v>0</v>
      </c>
      <c r="U9" s="63">
        <f>+'24-02-020 Ind. JUNAEB EM '!AF15</f>
        <v>0</v>
      </c>
      <c r="V9" s="63">
        <f>+'24-02-020 Ind. JUNAEB EM '!AG15</f>
        <v>0</v>
      </c>
      <c r="W9" s="63">
        <f>+'24-02-020 Ind. JUNAEB EM '!AH15</f>
        <v>0</v>
      </c>
      <c r="X9" s="87">
        <f>+'24-02-020 Ind. JUNAEB EM '!AI15</f>
        <v>0</v>
      </c>
      <c r="Y9" s="87">
        <f>+'24-02-020 Ind. JUNAEB EM '!AJ15</f>
        <v>0</v>
      </c>
    </row>
    <row r="10" spans="1:25" ht="24.75" customHeight="1" x14ac:dyDescent="0.25">
      <c r="A10" s="86" t="s">
        <v>48</v>
      </c>
      <c r="B10" s="63">
        <f>+'24-02-020 Ind. JUNAEB EM '!J19</f>
        <v>0</v>
      </c>
      <c r="C10" s="63">
        <f>+'24-02-020 Ind. JUNAEB EM '!K19</f>
        <v>0</v>
      </c>
      <c r="D10" s="63">
        <f>+'24-02-020 Ind. JUNAEB EM '!M19</f>
        <v>0</v>
      </c>
      <c r="E10" s="63">
        <f>+'24-02-020 Ind. JUNAEB EM '!N19</f>
        <v>0</v>
      </c>
      <c r="F10" s="63">
        <f>+'24-02-020 Ind. JUNAEB EM '!O19</f>
        <v>0</v>
      </c>
      <c r="G10" s="63">
        <f>+'24-02-020 Ind. JUNAEB EM '!R19</f>
        <v>0</v>
      </c>
      <c r="H10" s="63">
        <f>+'24-02-020 Ind. JUNAEB EM '!S19</f>
        <v>0</v>
      </c>
      <c r="I10" s="63">
        <f>+'24-02-020 Ind. JUNAEB EM '!T19</f>
        <v>0</v>
      </c>
      <c r="J10" s="63">
        <f>+'24-02-020 Ind. JUNAEB EM '!U19</f>
        <v>0</v>
      </c>
      <c r="K10" s="63">
        <f>+'24-02-020 Ind. JUNAEB EM '!V19</f>
        <v>0</v>
      </c>
      <c r="L10" s="63">
        <f>+'24-02-020 Ind. JUNAEB EM '!W19</f>
        <v>0</v>
      </c>
      <c r="M10" s="63">
        <f>+'24-02-020 Ind. JUNAEB EM '!X19</f>
        <v>0</v>
      </c>
      <c r="N10" s="63">
        <f>+'24-02-020 Ind. JUNAEB EM '!Y19</f>
        <v>0</v>
      </c>
      <c r="O10" s="63">
        <f>+'24-02-020 Ind. JUNAEB EM '!Z19</f>
        <v>0</v>
      </c>
      <c r="P10" s="63">
        <f>+'24-02-020 Ind. JUNAEB EM '!AA19</f>
        <v>0</v>
      </c>
      <c r="Q10" s="63">
        <f>+'24-02-020 Ind. JUNAEB EM '!AB19</f>
        <v>0</v>
      </c>
      <c r="R10" s="63">
        <f>+'24-02-020 Ind. JUNAEB EM '!AC19</f>
        <v>0</v>
      </c>
      <c r="S10" s="63">
        <f>+'24-02-020 Ind. JUNAEB EM '!AD19</f>
        <v>0</v>
      </c>
      <c r="T10" s="63">
        <f>+'24-02-020 Ind. JUNAEB EM '!AE19</f>
        <v>0</v>
      </c>
      <c r="U10" s="63">
        <f>+'24-02-020 Ind. JUNAEB EM '!AF19</f>
        <v>0</v>
      </c>
      <c r="V10" s="63">
        <f>+'24-02-020 Ind. JUNAEB EM '!AG19</f>
        <v>0</v>
      </c>
      <c r="W10" s="63">
        <f>+'24-02-020 Ind. JUNAEB EM '!AH19</f>
        <v>0</v>
      </c>
      <c r="X10" s="87">
        <f>+'24-02-020 Ind. JUNAEB EM '!AI19</f>
        <v>0</v>
      </c>
      <c r="Y10" s="87">
        <f>+'24-02-020 Ind. JUNAEB EM '!AJ19</f>
        <v>0</v>
      </c>
    </row>
    <row r="11" spans="1:25" ht="24.75" customHeight="1" x14ac:dyDescent="0.25">
      <c r="A11" s="86" t="s">
        <v>50</v>
      </c>
      <c r="B11" s="63">
        <f>+'24-02-020 Ind. JUNAEB EM '!J23</f>
        <v>0</v>
      </c>
      <c r="C11" s="63">
        <f>+'24-02-020 Ind. JUNAEB EM '!K23</f>
        <v>0</v>
      </c>
      <c r="D11" s="63">
        <f>+'24-02-020 Ind. JUNAEB EM '!M23</f>
        <v>0</v>
      </c>
      <c r="E11" s="63">
        <f>+'24-02-020 Ind. JUNAEB EM '!N23</f>
        <v>0</v>
      </c>
      <c r="F11" s="63">
        <f>+'24-02-020 Ind. JUNAEB EM '!O23</f>
        <v>0</v>
      </c>
      <c r="G11" s="63">
        <f>+'24-02-020 Ind. JUNAEB EM '!R23</f>
        <v>0</v>
      </c>
      <c r="H11" s="63">
        <f>+'24-02-020 Ind. JUNAEB EM '!S23</f>
        <v>0</v>
      </c>
      <c r="I11" s="63">
        <f>+'24-02-020 Ind. JUNAEB EM '!T23</f>
        <v>0</v>
      </c>
      <c r="J11" s="63">
        <f>+'24-02-020 Ind. JUNAEB EM '!U23</f>
        <v>0</v>
      </c>
      <c r="K11" s="63">
        <f>+'24-02-020 Ind. JUNAEB EM '!V23</f>
        <v>0</v>
      </c>
      <c r="L11" s="63">
        <f>+'24-02-020 Ind. JUNAEB EM '!W23</f>
        <v>0</v>
      </c>
      <c r="M11" s="63">
        <f>+'24-02-020 Ind. JUNAEB EM '!X23</f>
        <v>0</v>
      </c>
      <c r="N11" s="63">
        <f>+'24-02-020 Ind. JUNAEB EM '!Y23</f>
        <v>0</v>
      </c>
      <c r="O11" s="63">
        <f>+'24-02-020 Ind. JUNAEB EM '!Z23</f>
        <v>0</v>
      </c>
      <c r="P11" s="63">
        <f>+'24-02-020 Ind. JUNAEB EM '!AA23</f>
        <v>0</v>
      </c>
      <c r="Q11" s="63">
        <f>+'24-02-020 Ind. JUNAEB EM '!AB23</f>
        <v>0</v>
      </c>
      <c r="R11" s="63">
        <f>+'24-02-020 Ind. JUNAEB EM '!AC23</f>
        <v>0</v>
      </c>
      <c r="S11" s="63">
        <f>+'24-02-020 Ind. JUNAEB EM '!AD23</f>
        <v>0</v>
      </c>
      <c r="T11" s="63">
        <f>+'24-02-020 Ind. JUNAEB EM '!AE23</f>
        <v>0</v>
      </c>
      <c r="U11" s="63">
        <f>+'24-02-020 Ind. JUNAEB EM '!AF23</f>
        <v>0</v>
      </c>
      <c r="V11" s="63">
        <f>+'24-02-020 Ind. JUNAEB EM '!AG23</f>
        <v>0</v>
      </c>
      <c r="W11" s="63">
        <f>+'24-02-020 Ind. JUNAEB EM '!AH23</f>
        <v>0</v>
      </c>
      <c r="X11" s="87">
        <f>+'24-02-020 Ind. JUNAEB EM '!AI23</f>
        <v>0</v>
      </c>
      <c r="Y11" s="87">
        <f>+'24-02-020 Ind. JUNAEB EM '!AJ23</f>
        <v>0</v>
      </c>
    </row>
    <row r="12" spans="1:25" ht="24.75" customHeight="1" x14ac:dyDescent="0.25">
      <c r="A12" s="86" t="s">
        <v>52</v>
      </c>
      <c r="B12" s="63">
        <f>+'24-02-020 Ind. JUNAEB EM '!J27</f>
        <v>0</v>
      </c>
      <c r="C12" s="63">
        <f>+'24-02-020 Ind. JUNAEB EM '!K27</f>
        <v>0</v>
      </c>
      <c r="D12" s="63">
        <f>+'24-02-020 Ind. JUNAEB EM '!M27</f>
        <v>0</v>
      </c>
      <c r="E12" s="63">
        <f>+'24-02-020 Ind. JUNAEB EM '!N27</f>
        <v>0</v>
      </c>
      <c r="F12" s="63">
        <f>+'24-02-020 Ind. JUNAEB EM '!O27</f>
        <v>0</v>
      </c>
      <c r="G12" s="63">
        <f>+'24-02-020 Ind. JUNAEB EM '!R27</f>
        <v>0</v>
      </c>
      <c r="H12" s="63">
        <f>+'24-02-020 Ind. JUNAEB EM '!S27</f>
        <v>0</v>
      </c>
      <c r="I12" s="63">
        <f>+'24-02-020 Ind. JUNAEB EM '!T27</f>
        <v>0</v>
      </c>
      <c r="J12" s="63">
        <f>+'24-02-020 Ind. JUNAEB EM '!U27</f>
        <v>0</v>
      </c>
      <c r="K12" s="63">
        <f>+'24-02-020 Ind. JUNAEB EM '!V27</f>
        <v>0</v>
      </c>
      <c r="L12" s="63">
        <f>+'24-02-020 Ind. JUNAEB EM '!W27</f>
        <v>0</v>
      </c>
      <c r="M12" s="63">
        <f>+'24-02-020 Ind. JUNAEB EM '!X27</f>
        <v>0</v>
      </c>
      <c r="N12" s="63">
        <f>+'24-02-020 Ind. JUNAEB EM '!Y27</f>
        <v>0</v>
      </c>
      <c r="O12" s="63">
        <f>+'24-02-020 Ind. JUNAEB EM '!Z27</f>
        <v>0</v>
      </c>
      <c r="P12" s="63">
        <f>+'24-02-020 Ind. JUNAEB EM '!AA27</f>
        <v>0</v>
      </c>
      <c r="Q12" s="63">
        <f>+'24-02-020 Ind. JUNAEB EM '!AB27</f>
        <v>0</v>
      </c>
      <c r="R12" s="63">
        <f>+'24-02-020 Ind. JUNAEB EM '!AC27</f>
        <v>0</v>
      </c>
      <c r="S12" s="63">
        <f>+'24-02-020 Ind. JUNAEB EM '!AD27</f>
        <v>0</v>
      </c>
      <c r="T12" s="63">
        <f>+'24-02-020 Ind. JUNAEB EM '!AE27</f>
        <v>0</v>
      </c>
      <c r="U12" s="63">
        <f>+'24-02-020 Ind. JUNAEB EM '!AF27</f>
        <v>0</v>
      </c>
      <c r="V12" s="63">
        <f>+'24-02-020 Ind. JUNAEB EM '!AG27</f>
        <v>0</v>
      </c>
      <c r="W12" s="63">
        <f>+'24-02-020 Ind. JUNAEB EM '!AH27</f>
        <v>0</v>
      </c>
      <c r="X12" s="87">
        <f>+'24-02-020 Ind. JUNAEB EM '!AI27</f>
        <v>0</v>
      </c>
      <c r="Y12" s="87">
        <f>+'24-02-020 Ind. JUNAEB EM '!AJ27</f>
        <v>0</v>
      </c>
    </row>
    <row r="13" spans="1:25" ht="24.75" customHeight="1" x14ac:dyDescent="0.25">
      <c r="A13" s="86" t="s">
        <v>54</v>
      </c>
      <c r="B13" s="63">
        <f>+'24-02-020 Ind. JUNAEB EM '!J31</f>
        <v>0</v>
      </c>
      <c r="C13" s="63">
        <f>+'24-02-020 Ind. JUNAEB EM '!K31</f>
        <v>0</v>
      </c>
      <c r="D13" s="63">
        <f>+'24-02-020 Ind. JUNAEB EM '!M31</f>
        <v>0</v>
      </c>
      <c r="E13" s="63">
        <f>+'24-02-020 Ind. JUNAEB EM '!N31</f>
        <v>0</v>
      </c>
      <c r="F13" s="63">
        <f>+'24-02-020 Ind. JUNAEB EM '!O31</f>
        <v>0</v>
      </c>
      <c r="G13" s="63">
        <f>+'24-02-020 Ind. JUNAEB EM '!R31</f>
        <v>0</v>
      </c>
      <c r="H13" s="63">
        <f>+'24-02-020 Ind. JUNAEB EM '!S31</f>
        <v>0</v>
      </c>
      <c r="I13" s="63">
        <f>+'24-02-020 Ind. JUNAEB EM '!T31</f>
        <v>0</v>
      </c>
      <c r="J13" s="63">
        <f>+'24-02-020 Ind. JUNAEB EM '!U31</f>
        <v>0</v>
      </c>
      <c r="K13" s="63">
        <f>+'24-02-020 Ind. JUNAEB EM '!V31</f>
        <v>0</v>
      </c>
      <c r="L13" s="63">
        <f>+'24-02-020 Ind. JUNAEB EM '!W31</f>
        <v>0</v>
      </c>
      <c r="M13" s="63">
        <f>+'24-02-020 Ind. JUNAEB EM '!X31</f>
        <v>0</v>
      </c>
      <c r="N13" s="63">
        <f>+'24-02-020 Ind. JUNAEB EM '!Y31</f>
        <v>0</v>
      </c>
      <c r="O13" s="63">
        <f>+'24-02-020 Ind. JUNAEB EM '!Z31</f>
        <v>0</v>
      </c>
      <c r="P13" s="63">
        <f>+'24-02-020 Ind. JUNAEB EM '!AA31</f>
        <v>0</v>
      </c>
      <c r="Q13" s="63">
        <f>+'24-02-020 Ind. JUNAEB EM '!AB31</f>
        <v>0</v>
      </c>
      <c r="R13" s="63">
        <f>+'24-02-020 Ind. JUNAEB EM '!AC31</f>
        <v>0</v>
      </c>
      <c r="S13" s="63">
        <f>+'24-02-020 Ind. JUNAEB EM '!AD31</f>
        <v>0</v>
      </c>
      <c r="T13" s="63">
        <f>+'24-02-020 Ind. JUNAEB EM '!AE31</f>
        <v>0</v>
      </c>
      <c r="U13" s="63">
        <f>+'24-02-020 Ind. JUNAEB EM '!AF31</f>
        <v>0</v>
      </c>
      <c r="V13" s="63">
        <f>+'24-02-020 Ind. JUNAEB EM '!AG31</f>
        <v>0</v>
      </c>
      <c r="W13" s="63">
        <f>+'24-02-020 Ind. JUNAEB EM '!AH31</f>
        <v>0</v>
      </c>
      <c r="X13" s="87">
        <f>+'24-02-020 Ind. JUNAEB EM '!AI31</f>
        <v>0</v>
      </c>
      <c r="Y13" s="87">
        <f>+'24-02-020 Ind. JUNAEB EM '!AJ31</f>
        <v>0</v>
      </c>
    </row>
    <row r="14" spans="1:25" ht="24.75" customHeight="1" x14ac:dyDescent="0.25">
      <c r="A14" s="86" t="s">
        <v>56</v>
      </c>
      <c r="B14" s="63">
        <f>+'24-02-020 Ind. JUNAEB EM '!J35</f>
        <v>0</v>
      </c>
      <c r="C14" s="63">
        <f>+'24-02-020 Ind. JUNAEB EM '!K35</f>
        <v>0</v>
      </c>
      <c r="D14" s="63">
        <f>+'24-02-020 Ind. JUNAEB EM '!M35</f>
        <v>0</v>
      </c>
      <c r="E14" s="63">
        <f>+'24-02-020 Ind. JUNAEB EM '!N35</f>
        <v>0</v>
      </c>
      <c r="F14" s="63">
        <f>+'24-02-020 Ind. JUNAEB EM '!O35</f>
        <v>0</v>
      </c>
      <c r="G14" s="63">
        <f>+'24-02-020 Ind. JUNAEB EM '!R35</f>
        <v>0</v>
      </c>
      <c r="H14" s="63">
        <f>+'24-02-020 Ind. JUNAEB EM '!S35</f>
        <v>0</v>
      </c>
      <c r="I14" s="63">
        <f>+'24-02-020 Ind. JUNAEB EM '!T35</f>
        <v>0</v>
      </c>
      <c r="J14" s="63">
        <f>+'24-02-020 Ind. JUNAEB EM '!U35</f>
        <v>0</v>
      </c>
      <c r="K14" s="63">
        <f>+'24-02-020 Ind. JUNAEB EM '!V35</f>
        <v>0</v>
      </c>
      <c r="L14" s="63">
        <f>+'24-02-020 Ind. JUNAEB EM '!W35</f>
        <v>0</v>
      </c>
      <c r="M14" s="63">
        <f>+'24-02-020 Ind. JUNAEB EM '!X35</f>
        <v>0</v>
      </c>
      <c r="N14" s="63">
        <f>+'24-02-020 Ind. JUNAEB EM '!Y35</f>
        <v>0</v>
      </c>
      <c r="O14" s="63">
        <f>+'24-02-020 Ind. JUNAEB EM '!Z35</f>
        <v>0</v>
      </c>
      <c r="P14" s="63">
        <f>+'24-02-020 Ind. JUNAEB EM '!AA35</f>
        <v>0</v>
      </c>
      <c r="Q14" s="63">
        <f>+'24-02-020 Ind. JUNAEB EM '!AB35</f>
        <v>0</v>
      </c>
      <c r="R14" s="63">
        <f>+'24-02-020 Ind. JUNAEB EM '!AC35</f>
        <v>0</v>
      </c>
      <c r="S14" s="63">
        <f>+'24-02-020 Ind. JUNAEB EM '!AD35</f>
        <v>0</v>
      </c>
      <c r="T14" s="63">
        <f>+'24-02-020 Ind. JUNAEB EM '!AE35</f>
        <v>0</v>
      </c>
      <c r="U14" s="63">
        <f>+'24-02-020 Ind. JUNAEB EM '!AF35</f>
        <v>0</v>
      </c>
      <c r="V14" s="63">
        <f>+'24-02-020 Ind. JUNAEB EM '!AG35</f>
        <v>0</v>
      </c>
      <c r="W14" s="63">
        <f>+'24-02-020 Ind. JUNAEB EM '!AH35</f>
        <v>0</v>
      </c>
      <c r="X14" s="87">
        <f>+'24-02-020 Ind. JUNAEB EM '!AI35</f>
        <v>0</v>
      </c>
      <c r="Y14" s="87">
        <f>+'24-02-020 Ind. JUNAEB EM '!AJ35</f>
        <v>0</v>
      </c>
    </row>
    <row r="15" spans="1:25" ht="24.75" customHeight="1" x14ac:dyDescent="0.25">
      <c r="A15" s="86" t="s">
        <v>58</v>
      </c>
      <c r="B15" s="63">
        <f>+'24-02-020 Ind. JUNAEB EM '!J39</f>
        <v>0</v>
      </c>
      <c r="C15" s="63">
        <f>+'24-02-020 Ind. JUNAEB EM '!K39</f>
        <v>0</v>
      </c>
      <c r="D15" s="63">
        <f>+'24-02-020 Ind. JUNAEB EM '!M39</f>
        <v>0</v>
      </c>
      <c r="E15" s="63">
        <f>+'24-02-020 Ind. JUNAEB EM '!N39</f>
        <v>0</v>
      </c>
      <c r="F15" s="63">
        <f>+'24-02-020 Ind. JUNAEB EM '!O39</f>
        <v>0</v>
      </c>
      <c r="G15" s="63">
        <f>+'24-02-020 Ind. JUNAEB EM '!R39</f>
        <v>0</v>
      </c>
      <c r="H15" s="63">
        <f>+'24-02-020 Ind. JUNAEB EM '!S39</f>
        <v>0</v>
      </c>
      <c r="I15" s="63">
        <f>+'24-02-020 Ind. JUNAEB EM '!T39</f>
        <v>0</v>
      </c>
      <c r="J15" s="63">
        <f>+'24-02-020 Ind. JUNAEB EM '!U39</f>
        <v>0</v>
      </c>
      <c r="K15" s="63">
        <f>+'24-02-020 Ind. JUNAEB EM '!V39</f>
        <v>0</v>
      </c>
      <c r="L15" s="63">
        <f>+'24-02-020 Ind. JUNAEB EM '!W39</f>
        <v>0</v>
      </c>
      <c r="M15" s="63">
        <f>+'24-02-020 Ind. JUNAEB EM '!X39</f>
        <v>0</v>
      </c>
      <c r="N15" s="63">
        <f>+'24-02-020 Ind. JUNAEB EM '!Y39</f>
        <v>0</v>
      </c>
      <c r="O15" s="63">
        <f>+'24-02-020 Ind. JUNAEB EM '!Z39</f>
        <v>0</v>
      </c>
      <c r="P15" s="63">
        <f>+'24-02-020 Ind. JUNAEB EM '!AA39</f>
        <v>0</v>
      </c>
      <c r="Q15" s="63">
        <f>+'24-02-020 Ind. JUNAEB EM '!AB39</f>
        <v>0</v>
      </c>
      <c r="R15" s="63">
        <f>+'24-02-020 Ind. JUNAEB EM '!AC39</f>
        <v>0</v>
      </c>
      <c r="S15" s="63">
        <f>+'24-02-020 Ind. JUNAEB EM '!AD39</f>
        <v>0</v>
      </c>
      <c r="T15" s="63">
        <f>+'24-02-020 Ind. JUNAEB EM '!AE39</f>
        <v>0</v>
      </c>
      <c r="U15" s="63">
        <f>+'24-02-020 Ind. JUNAEB EM '!AF39</f>
        <v>0</v>
      </c>
      <c r="V15" s="63">
        <f>+'24-02-020 Ind. JUNAEB EM '!AG39</f>
        <v>0</v>
      </c>
      <c r="W15" s="63">
        <f>+'24-02-020 Ind. JUNAEB EM '!AH39</f>
        <v>0</v>
      </c>
      <c r="X15" s="87">
        <f>+'24-02-020 Ind. JUNAEB EM '!AI39</f>
        <v>0</v>
      </c>
      <c r="Y15" s="87">
        <f>+'24-02-020 Ind. JUNAEB EM '!AJ39</f>
        <v>0</v>
      </c>
    </row>
    <row r="16" spans="1:25" ht="24.75" customHeight="1" x14ac:dyDescent="0.25">
      <c r="A16" s="86" t="s">
        <v>60</v>
      </c>
      <c r="B16" s="63">
        <f>+'24-02-020 Ind. JUNAEB EM '!J43</f>
        <v>0</v>
      </c>
      <c r="C16" s="63">
        <f>+'24-02-020 Ind. JUNAEB EM '!K43</f>
        <v>0</v>
      </c>
      <c r="D16" s="63">
        <f>+'24-02-020 Ind. JUNAEB EM '!M43</f>
        <v>0</v>
      </c>
      <c r="E16" s="63">
        <f>+'24-02-020 Ind. JUNAEB EM '!N43</f>
        <v>0</v>
      </c>
      <c r="F16" s="63">
        <f>+'24-02-020 Ind. JUNAEB EM '!O43</f>
        <v>0</v>
      </c>
      <c r="G16" s="63">
        <f>+'24-02-020 Ind. JUNAEB EM '!R43</f>
        <v>0</v>
      </c>
      <c r="H16" s="63">
        <f>+'24-02-020 Ind. JUNAEB EM '!S43</f>
        <v>0</v>
      </c>
      <c r="I16" s="63">
        <f>+'24-02-020 Ind. JUNAEB EM '!T43</f>
        <v>0</v>
      </c>
      <c r="J16" s="63">
        <f>+'24-02-020 Ind. JUNAEB EM '!U43</f>
        <v>0</v>
      </c>
      <c r="K16" s="63">
        <f>+'24-02-020 Ind. JUNAEB EM '!V43</f>
        <v>0</v>
      </c>
      <c r="L16" s="63">
        <f>+'24-02-020 Ind. JUNAEB EM '!W43</f>
        <v>0</v>
      </c>
      <c r="M16" s="63">
        <f>+'24-02-020 Ind. JUNAEB EM '!X43</f>
        <v>0</v>
      </c>
      <c r="N16" s="63">
        <f>+'24-02-020 Ind. JUNAEB EM '!Y43</f>
        <v>0</v>
      </c>
      <c r="O16" s="63">
        <f>+'24-02-020 Ind. JUNAEB EM '!Z43</f>
        <v>0</v>
      </c>
      <c r="P16" s="63">
        <f>+'24-02-020 Ind. JUNAEB EM '!AA43</f>
        <v>0</v>
      </c>
      <c r="Q16" s="63">
        <f>+'24-02-020 Ind. JUNAEB EM '!AB43</f>
        <v>0</v>
      </c>
      <c r="R16" s="63">
        <f>+'24-02-020 Ind. JUNAEB EM '!AC43</f>
        <v>0</v>
      </c>
      <c r="S16" s="63">
        <f>+'24-02-020 Ind. JUNAEB EM '!AD43</f>
        <v>0</v>
      </c>
      <c r="T16" s="63">
        <f>+'24-02-020 Ind. JUNAEB EM '!AE43</f>
        <v>0</v>
      </c>
      <c r="U16" s="63">
        <f>+'24-02-020 Ind. JUNAEB EM '!AF43</f>
        <v>0</v>
      </c>
      <c r="V16" s="63">
        <f>+'24-02-020 Ind. JUNAEB EM '!AG43</f>
        <v>0</v>
      </c>
      <c r="W16" s="63">
        <f>+'24-02-020 Ind. JUNAEB EM '!AH43</f>
        <v>0</v>
      </c>
      <c r="X16" s="87">
        <f>+'24-02-020 Ind. JUNAEB EM '!AI43</f>
        <v>0</v>
      </c>
      <c r="Y16" s="87">
        <f>+'24-02-020 Ind. JUNAEB EM '!AJ43</f>
        <v>0</v>
      </c>
    </row>
    <row r="17" spans="1:25" ht="24.75" customHeight="1" x14ac:dyDescent="0.25">
      <c r="A17" s="86" t="s">
        <v>62</v>
      </c>
      <c r="B17" s="63">
        <f>+'24-02-020 Ind. JUNAEB EM '!J47</f>
        <v>0</v>
      </c>
      <c r="C17" s="63">
        <f>+'24-02-020 Ind. JUNAEB EM '!K47</f>
        <v>0</v>
      </c>
      <c r="D17" s="63">
        <f>+'24-02-020 Ind. JUNAEB EM '!M47</f>
        <v>0</v>
      </c>
      <c r="E17" s="63">
        <f>+'24-02-020 Ind. JUNAEB EM '!N47</f>
        <v>0</v>
      </c>
      <c r="F17" s="63">
        <f>+'24-02-020 Ind. JUNAEB EM '!O47</f>
        <v>0</v>
      </c>
      <c r="G17" s="63">
        <f>+'24-02-020 Ind. JUNAEB EM '!R47</f>
        <v>0</v>
      </c>
      <c r="H17" s="63">
        <f>+'24-02-020 Ind. JUNAEB EM '!S47</f>
        <v>0</v>
      </c>
      <c r="I17" s="63">
        <f>+'24-02-020 Ind. JUNAEB EM '!T47</f>
        <v>0</v>
      </c>
      <c r="J17" s="63">
        <f>+'24-02-020 Ind. JUNAEB EM '!U47</f>
        <v>0</v>
      </c>
      <c r="K17" s="63">
        <f>+'24-02-020 Ind. JUNAEB EM '!V47</f>
        <v>0</v>
      </c>
      <c r="L17" s="63">
        <f>+'24-02-020 Ind. JUNAEB EM '!W47</f>
        <v>0</v>
      </c>
      <c r="M17" s="63">
        <f>+'24-02-020 Ind. JUNAEB EM '!X47</f>
        <v>0</v>
      </c>
      <c r="N17" s="63">
        <f>+'24-02-020 Ind. JUNAEB EM '!Y47</f>
        <v>0</v>
      </c>
      <c r="O17" s="63">
        <f>+'24-02-020 Ind. JUNAEB EM '!Z47</f>
        <v>0</v>
      </c>
      <c r="P17" s="63">
        <f>+'24-02-020 Ind. JUNAEB EM '!AA47</f>
        <v>0</v>
      </c>
      <c r="Q17" s="63">
        <f>+'24-02-020 Ind. JUNAEB EM '!AB47</f>
        <v>0</v>
      </c>
      <c r="R17" s="63">
        <f>+'24-02-020 Ind. JUNAEB EM '!AC47</f>
        <v>0</v>
      </c>
      <c r="S17" s="63">
        <f>+'24-02-020 Ind. JUNAEB EM '!AD47</f>
        <v>0</v>
      </c>
      <c r="T17" s="63">
        <f>+'24-02-020 Ind. JUNAEB EM '!AE47</f>
        <v>0</v>
      </c>
      <c r="U17" s="63">
        <f>+'24-02-020 Ind. JUNAEB EM '!AF47</f>
        <v>0</v>
      </c>
      <c r="V17" s="63">
        <f>+'24-02-020 Ind. JUNAEB EM '!AG47</f>
        <v>0</v>
      </c>
      <c r="W17" s="63">
        <f>+'24-02-020 Ind. JUNAEB EM '!AH47</f>
        <v>0</v>
      </c>
      <c r="X17" s="87">
        <f>+'24-02-020 Ind. JUNAEB EM '!AI47</f>
        <v>0</v>
      </c>
      <c r="Y17" s="87">
        <f>+'24-02-020 Ind. JUNAEB EM '!AJ44</f>
        <v>0</v>
      </c>
    </row>
    <row r="18" spans="1:25" ht="24.75" customHeight="1" x14ac:dyDescent="0.25">
      <c r="A18" s="86" t="s">
        <v>64</v>
      </c>
      <c r="B18" s="63">
        <f>+'24-02-020 Ind. JUNAEB EM '!J51</f>
        <v>0</v>
      </c>
      <c r="C18" s="63">
        <f>+'24-02-020 Ind. JUNAEB EM '!K51</f>
        <v>0</v>
      </c>
      <c r="D18" s="63">
        <f>+'24-02-020 Ind. JUNAEB EM '!M51</f>
        <v>0</v>
      </c>
      <c r="E18" s="63">
        <f>+'24-02-020 Ind. JUNAEB EM '!N51</f>
        <v>0</v>
      </c>
      <c r="F18" s="63">
        <f>+'24-02-020 Ind. JUNAEB EM '!O51</f>
        <v>0</v>
      </c>
      <c r="G18" s="63">
        <f>+'24-02-020 Ind. JUNAEB EM '!R51</f>
        <v>0</v>
      </c>
      <c r="H18" s="63">
        <f>+'24-02-020 Ind. JUNAEB EM '!S51</f>
        <v>0</v>
      </c>
      <c r="I18" s="63">
        <f>+'24-02-020 Ind. JUNAEB EM '!T51</f>
        <v>0</v>
      </c>
      <c r="J18" s="63">
        <f>+'24-02-020 Ind. JUNAEB EM '!U51</f>
        <v>0</v>
      </c>
      <c r="K18" s="63">
        <f>+'24-02-020 Ind. JUNAEB EM '!V51</f>
        <v>0</v>
      </c>
      <c r="L18" s="63">
        <f>+'24-02-020 Ind. JUNAEB EM '!W51</f>
        <v>0</v>
      </c>
      <c r="M18" s="63">
        <f>+'24-02-020 Ind. JUNAEB EM '!X51</f>
        <v>0</v>
      </c>
      <c r="N18" s="63">
        <f>+'24-02-020 Ind. JUNAEB EM '!Y51</f>
        <v>0</v>
      </c>
      <c r="O18" s="63">
        <f>+'24-02-020 Ind. JUNAEB EM '!Z51</f>
        <v>0</v>
      </c>
      <c r="P18" s="63">
        <f>+'24-02-020 Ind. JUNAEB EM '!AA51</f>
        <v>0</v>
      </c>
      <c r="Q18" s="63">
        <f>+'24-02-020 Ind. JUNAEB EM '!AB51</f>
        <v>0</v>
      </c>
      <c r="R18" s="63">
        <f>+'24-02-020 Ind. JUNAEB EM '!AC51</f>
        <v>0</v>
      </c>
      <c r="S18" s="63">
        <f>+'24-02-020 Ind. JUNAEB EM '!AD51</f>
        <v>0</v>
      </c>
      <c r="T18" s="63">
        <f>+'24-02-020 Ind. JUNAEB EM '!AE51</f>
        <v>0</v>
      </c>
      <c r="U18" s="63">
        <f>+'24-02-020 Ind. JUNAEB EM '!AF51</f>
        <v>0</v>
      </c>
      <c r="V18" s="63">
        <f>+'24-02-020 Ind. JUNAEB EM '!AG51</f>
        <v>0</v>
      </c>
      <c r="W18" s="63">
        <f>+'24-02-020 Ind. JUNAEB EM '!AH51</f>
        <v>0</v>
      </c>
      <c r="X18" s="87">
        <f>+'24-02-020 Ind. JUNAEB EM '!AI51</f>
        <v>0</v>
      </c>
      <c r="Y18" s="87">
        <f>+'24-02-020 Ind. JUNAEB EM '!AJ51</f>
        <v>0</v>
      </c>
    </row>
    <row r="19" spans="1:25" ht="24.75" customHeight="1" x14ac:dyDescent="0.25">
      <c r="A19" s="86" t="s">
        <v>66</v>
      </c>
      <c r="B19" s="63">
        <f>+'24-02-020 Ind. JUNAEB EM '!J55</f>
        <v>0</v>
      </c>
      <c r="C19" s="63">
        <f>+'24-02-020 Ind. JUNAEB EM '!K55</f>
        <v>0</v>
      </c>
      <c r="D19" s="63">
        <f>+'24-02-020 Ind. JUNAEB EM '!M55</f>
        <v>0</v>
      </c>
      <c r="E19" s="63">
        <f>+'24-02-020 Ind. JUNAEB EM '!N55</f>
        <v>0</v>
      </c>
      <c r="F19" s="63">
        <f>+'24-02-020 Ind. JUNAEB EM '!O55</f>
        <v>0</v>
      </c>
      <c r="G19" s="63">
        <f>+'24-02-020 Ind. JUNAEB EM '!R55</f>
        <v>0</v>
      </c>
      <c r="H19" s="63">
        <f>+'24-02-020 Ind. JUNAEB EM '!S55</f>
        <v>0</v>
      </c>
      <c r="I19" s="63">
        <f>+'24-02-020 Ind. JUNAEB EM '!T55</f>
        <v>0</v>
      </c>
      <c r="J19" s="63">
        <f>+'24-02-020 Ind. JUNAEB EM '!U55</f>
        <v>0</v>
      </c>
      <c r="K19" s="63">
        <f>+'24-02-020 Ind. JUNAEB EM '!V55</f>
        <v>0</v>
      </c>
      <c r="L19" s="63">
        <f>+'24-02-020 Ind. JUNAEB EM '!W55</f>
        <v>0</v>
      </c>
      <c r="M19" s="63">
        <f>+'24-02-020 Ind. JUNAEB EM '!X55</f>
        <v>0</v>
      </c>
      <c r="N19" s="63">
        <f>+'24-02-020 Ind. JUNAEB EM '!Y55</f>
        <v>0</v>
      </c>
      <c r="O19" s="63">
        <f>+'24-02-020 Ind. JUNAEB EM '!Z55</f>
        <v>0</v>
      </c>
      <c r="P19" s="63">
        <f>+'24-02-020 Ind. JUNAEB EM '!AA55</f>
        <v>0</v>
      </c>
      <c r="Q19" s="63">
        <f>+'24-02-020 Ind. JUNAEB EM '!AB55</f>
        <v>0</v>
      </c>
      <c r="R19" s="63">
        <f>+'24-02-020 Ind. JUNAEB EM '!AC55</f>
        <v>0</v>
      </c>
      <c r="S19" s="63">
        <f>+'24-02-020 Ind. JUNAEB EM '!AD55</f>
        <v>0</v>
      </c>
      <c r="T19" s="63">
        <f>+'24-02-020 Ind. JUNAEB EM '!AE55</f>
        <v>0</v>
      </c>
      <c r="U19" s="63">
        <f>+'24-02-020 Ind. JUNAEB EM '!AF55</f>
        <v>0</v>
      </c>
      <c r="V19" s="63">
        <f>+'24-02-020 Ind. JUNAEB EM '!AG55</f>
        <v>0</v>
      </c>
      <c r="W19" s="63">
        <f>+'24-02-020 Ind. JUNAEB EM '!AH55</f>
        <v>0</v>
      </c>
      <c r="X19" s="87">
        <f>+'24-02-020 Ind. JUNAEB EM '!AI55</f>
        <v>0</v>
      </c>
      <c r="Y19" s="87">
        <f>+'24-02-020 Ind. JUNAEB EM '!AJ55</f>
        <v>0</v>
      </c>
    </row>
    <row r="20" spans="1:25" ht="24.75" customHeight="1" x14ac:dyDescent="0.25">
      <c r="A20" s="88" t="s">
        <v>68</v>
      </c>
      <c r="B20" s="63">
        <f>+'24-02-020 Ind. JUNAEB EM '!J59</f>
        <v>0</v>
      </c>
      <c r="C20" s="63">
        <f>+'24-02-020 Ind. JUNAEB EM '!K59</f>
        <v>0</v>
      </c>
      <c r="D20" s="63">
        <f>+'24-02-020 Ind. JUNAEB EM '!M59</f>
        <v>0</v>
      </c>
      <c r="E20" s="63">
        <f>+'24-02-020 Ind. JUNAEB EM '!N59</f>
        <v>0</v>
      </c>
      <c r="F20" s="63">
        <f>+'24-02-020 Ind. JUNAEB EM '!O59</f>
        <v>0</v>
      </c>
      <c r="G20" s="63">
        <f>+'24-02-020 Ind. JUNAEB EM '!R59</f>
        <v>0</v>
      </c>
      <c r="H20" s="63">
        <f>+'24-02-020 Ind. JUNAEB EM '!S59</f>
        <v>0</v>
      </c>
      <c r="I20" s="63">
        <f>+'24-02-020 Ind. JUNAEB EM '!T59</f>
        <v>0</v>
      </c>
      <c r="J20" s="63">
        <f>+'24-02-020 Ind. JUNAEB EM '!U59</f>
        <v>0</v>
      </c>
      <c r="K20" s="63">
        <f>+'24-02-020 Ind. JUNAEB EM '!V59</f>
        <v>0</v>
      </c>
      <c r="L20" s="63">
        <f>+'24-02-020 Ind. JUNAEB EM '!W59</f>
        <v>0</v>
      </c>
      <c r="M20" s="63">
        <f>+'24-02-020 Ind. JUNAEB EM '!X59</f>
        <v>0</v>
      </c>
      <c r="N20" s="63">
        <f>+'24-02-020 Ind. JUNAEB EM '!Y59</f>
        <v>0</v>
      </c>
      <c r="O20" s="63">
        <f>+'24-02-020 Ind. JUNAEB EM '!Z59</f>
        <v>0</v>
      </c>
      <c r="P20" s="63">
        <f>+'24-02-020 Ind. JUNAEB EM '!AA59</f>
        <v>0</v>
      </c>
      <c r="Q20" s="63">
        <f>+'24-02-020 Ind. JUNAEB EM '!AB59</f>
        <v>0</v>
      </c>
      <c r="R20" s="63">
        <f>+'24-02-020 Ind. JUNAEB EM '!AC59</f>
        <v>0</v>
      </c>
      <c r="S20" s="63">
        <f>+'24-02-020 Ind. JUNAEB EM '!AD59</f>
        <v>0</v>
      </c>
      <c r="T20" s="63">
        <f>+'24-02-020 Ind. JUNAEB EM '!AE59</f>
        <v>0</v>
      </c>
      <c r="U20" s="63">
        <f>+'24-02-020 Ind. JUNAEB EM '!AF59</f>
        <v>0</v>
      </c>
      <c r="V20" s="63">
        <f>+'24-02-020 Ind. JUNAEB EM '!AG59</f>
        <v>0</v>
      </c>
      <c r="W20" s="63">
        <f>+'24-02-020 Ind. JUNAEB EM '!AH59</f>
        <v>0</v>
      </c>
      <c r="X20" s="87">
        <f>+'24-02-020 Ind. JUNAEB EM '!AI59</f>
        <v>0</v>
      </c>
      <c r="Y20" s="87">
        <f>+'24-02-020 Ind. JUNAEB EM '!AJ59</f>
        <v>0</v>
      </c>
    </row>
    <row r="21" spans="1:25" ht="24.75" customHeight="1" x14ac:dyDescent="0.25">
      <c r="A21" s="88" t="s">
        <v>70</v>
      </c>
      <c r="B21" s="63">
        <f>+'24-02-020 Ind. JUNAEB EM '!J63</f>
        <v>0</v>
      </c>
      <c r="C21" s="63">
        <f>+'24-02-020 Ind. JUNAEB EM '!K63</f>
        <v>0</v>
      </c>
      <c r="D21" s="63">
        <f>+'24-02-020 Ind. JUNAEB EM '!M63</f>
        <v>0</v>
      </c>
      <c r="E21" s="63">
        <f>+'24-02-020 Ind. JUNAEB EM '!N63</f>
        <v>0</v>
      </c>
      <c r="F21" s="63">
        <f>+'24-02-020 Ind. JUNAEB EM '!O63</f>
        <v>0</v>
      </c>
      <c r="G21" s="63">
        <f>+'24-02-020 Ind. JUNAEB EM '!R63</f>
        <v>0</v>
      </c>
      <c r="H21" s="63">
        <f>+'24-02-020 Ind. JUNAEB EM '!S63</f>
        <v>0</v>
      </c>
      <c r="I21" s="63">
        <f>+'24-02-020 Ind. JUNAEB EM '!T63</f>
        <v>0</v>
      </c>
      <c r="J21" s="63">
        <f>+'24-02-020 Ind. JUNAEB EM '!U63</f>
        <v>0</v>
      </c>
      <c r="K21" s="63">
        <f>+'24-02-020 Ind. JUNAEB EM '!V63</f>
        <v>0</v>
      </c>
      <c r="L21" s="63">
        <f>+'24-02-020 Ind. JUNAEB EM '!W63</f>
        <v>0</v>
      </c>
      <c r="M21" s="63">
        <f>+'24-02-020 Ind. JUNAEB EM '!X63</f>
        <v>0</v>
      </c>
      <c r="N21" s="63">
        <f>+'24-02-020 Ind. JUNAEB EM '!Y63</f>
        <v>0</v>
      </c>
      <c r="O21" s="63">
        <f>+'24-02-020 Ind. JUNAEB EM '!Z63</f>
        <v>0</v>
      </c>
      <c r="P21" s="63">
        <f>+'24-02-020 Ind. JUNAEB EM '!AA63</f>
        <v>0</v>
      </c>
      <c r="Q21" s="63">
        <f>+'24-02-020 Ind. JUNAEB EM '!AB63</f>
        <v>0</v>
      </c>
      <c r="R21" s="63">
        <f>+'24-02-020 Ind. JUNAEB EM '!AC63</f>
        <v>0</v>
      </c>
      <c r="S21" s="63">
        <f>+'24-02-020 Ind. JUNAEB EM '!AD63</f>
        <v>0</v>
      </c>
      <c r="T21" s="63">
        <f>+'24-02-020 Ind. JUNAEB EM '!AE63</f>
        <v>0</v>
      </c>
      <c r="U21" s="63">
        <f>+'24-02-020 Ind. JUNAEB EM '!AF63</f>
        <v>0</v>
      </c>
      <c r="V21" s="63">
        <f>+'24-02-020 Ind. JUNAEB EM '!AG63</f>
        <v>0</v>
      </c>
      <c r="W21" s="63">
        <f>+'24-02-020 Ind. JUNAEB EM '!AH63</f>
        <v>0</v>
      </c>
      <c r="X21" s="87">
        <f>+'24-02-020 Ind. JUNAEB EM '!AI63</f>
        <v>0</v>
      </c>
      <c r="Y21" s="87">
        <f>+'24-02-020 Ind. JUNAEB EM '!AJ63</f>
        <v>0</v>
      </c>
    </row>
    <row r="22" spans="1:25" ht="24.75" customHeight="1" x14ac:dyDescent="0.25">
      <c r="A22" s="88" t="s">
        <v>72</v>
      </c>
      <c r="B22" s="63">
        <f>+'24-02-020 Ind. JUNAEB EM '!J67</f>
        <v>0</v>
      </c>
      <c r="C22" s="63">
        <f>+'24-02-020 Ind. JUNAEB EM '!K67</f>
        <v>0</v>
      </c>
      <c r="D22" s="63">
        <f>+'24-02-020 Ind. JUNAEB EM '!M67</f>
        <v>0</v>
      </c>
      <c r="E22" s="63">
        <f>+'24-02-020 Ind. JUNAEB EM '!N67</f>
        <v>0</v>
      </c>
      <c r="F22" s="63">
        <f>+'24-02-020 Ind. JUNAEB EM '!O67</f>
        <v>0</v>
      </c>
      <c r="G22" s="63">
        <f>+'24-02-020 Ind. JUNAEB EM '!R67</f>
        <v>0</v>
      </c>
      <c r="H22" s="63">
        <f>+'24-02-020 Ind. JUNAEB EM '!S67</f>
        <v>0</v>
      </c>
      <c r="I22" s="63">
        <f>+'24-02-020 Ind. JUNAEB EM '!T67</f>
        <v>0</v>
      </c>
      <c r="J22" s="63">
        <f>+'24-02-020 Ind. JUNAEB EM '!U67</f>
        <v>0</v>
      </c>
      <c r="K22" s="63">
        <f>+'24-02-020 Ind. JUNAEB EM '!V67</f>
        <v>0</v>
      </c>
      <c r="L22" s="63">
        <f>+'24-02-020 Ind. JUNAEB EM '!W67</f>
        <v>0</v>
      </c>
      <c r="M22" s="63">
        <f>+'24-02-020 Ind. JUNAEB EM '!X67</f>
        <v>0</v>
      </c>
      <c r="N22" s="63">
        <f>+'24-02-020 Ind. JUNAEB EM '!Y67</f>
        <v>0</v>
      </c>
      <c r="O22" s="63">
        <f>+'24-02-020 Ind. JUNAEB EM '!Z67</f>
        <v>0</v>
      </c>
      <c r="P22" s="63">
        <f>+'24-02-020 Ind. JUNAEB EM '!AA67</f>
        <v>0</v>
      </c>
      <c r="Q22" s="63">
        <f>+'24-02-020 Ind. JUNAEB EM '!AB67</f>
        <v>0</v>
      </c>
      <c r="R22" s="63">
        <f>+'24-02-020 Ind. JUNAEB EM '!AC67</f>
        <v>0</v>
      </c>
      <c r="S22" s="63">
        <f>+'24-02-020 Ind. JUNAEB EM '!AD67</f>
        <v>0</v>
      </c>
      <c r="T22" s="63">
        <f>+'24-02-020 Ind. JUNAEB EM '!AE67</f>
        <v>0</v>
      </c>
      <c r="U22" s="63">
        <f>+'24-02-020 Ind. JUNAEB EM '!AF67</f>
        <v>0</v>
      </c>
      <c r="V22" s="63">
        <f>+'24-02-020 Ind. JUNAEB EM '!AG67</f>
        <v>0</v>
      </c>
      <c r="W22" s="63">
        <f>+'24-02-020 Ind. JUNAEB EM '!AH67</f>
        <v>0</v>
      </c>
      <c r="X22" s="87">
        <f>+'24-02-020 Ind. JUNAEB EM '!AI67</f>
        <v>0</v>
      </c>
      <c r="Y22" s="87">
        <f>+'24-02-020 Ind. JUNAEB EM '!AJ67</f>
        <v>0</v>
      </c>
    </row>
    <row r="23" spans="1:25" ht="24.75" customHeight="1" x14ac:dyDescent="0.25">
      <c r="A23" s="89" t="s">
        <v>74</v>
      </c>
      <c r="B23" s="63">
        <f>+'24-02-020 Ind. JUNAEB EM '!J70</f>
        <v>49780000</v>
      </c>
      <c r="C23" s="63">
        <f>+'24-02-020 Ind. JUNAEB EM '!K70</f>
        <v>49780000</v>
      </c>
      <c r="D23" s="63">
        <f>+'24-02-020 Ind. JUNAEB EM '!M70</f>
        <v>0</v>
      </c>
      <c r="E23" s="63">
        <f>+'24-02-020 Ind. JUNAEB EM '!N70</f>
        <v>0</v>
      </c>
      <c r="F23" s="63">
        <f>+'24-02-020 Ind. JUNAEB EM '!O70</f>
        <v>0</v>
      </c>
      <c r="G23" s="63">
        <f>+'24-02-020 Ind. JUNAEB EM '!R70</f>
        <v>0</v>
      </c>
      <c r="H23" s="63">
        <f>+'24-02-020 Ind. JUNAEB EM '!S70</f>
        <v>0</v>
      </c>
      <c r="I23" s="63">
        <f>+'24-02-020 Ind. JUNAEB EM '!T70</f>
        <v>0</v>
      </c>
      <c r="J23" s="63">
        <f>+'24-02-020 Ind. JUNAEB EM '!U70</f>
        <v>0</v>
      </c>
      <c r="K23" s="63">
        <f>+'24-02-020 Ind. JUNAEB EM '!V70</f>
        <v>0</v>
      </c>
      <c r="L23" s="63">
        <f>+'24-02-020 Ind. JUNAEB EM '!W70</f>
        <v>0</v>
      </c>
      <c r="M23" s="63">
        <f>+'24-02-020 Ind. JUNAEB EM '!X70</f>
        <v>0</v>
      </c>
      <c r="N23" s="63">
        <f>+'24-02-020 Ind. JUNAEB EM '!Y70</f>
        <v>0</v>
      </c>
      <c r="O23" s="63">
        <f>+'24-02-020 Ind. JUNAEB EM '!Z70</f>
        <v>0</v>
      </c>
      <c r="P23" s="63">
        <f>+'24-02-020 Ind. JUNAEB EM '!AA70</f>
        <v>0</v>
      </c>
      <c r="Q23" s="63">
        <f>+'24-02-020 Ind. JUNAEB EM '!AB70</f>
        <v>0</v>
      </c>
      <c r="R23" s="63">
        <f>+'24-02-020 Ind. JUNAEB EM '!AC70</f>
        <v>0</v>
      </c>
      <c r="S23" s="63">
        <f>+'24-02-020 Ind. JUNAEB EM '!AD70</f>
        <v>0</v>
      </c>
      <c r="T23" s="63">
        <f>+'24-02-020 Ind. JUNAEB EM '!AE70</f>
        <v>0</v>
      </c>
      <c r="U23" s="63">
        <f>+'24-02-020 Ind. JUNAEB EM '!AF70</f>
        <v>0</v>
      </c>
      <c r="V23" s="63">
        <f>+'24-02-020 Ind. JUNAEB EM '!AG70</f>
        <v>0</v>
      </c>
      <c r="W23" s="63">
        <f>+'24-02-020 Ind. JUNAEB EM '!AH70</f>
        <v>0</v>
      </c>
      <c r="X23" s="87">
        <f>+'24-02-020 Ind. JUNAEB EM '!AI70</f>
        <v>0</v>
      </c>
      <c r="Y23" s="87">
        <f>+'24-02-020 Ind. JUNAEB EM '!AJ70</f>
        <v>0</v>
      </c>
    </row>
    <row r="24" spans="1:25" ht="25.5" x14ac:dyDescent="0.25">
      <c r="A24" s="8" t="str">
        <f>"TOTAL ASIG."&amp;" "&amp;$A$5</f>
        <v>TOTAL ASIG. 24-02-020 "Programa de Educación Media - JUNAEB"</v>
      </c>
      <c r="B24" s="75">
        <f>SUM(B8:B23)</f>
        <v>49780000</v>
      </c>
      <c r="C24" s="75">
        <f t="shared" ref="C24:V24" si="0">SUM(C8:C23)</f>
        <v>49780000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90">
        <f>+'24-02-020 Ind. JUNAEB EM '!AI71</f>
        <v>0</v>
      </c>
      <c r="Y24" s="90">
        <f>'24-02-020 Ind. JUNAEB EM '!AJ71</f>
        <v>0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5D01C-A467-4A40-B8BA-9A0DD447F48C}">
  <sheetPr>
    <tabColor rgb="FF007DB5"/>
    <pageSetUpPr fitToPage="1"/>
  </sheetPr>
  <dimension ref="A1:DB91"/>
  <sheetViews>
    <sheetView topLeftCell="F24" zoomScale="110" zoomScaleNormal="110" workbookViewId="0">
      <selection activeCell="F71" sqref="F71:I71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6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customWidth="1" outlineLevel="1"/>
    <col min="25" max="25" width="12.140625" style="83" customWidth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</row>
    <row r="2" spans="1:106" s="1" customFormat="1" ht="16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</row>
    <row r="3" spans="1:106" s="1" customFormat="1" ht="16.5" customHeight="1" x14ac:dyDescent="0.25">
      <c r="A3" s="142" t="s">
        <v>169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</row>
    <row r="4" spans="1:106" s="1" customFormat="1" ht="16.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</row>
    <row r="5" spans="1:106" ht="17.25" customHeight="1" x14ac:dyDescent="0.25">
      <c r="A5" s="174" t="s">
        <v>86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6"/>
    </row>
    <row r="6" spans="1:106" s="6" customFormat="1" x14ac:dyDescent="0.25">
      <c r="A6" s="138" t="s">
        <v>3</v>
      </c>
      <c r="B6" s="172" t="s">
        <v>4</v>
      </c>
      <c r="C6" s="4" t="s">
        <v>5</v>
      </c>
      <c r="D6" s="172" t="s">
        <v>6</v>
      </c>
      <c r="E6" s="138" t="s">
        <v>7</v>
      </c>
      <c r="F6" s="172" t="s">
        <v>8</v>
      </c>
      <c r="G6" s="138" t="s">
        <v>9</v>
      </c>
      <c r="H6" s="138" t="s">
        <v>10</v>
      </c>
      <c r="I6" s="138"/>
      <c r="J6" s="145" t="s">
        <v>11</v>
      </c>
      <c r="K6" s="145" t="s">
        <v>12</v>
      </c>
      <c r="L6" s="138" t="s">
        <v>13</v>
      </c>
      <c r="M6" s="151" t="s">
        <v>14</v>
      </c>
      <c r="N6" s="152"/>
      <c r="O6" s="153"/>
      <c r="P6" s="138" t="s">
        <v>15</v>
      </c>
      <c r="Q6" s="172" t="s">
        <v>16</v>
      </c>
      <c r="R6" s="137" t="s">
        <v>17</v>
      </c>
      <c r="S6" s="137"/>
      <c r="T6" s="137"/>
      <c r="U6" s="145" t="s">
        <v>18</v>
      </c>
      <c r="V6" s="137" t="s">
        <v>17</v>
      </c>
      <c r="W6" s="137"/>
      <c r="X6" s="137"/>
      <c r="Y6" s="145" t="s">
        <v>19</v>
      </c>
      <c r="Z6" s="137" t="s">
        <v>17</v>
      </c>
      <c r="AA6" s="137"/>
      <c r="AB6" s="137"/>
      <c r="AC6" s="145" t="s">
        <v>20</v>
      </c>
      <c r="AD6" s="137" t="s">
        <v>17</v>
      </c>
      <c r="AE6" s="137"/>
      <c r="AF6" s="137"/>
      <c r="AG6" s="145" t="s">
        <v>21</v>
      </c>
      <c r="AH6" s="145" t="s">
        <v>22</v>
      </c>
      <c r="AI6" s="147" t="s">
        <v>23</v>
      </c>
      <c r="AJ6" s="147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38"/>
      <c r="B7" s="173"/>
      <c r="C7" s="4" t="s">
        <v>24</v>
      </c>
      <c r="D7" s="173"/>
      <c r="E7" s="138"/>
      <c r="F7" s="173"/>
      <c r="G7" s="138"/>
      <c r="H7" s="3" t="s">
        <v>25</v>
      </c>
      <c r="I7" s="3" t="s">
        <v>26</v>
      </c>
      <c r="J7" s="146"/>
      <c r="K7" s="146"/>
      <c r="L7" s="138"/>
      <c r="M7" s="5" t="s">
        <v>27</v>
      </c>
      <c r="N7" s="5" t="s">
        <v>28</v>
      </c>
      <c r="O7" s="5" t="s">
        <v>29</v>
      </c>
      <c r="P7" s="138"/>
      <c r="Q7" s="173"/>
      <c r="R7" s="5" t="s">
        <v>30</v>
      </c>
      <c r="S7" s="5" t="s">
        <v>31</v>
      </c>
      <c r="T7" s="5" t="s">
        <v>32</v>
      </c>
      <c r="U7" s="146"/>
      <c r="V7" s="5" t="s">
        <v>33</v>
      </c>
      <c r="W7" s="5" t="s">
        <v>34</v>
      </c>
      <c r="X7" s="5" t="s">
        <v>35</v>
      </c>
      <c r="Y7" s="146"/>
      <c r="Z7" s="5" t="s">
        <v>36</v>
      </c>
      <c r="AA7" s="5" t="s">
        <v>37</v>
      </c>
      <c r="AB7" s="5" t="s">
        <v>38</v>
      </c>
      <c r="AC7" s="146"/>
      <c r="AD7" s="5" t="s">
        <v>39</v>
      </c>
      <c r="AE7" s="5" t="s">
        <v>40</v>
      </c>
      <c r="AF7" s="5" t="s">
        <v>41</v>
      </c>
      <c r="AG7" s="146"/>
      <c r="AH7" s="146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69" t="s">
        <v>44</v>
      </c>
      <c r="B8" s="149"/>
      <c r="C8" s="149"/>
      <c r="D8" s="149"/>
      <c r="E8" s="150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60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61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62" t="s">
        <v>45</v>
      </c>
      <c r="B11" s="168"/>
      <c r="C11" s="163"/>
      <c r="D11" s="163"/>
      <c r="E11" s="163"/>
      <c r="F11" s="163"/>
      <c r="G11" s="163"/>
      <c r="H11" s="163"/>
      <c r="I11" s="16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57" t="s">
        <v>46</v>
      </c>
      <c r="B12" s="158"/>
      <c r="C12" s="158"/>
      <c r="D12" s="158"/>
      <c r="E12" s="15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7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7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62" t="s">
        <v>47</v>
      </c>
      <c r="B15" s="168"/>
      <c r="C15" s="163"/>
      <c r="D15" s="163"/>
      <c r="E15" s="163"/>
      <c r="F15" s="163"/>
      <c r="G15" s="163"/>
      <c r="H15" s="163"/>
      <c r="I15" s="16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57" t="s">
        <v>48</v>
      </c>
      <c r="B16" s="158"/>
      <c r="C16" s="158"/>
      <c r="D16" s="158"/>
      <c r="E16" s="15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60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61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62" t="s">
        <v>49</v>
      </c>
      <c r="B19" s="168"/>
      <c r="C19" s="163"/>
      <c r="D19" s="163"/>
      <c r="E19" s="163"/>
      <c r="F19" s="163"/>
      <c r="G19" s="163"/>
      <c r="H19" s="163"/>
      <c r="I19" s="16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57" t="s">
        <v>50</v>
      </c>
      <c r="B20" s="158"/>
      <c r="C20" s="158"/>
      <c r="D20" s="158"/>
      <c r="E20" s="15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60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61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62" t="s">
        <v>51</v>
      </c>
      <c r="B23" s="168"/>
      <c r="C23" s="163"/>
      <c r="D23" s="163"/>
      <c r="E23" s="163"/>
      <c r="F23" s="163"/>
      <c r="G23" s="163"/>
      <c r="H23" s="163"/>
      <c r="I23" s="16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57" t="s">
        <v>52</v>
      </c>
      <c r="B24" s="158"/>
      <c r="C24" s="158"/>
      <c r="D24" s="158"/>
      <c r="E24" s="15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60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61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62" t="s">
        <v>53</v>
      </c>
      <c r="B27" s="168"/>
      <c r="C27" s="163"/>
      <c r="D27" s="163"/>
      <c r="E27" s="163"/>
      <c r="F27" s="163"/>
      <c r="G27" s="163"/>
      <c r="H27" s="163"/>
      <c r="I27" s="16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57" t="s">
        <v>54</v>
      </c>
      <c r="B28" s="158"/>
      <c r="C28" s="158"/>
      <c r="D28" s="158"/>
      <c r="E28" s="15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24.95" customHeight="1" outlineLevel="1" x14ac:dyDescent="0.25">
      <c r="A29" s="19">
        <v>1</v>
      </c>
      <c r="B29" s="19"/>
      <c r="C29" s="64"/>
      <c r="D29" s="29"/>
      <c r="E29" s="64"/>
      <c r="F29" s="20"/>
      <c r="G29" s="22"/>
      <c r="H29" s="21"/>
      <c r="I29" s="21"/>
      <c r="J29" s="109">
        <v>200000</v>
      </c>
      <c r="K29" s="99">
        <v>200000</v>
      </c>
      <c r="L29" s="59" t="s">
        <v>178</v>
      </c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>
        <v>200000</v>
      </c>
      <c r="X29" s="24"/>
      <c r="Y29" s="25">
        <f>SUM(V29:X29)</f>
        <v>200000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200000</v>
      </c>
      <c r="AI29" s="26">
        <f>IF(ISERROR(AH29/J29),0,AH29/J29)</f>
        <v>1</v>
      </c>
      <c r="AJ29" s="27">
        <f>IF(ISERROR(AH29/$AH$72),"-",AH29/$AH$72)</f>
        <v>9.6975617536853448E-4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s="37" customFormat="1" ht="12.75" customHeight="1" x14ac:dyDescent="0.25">
      <c r="A30" s="162" t="s">
        <v>55</v>
      </c>
      <c r="B30" s="168"/>
      <c r="C30" s="163"/>
      <c r="D30" s="163"/>
      <c r="E30" s="163"/>
      <c r="F30" s="163"/>
      <c r="G30" s="163"/>
      <c r="H30" s="163"/>
      <c r="I30" s="164"/>
      <c r="J30" s="33">
        <f>SUM(J29:J29)</f>
        <v>200000</v>
      </c>
      <c r="K30" s="33">
        <f>SUM(K29:K29)</f>
        <v>200000</v>
      </c>
      <c r="L30" s="32"/>
      <c r="M30" s="33">
        <f>SUM(M29:M29)</f>
        <v>0</v>
      </c>
      <c r="N30" s="33">
        <f>SUM(N29:N29)</f>
        <v>0</v>
      </c>
      <c r="O30" s="33">
        <f>SUM(O29:O29)</f>
        <v>0</v>
      </c>
      <c r="P30" s="34"/>
      <c r="Q30" s="35"/>
      <c r="R30" s="33">
        <f t="shared" ref="R30:AH30" si="5">SUM(R29:R29)</f>
        <v>0</v>
      </c>
      <c r="S30" s="33">
        <f t="shared" si="5"/>
        <v>0</v>
      </c>
      <c r="T30" s="33">
        <f t="shared" si="5"/>
        <v>0</v>
      </c>
      <c r="U30" s="33">
        <f t="shared" si="5"/>
        <v>0</v>
      </c>
      <c r="V30" s="33">
        <f t="shared" si="5"/>
        <v>0</v>
      </c>
      <c r="W30" s="33">
        <f t="shared" si="5"/>
        <v>200000</v>
      </c>
      <c r="X30" s="33">
        <f t="shared" si="5"/>
        <v>0</v>
      </c>
      <c r="Y30" s="33">
        <f t="shared" si="5"/>
        <v>200000</v>
      </c>
      <c r="Z30" s="33">
        <f t="shared" si="5"/>
        <v>0</v>
      </c>
      <c r="AA30" s="33">
        <f t="shared" si="5"/>
        <v>0</v>
      </c>
      <c r="AB30" s="33">
        <f t="shared" si="5"/>
        <v>0</v>
      </c>
      <c r="AC30" s="33">
        <f t="shared" si="5"/>
        <v>0</v>
      </c>
      <c r="AD30" s="33">
        <f t="shared" si="5"/>
        <v>0</v>
      </c>
      <c r="AE30" s="33">
        <f t="shared" si="5"/>
        <v>0</v>
      </c>
      <c r="AF30" s="33">
        <f t="shared" si="5"/>
        <v>0</v>
      </c>
      <c r="AG30" s="33">
        <f t="shared" si="5"/>
        <v>0</v>
      </c>
      <c r="AH30" s="33">
        <f t="shared" si="5"/>
        <v>200000</v>
      </c>
      <c r="AI30" s="36">
        <f>IF(ISERROR(AH30/J30),0,AH30/J30)</f>
        <v>1</v>
      </c>
      <c r="AJ30" s="36">
        <f>IF(ISERROR(AH30/$AH$72),0,AH30/$AH$72)</f>
        <v>9.6975617536853448E-4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12.75" customHeight="1" x14ac:dyDescent="0.25">
      <c r="A31" s="157" t="s">
        <v>56</v>
      </c>
      <c r="B31" s="158"/>
      <c r="C31" s="158"/>
      <c r="D31" s="158"/>
      <c r="E31" s="159"/>
      <c r="F31" s="9"/>
      <c r="G31" s="10"/>
      <c r="H31" s="11"/>
      <c r="I31" s="11"/>
      <c r="J31" s="12"/>
      <c r="K31" s="13"/>
      <c r="L31" s="14"/>
      <c r="M31" s="15"/>
      <c r="N31" s="15"/>
      <c r="O31" s="15"/>
      <c r="P31" s="10"/>
      <c r="Q31" s="16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7"/>
      <c r="AJ31" s="17"/>
    </row>
    <row r="32" spans="1:106" ht="12.75" hidden="1" customHeight="1" outlineLevel="1" x14ac:dyDescent="0.25">
      <c r="A32" s="18">
        <v>1</v>
      </c>
      <c r="B32" s="19"/>
      <c r="C32" s="20"/>
      <c r="D32" s="21"/>
      <c r="E32" s="22"/>
      <c r="F32" s="22"/>
      <c r="G32" s="22"/>
      <c r="H32" s="21"/>
      <c r="I32" s="21"/>
      <c r="J32" s="160"/>
      <c r="K32" s="23"/>
      <c r="L32" s="22"/>
      <c r="M32" s="24"/>
      <c r="N32" s="24"/>
      <c r="O32" s="24"/>
      <c r="P32" s="22"/>
      <c r="Q32" s="22"/>
      <c r="R32" s="24"/>
      <c r="S32" s="24"/>
      <c r="T32" s="24"/>
      <c r="U32" s="25">
        <f>SUM(R32:T32)</f>
        <v>0</v>
      </c>
      <c r="V32" s="24"/>
      <c r="W32" s="24"/>
      <c r="X32" s="24"/>
      <c r="Y32" s="25">
        <f>SUM(V32:X32)</f>
        <v>0</v>
      </c>
      <c r="Z32" s="24"/>
      <c r="AA32" s="24"/>
      <c r="AB32" s="24"/>
      <c r="AC32" s="25">
        <f>SUM(Z32:AB32)</f>
        <v>0</v>
      </c>
      <c r="AD32" s="24"/>
      <c r="AE32" s="24"/>
      <c r="AF32" s="24"/>
      <c r="AG32" s="25">
        <f>SUM(AD32:AF32)</f>
        <v>0</v>
      </c>
      <c r="AH32" s="25">
        <f>SUM(U32,Y32,AC32,AG32)</f>
        <v>0</v>
      </c>
      <c r="AI32" s="26">
        <f>IF(ISERROR(AH32/J32),0,AH32/J32)</f>
        <v>0</v>
      </c>
      <c r="AJ32" s="27">
        <f>IF(ISERROR(AH32/$AH$72),"-",AH32/$AH$72)</f>
        <v>0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hidden="1" customHeight="1" outlineLevel="1" x14ac:dyDescent="0.25">
      <c r="A33" s="18">
        <v>2</v>
      </c>
      <c r="B33" s="19"/>
      <c r="C33" s="28"/>
      <c r="D33" s="29"/>
      <c r="E33" s="30"/>
      <c r="F33" s="30"/>
      <c r="G33" s="30"/>
      <c r="H33" s="29"/>
      <c r="I33" s="29"/>
      <c r="J33" s="161"/>
      <c r="K33" s="31"/>
      <c r="L33" s="30"/>
      <c r="M33" s="24"/>
      <c r="N33" s="24"/>
      <c r="O33" s="24"/>
      <c r="P33" s="30"/>
      <c r="Q33" s="30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s="37" customFormat="1" ht="12.75" customHeight="1" collapsed="1" x14ac:dyDescent="0.25">
      <c r="A34" s="162" t="s">
        <v>57</v>
      </c>
      <c r="B34" s="168"/>
      <c r="C34" s="163"/>
      <c r="D34" s="163"/>
      <c r="E34" s="163"/>
      <c r="F34" s="163"/>
      <c r="G34" s="163"/>
      <c r="H34" s="163"/>
      <c r="I34" s="164"/>
      <c r="J34" s="33">
        <f>SUM(J32:J33)</f>
        <v>0</v>
      </c>
      <c r="K34" s="33">
        <f>SUM(K32:K33)</f>
        <v>0</v>
      </c>
      <c r="L34" s="32"/>
      <c r="M34" s="33">
        <f>SUM(M32:M33)</f>
        <v>0</v>
      </c>
      <c r="N34" s="33">
        <f>SUM(N32:N33)</f>
        <v>0</v>
      </c>
      <c r="O34" s="33">
        <f>SUM(O32:O33)</f>
        <v>0</v>
      </c>
      <c r="P34" s="34"/>
      <c r="Q34" s="35"/>
      <c r="R34" s="33">
        <f t="shared" ref="R34:AH34" si="6">SUM(R32:R33)</f>
        <v>0</v>
      </c>
      <c r="S34" s="33">
        <f t="shared" si="6"/>
        <v>0</v>
      </c>
      <c r="T34" s="33">
        <f t="shared" si="6"/>
        <v>0</v>
      </c>
      <c r="U34" s="33">
        <f t="shared" si="6"/>
        <v>0</v>
      </c>
      <c r="V34" s="33">
        <f t="shared" si="6"/>
        <v>0</v>
      </c>
      <c r="W34" s="33">
        <f t="shared" si="6"/>
        <v>0</v>
      </c>
      <c r="X34" s="33">
        <f t="shared" si="6"/>
        <v>0</v>
      </c>
      <c r="Y34" s="33">
        <f t="shared" si="6"/>
        <v>0</v>
      </c>
      <c r="Z34" s="33">
        <f t="shared" si="6"/>
        <v>0</v>
      </c>
      <c r="AA34" s="33">
        <f t="shared" si="6"/>
        <v>0</v>
      </c>
      <c r="AB34" s="33">
        <f t="shared" si="6"/>
        <v>0</v>
      </c>
      <c r="AC34" s="33">
        <f t="shared" si="6"/>
        <v>0</v>
      </c>
      <c r="AD34" s="33">
        <f t="shared" si="6"/>
        <v>0</v>
      </c>
      <c r="AE34" s="33">
        <f t="shared" si="6"/>
        <v>0</v>
      </c>
      <c r="AF34" s="33">
        <f t="shared" si="6"/>
        <v>0</v>
      </c>
      <c r="AG34" s="33">
        <f t="shared" si="6"/>
        <v>0</v>
      </c>
      <c r="AH34" s="33">
        <f t="shared" si="6"/>
        <v>0</v>
      </c>
      <c r="AI34" s="36">
        <f>IF(ISERROR(AH34/J34),0,AH34/J34)</f>
        <v>0</v>
      </c>
      <c r="AJ34" s="36">
        <f>IF(ISERROR(AH34/$AH$72),0,AH34/$AH$72)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x14ac:dyDescent="0.25">
      <c r="A35" s="157" t="s">
        <v>58</v>
      </c>
      <c r="B35" s="158"/>
      <c r="C35" s="158"/>
      <c r="D35" s="158"/>
      <c r="E35" s="159"/>
      <c r="F35" s="9"/>
      <c r="G35" s="10"/>
      <c r="H35" s="11"/>
      <c r="I35" s="11"/>
      <c r="J35" s="12"/>
      <c r="K35" s="13"/>
      <c r="L35" s="14"/>
      <c r="M35" s="15"/>
      <c r="N35" s="15"/>
      <c r="O35" s="15"/>
      <c r="P35" s="10"/>
      <c r="Q35" s="16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7"/>
      <c r="AJ35" s="17"/>
    </row>
    <row r="36" spans="1:106" ht="12.75" hidden="1" customHeight="1" outlineLevel="1" x14ac:dyDescent="0.25">
      <c r="A36" s="18">
        <v>1</v>
      </c>
      <c r="B36" s="19"/>
      <c r="C36" s="20"/>
      <c r="D36" s="21"/>
      <c r="E36" s="22"/>
      <c r="F36" s="22"/>
      <c r="G36" s="22"/>
      <c r="H36" s="21"/>
      <c r="I36" s="21"/>
      <c r="J36" s="160"/>
      <c r="K36" s="23"/>
      <c r="L36" s="22"/>
      <c r="M36" s="24"/>
      <c r="N36" s="24"/>
      <c r="O36" s="24"/>
      <c r="P36" s="22"/>
      <c r="Q36" s="22"/>
      <c r="R36" s="24"/>
      <c r="S36" s="24"/>
      <c r="T36" s="24"/>
      <c r="U36" s="25">
        <f>SUM(R36:T36)</f>
        <v>0</v>
      </c>
      <c r="V36" s="24"/>
      <c r="W36" s="24"/>
      <c r="X36" s="24"/>
      <c r="Y36" s="25">
        <f>SUM(V36:X36)</f>
        <v>0</v>
      </c>
      <c r="Z36" s="24"/>
      <c r="AA36" s="24"/>
      <c r="AB36" s="24"/>
      <c r="AC36" s="25">
        <f>SUM(Z36:AB36)</f>
        <v>0</v>
      </c>
      <c r="AD36" s="24"/>
      <c r="AE36" s="24"/>
      <c r="AF36" s="24"/>
      <c r="AG36" s="25">
        <f>SUM(AD36:AF36)</f>
        <v>0</v>
      </c>
      <c r="AH36" s="25">
        <f>SUM(U36,Y36,AC36,AG36)</f>
        <v>0</v>
      </c>
      <c r="AI36" s="26">
        <f>IF(ISERROR(AH36/J36),0,AH36/J36)</f>
        <v>0</v>
      </c>
      <c r="AJ36" s="27">
        <f>IF(ISERROR(AH36/$AH$72),"-",AH36/$AH$72)</f>
        <v>0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hidden="1" customHeight="1" outlineLevel="1" x14ac:dyDescent="0.25">
      <c r="A37" s="18">
        <v>2</v>
      </c>
      <c r="B37" s="19"/>
      <c r="C37" s="28"/>
      <c r="D37" s="29"/>
      <c r="E37" s="30"/>
      <c r="F37" s="30"/>
      <c r="G37" s="30"/>
      <c r="H37" s="29"/>
      <c r="I37" s="29"/>
      <c r="J37" s="161"/>
      <c r="K37" s="31"/>
      <c r="L37" s="30"/>
      <c r="M37" s="24"/>
      <c r="N37" s="24"/>
      <c r="O37" s="24"/>
      <c r="P37" s="30"/>
      <c r="Q37" s="30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s="37" customFormat="1" ht="12.75" customHeight="1" collapsed="1" x14ac:dyDescent="0.25">
      <c r="A38" s="162" t="s">
        <v>59</v>
      </c>
      <c r="B38" s="168"/>
      <c r="C38" s="163"/>
      <c r="D38" s="163"/>
      <c r="E38" s="163"/>
      <c r="F38" s="163"/>
      <c r="G38" s="163"/>
      <c r="H38" s="163"/>
      <c r="I38" s="164"/>
      <c r="J38" s="33">
        <f>SUM(J36:J37)</f>
        <v>0</v>
      </c>
      <c r="K38" s="33">
        <f>SUM(K36:K37)</f>
        <v>0</v>
      </c>
      <c r="L38" s="32"/>
      <c r="M38" s="33">
        <f>SUM(M36:M37)</f>
        <v>0</v>
      </c>
      <c r="N38" s="33">
        <f>SUM(N36:N37)</f>
        <v>0</v>
      </c>
      <c r="O38" s="33">
        <f>SUM(O36:O37)</f>
        <v>0</v>
      </c>
      <c r="P38" s="34"/>
      <c r="Q38" s="35"/>
      <c r="R38" s="33">
        <f t="shared" ref="R38:AH38" si="7">SUM(R36:R37)</f>
        <v>0</v>
      </c>
      <c r="S38" s="33">
        <f t="shared" si="7"/>
        <v>0</v>
      </c>
      <c r="T38" s="33">
        <f t="shared" si="7"/>
        <v>0</v>
      </c>
      <c r="U38" s="33">
        <f t="shared" si="7"/>
        <v>0</v>
      </c>
      <c r="V38" s="33">
        <f t="shared" si="7"/>
        <v>0</v>
      </c>
      <c r="W38" s="33">
        <f t="shared" si="7"/>
        <v>0</v>
      </c>
      <c r="X38" s="33">
        <f t="shared" si="7"/>
        <v>0</v>
      </c>
      <c r="Y38" s="33">
        <f t="shared" si="7"/>
        <v>0</v>
      </c>
      <c r="Z38" s="33">
        <f t="shared" si="7"/>
        <v>0</v>
      </c>
      <c r="AA38" s="33">
        <f t="shared" si="7"/>
        <v>0</v>
      </c>
      <c r="AB38" s="33">
        <f t="shared" si="7"/>
        <v>0</v>
      </c>
      <c r="AC38" s="33">
        <f t="shared" si="7"/>
        <v>0</v>
      </c>
      <c r="AD38" s="33">
        <f t="shared" si="7"/>
        <v>0</v>
      </c>
      <c r="AE38" s="33">
        <f t="shared" si="7"/>
        <v>0</v>
      </c>
      <c r="AF38" s="33">
        <f t="shared" si="7"/>
        <v>0</v>
      </c>
      <c r="AG38" s="33">
        <f t="shared" si="7"/>
        <v>0</v>
      </c>
      <c r="AH38" s="33">
        <f t="shared" si="7"/>
        <v>0</v>
      </c>
      <c r="AI38" s="36">
        <f>IF(ISERROR(AH38/J38),0,AH38/J38)</f>
        <v>0</v>
      </c>
      <c r="AJ38" s="36">
        <f>IF(ISERROR(AH38/$AH$72),0,AH38/$AH$72)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 x14ac:dyDescent="0.25">
      <c r="A39" s="157" t="s">
        <v>60</v>
      </c>
      <c r="B39" s="158"/>
      <c r="C39" s="158"/>
      <c r="D39" s="158"/>
      <c r="E39" s="159"/>
      <c r="F39" s="9"/>
      <c r="G39" s="10"/>
      <c r="H39" s="11"/>
      <c r="I39" s="11"/>
      <c r="J39" s="12"/>
      <c r="K39" s="13"/>
      <c r="L39" s="14"/>
      <c r="M39" s="15"/>
      <c r="N39" s="15"/>
      <c r="O39" s="15"/>
      <c r="P39" s="10"/>
      <c r="Q39" s="16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7"/>
      <c r="AJ39" s="17"/>
    </row>
    <row r="40" spans="1:106" hidden="1" outlineLevel="1" x14ac:dyDescent="0.25">
      <c r="A40" s="18">
        <v>1</v>
      </c>
      <c r="B40" s="19"/>
      <c r="C40" s="40"/>
      <c r="D40" s="41"/>
      <c r="E40" s="42"/>
      <c r="F40" s="43"/>
      <c r="G40" s="43"/>
      <c r="H40" s="55"/>
      <c r="I40" s="55"/>
      <c r="J40" s="160"/>
      <c r="K40" s="45"/>
      <c r="L40" s="46"/>
      <c r="M40" s="47"/>
      <c r="N40" s="48"/>
      <c r="O40" s="47"/>
      <c r="P40" s="49"/>
      <c r="Q40" s="49"/>
      <c r="R40" s="24"/>
      <c r="S40" s="24"/>
      <c r="T40" s="24"/>
      <c r="U40" s="25">
        <f>SUM(R40:T40)</f>
        <v>0</v>
      </c>
      <c r="V40" s="24"/>
      <c r="W40" s="24"/>
      <c r="X40" s="24"/>
      <c r="Y40" s="25">
        <f>SUM(V40:X40)</f>
        <v>0</v>
      </c>
      <c r="Z40" s="24"/>
      <c r="AA40" s="24"/>
      <c r="AB40" s="24"/>
      <c r="AC40" s="25">
        <f>SUM(Z40:AB40)</f>
        <v>0</v>
      </c>
      <c r="AD40" s="24"/>
      <c r="AE40" s="24">
        <v>0</v>
      </c>
      <c r="AF40" s="24">
        <v>0</v>
      </c>
      <c r="AG40" s="25">
        <f>SUM(AD40:AF40)</f>
        <v>0</v>
      </c>
      <c r="AH40" s="25">
        <f>SUM(U40,Y40,AC40,AG40)</f>
        <v>0</v>
      </c>
      <c r="AI40" s="26">
        <f>IF(ISERROR(AH40/J40),0,AH40/J40)</f>
        <v>0</v>
      </c>
      <c r="AJ40" s="27">
        <f>IF(ISERROR(AH40/$AH$72),"-",AH40/$AH$72)</f>
        <v>0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12.75" hidden="1" customHeight="1" outlineLevel="1" x14ac:dyDescent="0.25">
      <c r="A41" s="18">
        <v>2</v>
      </c>
      <c r="B41" s="19"/>
      <c r="C41" s="20"/>
      <c r="D41" s="21"/>
      <c r="E41" s="30"/>
      <c r="F41" s="30"/>
      <c r="G41" s="30"/>
      <c r="H41" s="29"/>
      <c r="I41" s="29"/>
      <c r="J41" s="161"/>
      <c r="K41" s="31"/>
      <c r="L41" s="22"/>
      <c r="M41" s="24"/>
      <c r="N41" s="24"/>
      <c r="O41" s="24"/>
      <c r="P41" s="30"/>
      <c r="Q41" s="30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/>
      <c r="AF41" s="24"/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s="37" customFormat="1" ht="12.75" customHeight="1" collapsed="1" x14ac:dyDescent="0.25">
      <c r="A42" s="162" t="s">
        <v>61</v>
      </c>
      <c r="B42" s="168"/>
      <c r="C42" s="163"/>
      <c r="D42" s="163"/>
      <c r="E42" s="163"/>
      <c r="F42" s="163"/>
      <c r="G42" s="163"/>
      <c r="H42" s="163"/>
      <c r="I42" s="164"/>
      <c r="J42" s="33">
        <f>SUM(J40:J41)</f>
        <v>0</v>
      </c>
      <c r="K42" s="33">
        <f>SUM(K40:K41)</f>
        <v>0</v>
      </c>
      <c r="L42" s="32"/>
      <c r="M42" s="33">
        <f>SUM(M40:M41)</f>
        <v>0</v>
      </c>
      <c r="N42" s="33">
        <f>SUM(N40:N41)</f>
        <v>0</v>
      </c>
      <c r="O42" s="33">
        <f>SUM(O40:O41)</f>
        <v>0</v>
      </c>
      <c r="P42" s="34"/>
      <c r="Q42" s="35"/>
      <c r="R42" s="33">
        <f t="shared" ref="R42:AH42" si="8">SUM(R40:R41)</f>
        <v>0</v>
      </c>
      <c r="S42" s="33">
        <f t="shared" si="8"/>
        <v>0</v>
      </c>
      <c r="T42" s="33">
        <f t="shared" si="8"/>
        <v>0</v>
      </c>
      <c r="U42" s="33">
        <f t="shared" si="8"/>
        <v>0</v>
      </c>
      <c r="V42" s="33">
        <f t="shared" si="8"/>
        <v>0</v>
      </c>
      <c r="W42" s="33">
        <f t="shared" si="8"/>
        <v>0</v>
      </c>
      <c r="X42" s="33">
        <f t="shared" si="8"/>
        <v>0</v>
      </c>
      <c r="Y42" s="33">
        <f t="shared" si="8"/>
        <v>0</v>
      </c>
      <c r="Z42" s="33">
        <f t="shared" si="8"/>
        <v>0</v>
      </c>
      <c r="AA42" s="33">
        <f t="shared" si="8"/>
        <v>0</v>
      </c>
      <c r="AB42" s="33">
        <f t="shared" si="8"/>
        <v>0</v>
      </c>
      <c r="AC42" s="33">
        <f t="shared" si="8"/>
        <v>0</v>
      </c>
      <c r="AD42" s="33">
        <f t="shared" si="8"/>
        <v>0</v>
      </c>
      <c r="AE42" s="33">
        <f t="shared" si="8"/>
        <v>0</v>
      </c>
      <c r="AF42" s="33">
        <f t="shared" si="8"/>
        <v>0</v>
      </c>
      <c r="AG42" s="33">
        <f t="shared" si="8"/>
        <v>0</v>
      </c>
      <c r="AH42" s="33">
        <f t="shared" si="8"/>
        <v>0</v>
      </c>
      <c r="AI42" s="36">
        <f>IF(ISERROR(AH42/J42),0,AH42/J42)</f>
        <v>0</v>
      </c>
      <c r="AJ42" s="36">
        <f>IF(ISERROR(AH42/$AH$72),0,AH42/$AH$72)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x14ac:dyDescent="0.25">
      <c r="A43" s="157" t="s">
        <v>62</v>
      </c>
      <c r="B43" s="158"/>
      <c r="C43" s="158"/>
      <c r="D43" s="158"/>
      <c r="E43" s="159"/>
      <c r="F43" s="9"/>
      <c r="G43" s="10"/>
      <c r="H43" s="11"/>
      <c r="I43" s="11"/>
      <c r="J43" s="12"/>
      <c r="K43" s="13"/>
      <c r="L43" s="14"/>
      <c r="M43" s="15"/>
      <c r="N43" s="15"/>
      <c r="O43" s="15"/>
      <c r="P43" s="10"/>
      <c r="Q43" s="16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7"/>
      <c r="AJ43" s="17"/>
    </row>
    <row r="44" spans="1:106" hidden="1" outlineLevel="1" x14ac:dyDescent="0.25">
      <c r="A44" s="18">
        <v>1</v>
      </c>
      <c r="B44" s="19"/>
      <c r="C44" s="40"/>
      <c r="D44" s="41"/>
      <c r="E44" s="56"/>
      <c r="F44" s="43"/>
      <c r="G44" s="43"/>
      <c r="H44" s="55"/>
      <c r="I44" s="55"/>
      <c r="J44" s="160"/>
      <c r="K44" s="57"/>
      <c r="L44" s="58"/>
      <c r="M44" s="47"/>
      <c r="N44" s="48"/>
      <c r="O44" s="47"/>
      <c r="P44" s="49"/>
      <c r="Q44" s="49"/>
      <c r="R44" s="24">
        <v>0</v>
      </c>
      <c r="S44" s="24">
        <v>0</v>
      </c>
      <c r="T44" s="24">
        <v>0</v>
      </c>
      <c r="U44" s="25">
        <f>SUM(R44:T44)</f>
        <v>0</v>
      </c>
      <c r="V44" s="24">
        <v>0</v>
      </c>
      <c r="W44" s="24">
        <v>0</v>
      </c>
      <c r="X44" s="24">
        <v>0</v>
      </c>
      <c r="Y44" s="25">
        <f>SUM(V44:X44)</f>
        <v>0</v>
      </c>
      <c r="Z44" s="24">
        <v>0</v>
      </c>
      <c r="AA44" s="24">
        <v>0</v>
      </c>
      <c r="AB44" s="24">
        <v>0</v>
      </c>
      <c r="AC44" s="25">
        <f>SUM(Z44:AB44)</f>
        <v>0</v>
      </c>
      <c r="AD44" s="24">
        <v>0</v>
      </c>
      <c r="AE44" s="24">
        <v>0</v>
      </c>
      <c r="AF44" s="24">
        <v>0</v>
      </c>
      <c r="AG44" s="25">
        <f>SUM(AD44:AF44)</f>
        <v>0</v>
      </c>
      <c r="AH44" s="25">
        <f>SUM(U44,Y44,AC44,AG44)</f>
        <v>0</v>
      </c>
      <c r="AI44" s="26">
        <f>IF(ISERROR(AH44/J44),0,AH44/J44)</f>
        <v>0</v>
      </c>
      <c r="AJ44" s="27">
        <f>IF(ISERROR(AH44/$AH$72),"-",AH44/$AH$72)</f>
        <v>0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hidden="1" customHeight="1" outlineLevel="1" x14ac:dyDescent="0.25">
      <c r="A45" s="18">
        <v>2</v>
      </c>
      <c r="B45" s="19"/>
      <c r="C45" s="20"/>
      <c r="D45" s="21"/>
      <c r="E45" s="30"/>
      <c r="F45" s="22"/>
      <c r="G45" s="22"/>
      <c r="H45" s="21"/>
      <c r="I45" s="29"/>
      <c r="J45" s="161"/>
      <c r="K45" s="57"/>
      <c r="L45" s="28"/>
      <c r="M45" s="24"/>
      <c r="N45" s="24"/>
      <c r="O45" s="24"/>
      <c r="P45" s="30"/>
      <c r="Q45" s="30"/>
      <c r="R45" s="24"/>
      <c r="S45" s="24"/>
      <c r="T45" s="24"/>
      <c r="U45" s="25">
        <f>SUM(R45:T45)</f>
        <v>0</v>
      </c>
      <c r="V45" s="24"/>
      <c r="W45" s="24"/>
      <c r="X45" s="24"/>
      <c r="Y45" s="25">
        <f>SUM(V45:X45)</f>
        <v>0</v>
      </c>
      <c r="Z45" s="24"/>
      <c r="AA45" s="24"/>
      <c r="AB45" s="24"/>
      <c r="AC45" s="25">
        <f>SUM(Z45:AB45)</f>
        <v>0</v>
      </c>
      <c r="AD45" s="24"/>
      <c r="AE45" s="24"/>
      <c r="AF45" s="24"/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s="37" customFormat="1" ht="12.75" customHeight="1" collapsed="1" x14ac:dyDescent="0.25">
      <c r="A46" s="162" t="s">
        <v>63</v>
      </c>
      <c r="B46" s="168"/>
      <c r="C46" s="163"/>
      <c r="D46" s="163"/>
      <c r="E46" s="163"/>
      <c r="F46" s="163"/>
      <c r="G46" s="163"/>
      <c r="H46" s="163"/>
      <c r="I46" s="164"/>
      <c r="J46" s="33">
        <f>SUM(J44:J45)</f>
        <v>0</v>
      </c>
      <c r="K46" s="33">
        <f>SUM(K44:K45)</f>
        <v>0</v>
      </c>
      <c r="L46" s="32"/>
      <c r="M46" s="33">
        <f>SUM(M44:M45)</f>
        <v>0</v>
      </c>
      <c r="N46" s="33">
        <f>SUM(N44:N45)</f>
        <v>0</v>
      </c>
      <c r="O46" s="33">
        <f>SUM(O44:O45)</f>
        <v>0</v>
      </c>
      <c r="P46" s="34"/>
      <c r="Q46" s="35"/>
      <c r="R46" s="33">
        <f t="shared" ref="R46:AH46" si="9">SUM(R44:R45)</f>
        <v>0</v>
      </c>
      <c r="S46" s="33">
        <f t="shared" si="9"/>
        <v>0</v>
      </c>
      <c r="T46" s="33">
        <f t="shared" si="9"/>
        <v>0</v>
      </c>
      <c r="U46" s="33">
        <f t="shared" si="9"/>
        <v>0</v>
      </c>
      <c r="V46" s="33">
        <f t="shared" si="9"/>
        <v>0</v>
      </c>
      <c r="W46" s="33">
        <f t="shared" si="9"/>
        <v>0</v>
      </c>
      <c r="X46" s="33">
        <f t="shared" si="9"/>
        <v>0</v>
      </c>
      <c r="Y46" s="33">
        <f t="shared" si="9"/>
        <v>0</v>
      </c>
      <c r="Z46" s="33">
        <f t="shared" si="9"/>
        <v>0</v>
      </c>
      <c r="AA46" s="33">
        <f t="shared" si="9"/>
        <v>0</v>
      </c>
      <c r="AB46" s="33">
        <f t="shared" si="9"/>
        <v>0</v>
      </c>
      <c r="AC46" s="33">
        <f t="shared" si="9"/>
        <v>0</v>
      </c>
      <c r="AD46" s="33">
        <f t="shared" si="9"/>
        <v>0</v>
      </c>
      <c r="AE46" s="33">
        <f t="shared" si="9"/>
        <v>0</v>
      </c>
      <c r="AF46" s="33">
        <f t="shared" si="9"/>
        <v>0</v>
      </c>
      <c r="AG46" s="33">
        <f t="shared" si="9"/>
        <v>0</v>
      </c>
      <c r="AH46" s="33">
        <f t="shared" si="9"/>
        <v>0</v>
      </c>
      <c r="AI46" s="36">
        <f>IF(ISERROR(AH46/J46),0,AH46/J46)</f>
        <v>0</v>
      </c>
      <c r="AJ46" s="36">
        <f>IF(ISERROR(AH46/$AH$72),0,AH46/$AH$72)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x14ac:dyDescent="0.25">
      <c r="A47" s="157" t="s">
        <v>64</v>
      </c>
      <c r="B47" s="158"/>
      <c r="C47" s="158"/>
      <c r="D47" s="158"/>
      <c r="E47" s="159"/>
      <c r="F47" s="9"/>
      <c r="G47" s="10"/>
      <c r="H47" s="11"/>
      <c r="I47" s="11"/>
      <c r="J47" s="12"/>
      <c r="K47" s="13"/>
      <c r="L47" s="14"/>
      <c r="M47" s="15"/>
      <c r="N47" s="15"/>
      <c r="O47" s="15"/>
      <c r="P47" s="10"/>
      <c r="Q47" s="16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7"/>
      <c r="AJ47" s="17"/>
    </row>
    <row r="48" spans="1:106" hidden="1" outlineLevel="1" x14ac:dyDescent="0.25">
      <c r="A48" s="19">
        <v>1</v>
      </c>
      <c r="B48" s="46"/>
      <c r="C48" s="46"/>
      <c r="D48" s="44"/>
      <c r="E48" s="59"/>
      <c r="F48" s="60"/>
      <c r="G48" s="10"/>
      <c r="H48" s="55"/>
      <c r="I48" s="55"/>
      <c r="J48" s="160"/>
      <c r="K48" s="13"/>
      <c r="L48" s="61"/>
      <c r="M48" s="62"/>
      <c r="N48" s="62"/>
      <c r="O48" s="10"/>
      <c r="P48" s="10"/>
      <c r="Q48" s="10"/>
      <c r="R48" s="63"/>
      <c r="S48" s="63"/>
      <c r="T48" s="63"/>
      <c r="U48" s="25">
        <f>SUM(R48:T48)</f>
        <v>0</v>
      </c>
      <c r="V48" s="24"/>
      <c r="W48" s="24"/>
      <c r="X48" s="24"/>
      <c r="Y48" s="25">
        <f>SUM(V48:X48)</f>
        <v>0</v>
      </c>
      <c r="Z48" s="24"/>
      <c r="AA48" s="24"/>
      <c r="AB48" s="24"/>
      <c r="AC48" s="25">
        <f>SUM(Z48:AB48)</f>
        <v>0</v>
      </c>
      <c r="AD48" s="24"/>
      <c r="AE48" s="24"/>
      <c r="AF48" s="24"/>
      <c r="AG48" s="25">
        <f>SUM(AD48:AF48)</f>
        <v>0</v>
      </c>
      <c r="AH48" s="25">
        <f>SUM(U48,Y48,AC48,AG48)</f>
        <v>0</v>
      </c>
      <c r="AI48" s="26">
        <f>IF(ISERROR(AH48/J48),0,AH48/J48)</f>
        <v>0</v>
      </c>
      <c r="AJ48" s="27">
        <f>IF(ISERROR(AH48/$AH$72),"-",AH48/$AH$72)</f>
        <v>0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hidden="1" customHeight="1" outlineLevel="1" x14ac:dyDescent="0.25">
      <c r="A49" s="19">
        <v>2</v>
      </c>
      <c r="B49" s="19"/>
      <c r="C49" s="64"/>
      <c r="D49" s="29"/>
      <c r="E49" s="64"/>
      <c r="F49" s="64"/>
      <c r="G49" s="64"/>
      <c r="H49" s="29"/>
      <c r="I49" s="29"/>
      <c r="J49" s="161"/>
      <c r="K49" s="31"/>
      <c r="L49" s="30"/>
      <c r="M49" s="24"/>
      <c r="N49" s="24"/>
      <c r="O49" s="24"/>
      <c r="P49" s="30"/>
      <c r="Q49" s="30"/>
      <c r="R49" s="24"/>
      <c r="S49" s="24"/>
      <c r="T49" s="24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s="37" customFormat="1" ht="12.75" customHeight="1" collapsed="1" x14ac:dyDescent="0.25">
      <c r="A50" s="134" t="s">
        <v>65</v>
      </c>
      <c r="B50" s="134"/>
      <c r="C50" s="134"/>
      <c r="D50" s="134"/>
      <c r="E50" s="134"/>
      <c r="F50" s="134"/>
      <c r="G50" s="134"/>
      <c r="H50" s="134"/>
      <c r="I50" s="134"/>
      <c r="J50" s="33">
        <f>J48</f>
        <v>0</v>
      </c>
      <c r="K50" s="33">
        <v>0</v>
      </c>
      <c r="L50" s="32"/>
      <c r="M50" s="33">
        <f>SUM(M48:M49)</f>
        <v>0</v>
      </c>
      <c r="N50" s="33">
        <f>SUM(N48:N49)</f>
        <v>0</v>
      </c>
      <c r="O50" s="33">
        <f>SUM(O48:O49)</f>
        <v>0</v>
      </c>
      <c r="P50" s="34"/>
      <c r="Q50" s="35"/>
      <c r="R50" s="33">
        <f t="shared" ref="R50:AH50" si="10">SUM(R48:R49)</f>
        <v>0</v>
      </c>
      <c r="S50" s="33">
        <f t="shared" si="10"/>
        <v>0</v>
      </c>
      <c r="T50" s="33">
        <f t="shared" si="10"/>
        <v>0</v>
      </c>
      <c r="U50" s="33">
        <f t="shared" si="10"/>
        <v>0</v>
      </c>
      <c r="V50" s="33">
        <f t="shared" si="10"/>
        <v>0</v>
      </c>
      <c r="W50" s="33">
        <f t="shared" si="10"/>
        <v>0</v>
      </c>
      <c r="X50" s="33">
        <f t="shared" si="10"/>
        <v>0</v>
      </c>
      <c r="Y50" s="33">
        <f t="shared" si="10"/>
        <v>0</v>
      </c>
      <c r="Z50" s="33">
        <f t="shared" si="10"/>
        <v>0</v>
      </c>
      <c r="AA50" s="33">
        <f t="shared" si="10"/>
        <v>0</v>
      </c>
      <c r="AB50" s="33">
        <f t="shared" si="10"/>
        <v>0</v>
      </c>
      <c r="AC50" s="33">
        <f t="shared" si="10"/>
        <v>0</v>
      </c>
      <c r="AD50" s="33">
        <f t="shared" si="10"/>
        <v>0</v>
      </c>
      <c r="AE50" s="33">
        <f t="shared" si="10"/>
        <v>0</v>
      </c>
      <c r="AF50" s="33">
        <f t="shared" si="10"/>
        <v>0</v>
      </c>
      <c r="AG50" s="33">
        <f t="shared" si="10"/>
        <v>0</v>
      </c>
      <c r="AH50" s="33">
        <f t="shared" si="10"/>
        <v>0</v>
      </c>
      <c r="AI50" s="36">
        <f>IF(ISERROR(AH50/J50),0,AH50/J50)</f>
        <v>0</v>
      </c>
      <c r="AJ50" s="36">
        <f>IF(ISERROR(AH50/$AH$72),0,AH50/$AH$72)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x14ac:dyDescent="0.25">
      <c r="A51" s="165" t="s">
        <v>66</v>
      </c>
      <c r="B51" s="166"/>
      <c r="C51" s="166"/>
      <c r="D51" s="166"/>
      <c r="E51" s="167"/>
      <c r="F51" s="66"/>
      <c r="G51" s="67"/>
      <c r="H51" s="68"/>
      <c r="I51" s="68"/>
      <c r="J51" s="12"/>
      <c r="K51" s="13"/>
      <c r="L51" s="14"/>
      <c r="M51" s="15"/>
      <c r="N51" s="15"/>
      <c r="O51" s="15"/>
      <c r="P51" s="10"/>
      <c r="Q51" s="16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7"/>
      <c r="AJ51" s="17"/>
    </row>
    <row r="52" spans="1:106" ht="12.75" hidden="1" customHeight="1" outlineLevel="1" x14ac:dyDescent="0.25">
      <c r="A52" s="18">
        <v>1</v>
      </c>
      <c r="B52" s="19"/>
      <c r="C52" s="20"/>
      <c r="D52" s="21"/>
      <c r="E52" s="22"/>
      <c r="F52" s="22"/>
      <c r="G52" s="22"/>
      <c r="H52" s="21"/>
      <c r="I52" s="21"/>
      <c r="J52" s="160"/>
      <c r="K52" s="23"/>
      <c r="L52" s="22"/>
      <c r="M52" s="24"/>
      <c r="N52" s="24"/>
      <c r="O52" s="24"/>
      <c r="P52" s="22"/>
      <c r="Q52" s="22"/>
      <c r="R52" s="24"/>
      <c r="S52" s="24"/>
      <c r="T52" s="24"/>
      <c r="U52" s="25">
        <f>SUM(R52:T52)</f>
        <v>0</v>
      </c>
      <c r="V52" s="24"/>
      <c r="W52" s="24"/>
      <c r="X52" s="24"/>
      <c r="Y52" s="25">
        <f>SUM(V52:X52)</f>
        <v>0</v>
      </c>
      <c r="Z52" s="24"/>
      <c r="AA52" s="24"/>
      <c r="AB52" s="24"/>
      <c r="AC52" s="25">
        <f>SUM(Z52:AB52)</f>
        <v>0</v>
      </c>
      <c r="AD52" s="24"/>
      <c r="AE52" s="24"/>
      <c r="AF52" s="24"/>
      <c r="AG52" s="25">
        <f>SUM(AD52:AF52)</f>
        <v>0</v>
      </c>
      <c r="AH52" s="25">
        <f>SUM(U52,Y52,AC52,AG52)</f>
        <v>0</v>
      </c>
      <c r="AI52" s="26">
        <f>IF(ISERROR(AH52/J52),0,AH52/J52)</f>
        <v>0</v>
      </c>
      <c r="AJ52" s="27">
        <f>IF(ISERROR(AH52/$AH$72),"-",AH52/$AH$72)</f>
        <v>0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hidden="1" customHeight="1" outlineLevel="1" x14ac:dyDescent="0.25">
      <c r="A53" s="18">
        <v>2</v>
      </c>
      <c r="B53" s="19"/>
      <c r="C53" s="28"/>
      <c r="D53" s="29"/>
      <c r="E53" s="30"/>
      <c r="F53" s="30"/>
      <c r="G53" s="30"/>
      <c r="H53" s="29"/>
      <c r="I53" s="29"/>
      <c r="J53" s="161"/>
      <c r="K53" s="31"/>
      <c r="L53" s="30"/>
      <c r="M53" s="24"/>
      <c r="N53" s="24"/>
      <c r="O53" s="24"/>
      <c r="P53" s="30"/>
      <c r="Q53" s="30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s="37" customFormat="1" ht="12.75" customHeight="1" collapsed="1" x14ac:dyDescent="0.25">
      <c r="A54" s="162" t="s">
        <v>67</v>
      </c>
      <c r="B54" s="163"/>
      <c r="C54" s="163"/>
      <c r="D54" s="163"/>
      <c r="E54" s="163"/>
      <c r="F54" s="163"/>
      <c r="G54" s="163"/>
      <c r="H54" s="163"/>
      <c r="I54" s="164"/>
      <c r="J54" s="33">
        <f>SUM(J52:J53)</f>
        <v>0</v>
      </c>
      <c r="K54" s="33">
        <f>SUM(K52:K53)</f>
        <v>0</v>
      </c>
      <c r="L54" s="32"/>
      <c r="M54" s="33">
        <f>SUM(M52:M53)</f>
        <v>0</v>
      </c>
      <c r="N54" s="33">
        <f>SUM(N52:N53)</f>
        <v>0</v>
      </c>
      <c r="O54" s="33">
        <f>SUM(O52:O53)</f>
        <v>0</v>
      </c>
      <c r="P54" s="34"/>
      <c r="Q54" s="35"/>
      <c r="R54" s="33">
        <f t="shared" ref="R54:AH54" si="11">SUM(R52:R53)</f>
        <v>0</v>
      </c>
      <c r="S54" s="33">
        <f t="shared" si="11"/>
        <v>0</v>
      </c>
      <c r="T54" s="33">
        <f t="shared" si="11"/>
        <v>0</v>
      </c>
      <c r="U54" s="33">
        <f t="shared" si="11"/>
        <v>0</v>
      </c>
      <c r="V54" s="33">
        <f t="shared" si="11"/>
        <v>0</v>
      </c>
      <c r="W54" s="33">
        <f t="shared" si="11"/>
        <v>0</v>
      </c>
      <c r="X54" s="33">
        <f t="shared" si="11"/>
        <v>0</v>
      </c>
      <c r="Y54" s="33">
        <f t="shared" si="11"/>
        <v>0</v>
      </c>
      <c r="Z54" s="33">
        <f t="shared" si="11"/>
        <v>0</v>
      </c>
      <c r="AA54" s="33">
        <f t="shared" si="11"/>
        <v>0</v>
      </c>
      <c r="AB54" s="33">
        <f t="shared" si="11"/>
        <v>0</v>
      </c>
      <c r="AC54" s="33">
        <f t="shared" si="11"/>
        <v>0</v>
      </c>
      <c r="AD54" s="33">
        <f t="shared" si="11"/>
        <v>0</v>
      </c>
      <c r="AE54" s="33">
        <f t="shared" si="11"/>
        <v>0</v>
      </c>
      <c r="AF54" s="33">
        <f t="shared" si="11"/>
        <v>0</v>
      </c>
      <c r="AG54" s="33">
        <f t="shared" si="11"/>
        <v>0</v>
      </c>
      <c r="AH54" s="33">
        <f t="shared" si="11"/>
        <v>0</v>
      </c>
      <c r="AI54" s="36">
        <f>IF(ISERROR(AH54/J54),0,AH54/J54)</f>
        <v>0</v>
      </c>
      <c r="AJ54" s="36">
        <f>IF(ISERROR(AH54/$AH$72),0,AH54/$AH$72)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x14ac:dyDescent="0.25">
      <c r="A55" s="157" t="s">
        <v>68</v>
      </c>
      <c r="B55" s="158"/>
      <c r="C55" s="158"/>
      <c r="D55" s="158"/>
      <c r="E55" s="159"/>
      <c r="F55" s="9"/>
      <c r="G55" s="10"/>
      <c r="H55" s="11"/>
      <c r="I55" s="11"/>
      <c r="J55" s="12"/>
      <c r="K55" s="13"/>
      <c r="L55" s="14"/>
      <c r="M55" s="15"/>
      <c r="N55" s="15"/>
      <c r="O55" s="15"/>
      <c r="P55" s="10"/>
      <c r="Q55" s="16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7"/>
      <c r="AJ55" s="17"/>
    </row>
    <row r="56" spans="1:106" ht="12.75" hidden="1" customHeight="1" outlineLevel="1" x14ac:dyDescent="0.25">
      <c r="A56" s="18">
        <v>1</v>
      </c>
      <c r="B56" s="19"/>
      <c r="C56" s="20"/>
      <c r="D56" s="21"/>
      <c r="E56" s="22"/>
      <c r="F56" s="22"/>
      <c r="G56" s="22"/>
      <c r="H56" s="21"/>
      <c r="I56" s="21"/>
      <c r="J56" s="160"/>
      <c r="K56" s="23"/>
      <c r="L56" s="22"/>
      <c r="M56" s="24"/>
      <c r="N56" s="24"/>
      <c r="O56" s="24"/>
      <c r="P56" s="22"/>
      <c r="Q56" s="22"/>
      <c r="R56" s="24"/>
      <c r="S56" s="24"/>
      <c r="T56" s="24"/>
      <c r="U56" s="25">
        <f>SUM(R56:T56)</f>
        <v>0</v>
      </c>
      <c r="V56" s="24"/>
      <c r="W56" s="24"/>
      <c r="X56" s="24"/>
      <c r="Y56" s="25">
        <f>SUM(V56:X56)</f>
        <v>0</v>
      </c>
      <c r="Z56" s="24"/>
      <c r="AA56" s="24"/>
      <c r="AB56" s="24"/>
      <c r="AC56" s="25">
        <f>SUM(Z56:AB56)</f>
        <v>0</v>
      </c>
      <c r="AD56" s="24"/>
      <c r="AE56" s="24"/>
      <c r="AF56" s="24"/>
      <c r="AG56" s="25">
        <f>SUM(AD56:AF56)</f>
        <v>0</v>
      </c>
      <c r="AH56" s="25">
        <f>SUM(U56,Y56,AC56,AG56)</f>
        <v>0</v>
      </c>
      <c r="AI56" s="26">
        <f>IF(ISERROR(AH56/J56),0,AH56/J56)</f>
        <v>0</v>
      </c>
      <c r="AJ56" s="27">
        <f>IF(ISERROR(AH56/$AH$72),"-",AH56/$AH$72)</f>
        <v>0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hidden="1" customHeight="1" outlineLevel="1" x14ac:dyDescent="0.25">
      <c r="A57" s="18">
        <v>2</v>
      </c>
      <c r="B57" s="19"/>
      <c r="C57" s="28"/>
      <c r="D57" s="29"/>
      <c r="E57" s="30"/>
      <c r="F57" s="30"/>
      <c r="G57" s="30"/>
      <c r="H57" s="29"/>
      <c r="I57" s="29"/>
      <c r="J57" s="161"/>
      <c r="K57" s="31"/>
      <c r="L57" s="30"/>
      <c r="M57" s="24"/>
      <c r="N57" s="24"/>
      <c r="O57" s="24"/>
      <c r="P57" s="30"/>
      <c r="Q57" s="30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s="37" customFormat="1" ht="12.75" customHeight="1" collapsed="1" x14ac:dyDescent="0.25">
      <c r="A58" s="162" t="s">
        <v>69</v>
      </c>
      <c r="B58" s="163"/>
      <c r="C58" s="163"/>
      <c r="D58" s="163"/>
      <c r="E58" s="163"/>
      <c r="F58" s="163"/>
      <c r="G58" s="163"/>
      <c r="H58" s="163"/>
      <c r="I58" s="164"/>
      <c r="J58" s="33">
        <f>SUM(J56:J57)</f>
        <v>0</v>
      </c>
      <c r="K58" s="33">
        <f>SUM(K56:K57)</f>
        <v>0</v>
      </c>
      <c r="L58" s="32"/>
      <c r="M58" s="33">
        <f>SUM(M56:M57)</f>
        <v>0</v>
      </c>
      <c r="N58" s="33">
        <f>SUM(N56:N57)</f>
        <v>0</v>
      </c>
      <c r="O58" s="33">
        <f>SUM(O56:O57)</f>
        <v>0</v>
      </c>
      <c r="P58" s="34"/>
      <c r="Q58" s="35"/>
      <c r="R58" s="33">
        <f t="shared" ref="R58:AH58" si="12">SUM(R56:R57)</f>
        <v>0</v>
      </c>
      <c r="S58" s="33">
        <f t="shared" si="12"/>
        <v>0</v>
      </c>
      <c r="T58" s="33">
        <f t="shared" si="12"/>
        <v>0</v>
      </c>
      <c r="U58" s="33">
        <f t="shared" si="12"/>
        <v>0</v>
      </c>
      <c r="V58" s="33">
        <f t="shared" si="12"/>
        <v>0</v>
      </c>
      <c r="W58" s="33">
        <f t="shared" si="12"/>
        <v>0</v>
      </c>
      <c r="X58" s="33">
        <f t="shared" si="12"/>
        <v>0</v>
      </c>
      <c r="Y58" s="33">
        <f t="shared" si="12"/>
        <v>0</v>
      </c>
      <c r="Z58" s="33">
        <f t="shared" si="12"/>
        <v>0</v>
      </c>
      <c r="AA58" s="33">
        <f t="shared" si="12"/>
        <v>0</v>
      </c>
      <c r="AB58" s="33">
        <f t="shared" si="12"/>
        <v>0</v>
      </c>
      <c r="AC58" s="33">
        <f t="shared" si="12"/>
        <v>0</v>
      </c>
      <c r="AD58" s="33">
        <f t="shared" si="12"/>
        <v>0</v>
      </c>
      <c r="AE58" s="33">
        <f t="shared" si="12"/>
        <v>0</v>
      </c>
      <c r="AF58" s="33">
        <f t="shared" si="12"/>
        <v>0</v>
      </c>
      <c r="AG58" s="33">
        <f t="shared" si="12"/>
        <v>0</v>
      </c>
      <c r="AH58" s="33">
        <f t="shared" si="12"/>
        <v>0</v>
      </c>
      <c r="AI58" s="36">
        <f>IF(ISERROR(AH58/J58),0,AH58/J58)</f>
        <v>0</v>
      </c>
      <c r="AJ58" s="36">
        <f>IF(ISERROR(AH58/$AH$72),0,AH58/$AH$72)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x14ac:dyDescent="0.25">
      <c r="A59" s="157" t="s">
        <v>70</v>
      </c>
      <c r="B59" s="158"/>
      <c r="C59" s="158"/>
      <c r="D59" s="158"/>
      <c r="E59" s="159"/>
      <c r="F59" s="9"/>
      <c r="G59" s="10"/>
      <c r="H59" s="11"/>
      <c r="I59" s="11"/>
      <c r="J59" s="12"/>
      <c r="K59" s="13"/>
      <c r="L59" s="14"/>
      <c r="M59" s="15"/>
      <c r="N59" s="15"/>
      <c r="O59" s="15"/>
      <c r="P59" s="10"/>
      <c r="Q59" s="16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7"/>
      <c r="AJ59" s="17"/>
    </row>
    <row r="60" spans="1:106" ht="12.75" hidden="1" customHeight="1" outlineLevel="1" x14ac:dyDescent="0.25">
      <c r="A60" s="18">
        <v>1</v>
      </c>
      <c r="B60" s="19"/>
      <c r="C60" s="20"/>
      <c r="D60" s="21"/>
      <c r="E60" s="22"/>
      <c r="F60" s="22"/>
      <c r="G60" s="22"/>
      <c r="H60" s="21"/>
      <c r="I60" s="21"/>
      <c r="J60" s="160"/>
      <c r="K60" s="23"/>
      <c r="L60" s="22"/>
      <c r="M60" s="24"/>
      <c r="N60" s="24"/>
      <c r="O60" s="24"/>
      <c r="P60" s="22"/>
      <c r="Q60" s="22"/>
      <c r="R60" s="24"/>
      <c r="S60" s="24"/>
      <c r="T60" s="24"/>
      <c r="U60" s="25">
        <f>SUM(R60:T60)</f>
        <v>0</v>
      </c>
      <c r="V60" s="24"/>
      <c r="W60" s="24"/>
      <c r="X60" s="24"/>
      <c r="Y60" s="25">
        <f>SUM(V60:X60)</f>
        <v>0</v>
      </c>
      <c r="Z60" s="24"/>
      <c r="AA60" s="24"/>
      <c r="AB60" s="24"/>
      <c r="AC60" s="25">
        <f>SUM(Z60:AB60)</f>
        <v>0</v>
      </c>
      <c r="AD60" s="24"/>
      <c r="AE60" s="24"/>
      <c r="AF60" s="24"/>
      <c r="AG60" s="25">
        <f>SUM(AD60:AF60)</f>
        <v>0</v>
      </c>
      <c r="AH60" s="25">
        <f>SUM(U60,Y60,AC60,AG60)</f>
        <v>0</v>
      </c>
      <c r="AI60" s="26">
        <f>IF(ISERROR(AH60/J60),0,AH60/J60)</f>
        <v>0</v>
      </c>
      <c r="AJ60" s="27">
        <f>IF(ISERROR(AH60/$AH$72),"-",AH60/$AH$72)</f>
        <v>0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hidden="1" customHeight="1" outlineLevel="1" x14ac:dyDescent="0.25">
      <c r="A61" s="18">
        <v>2</v>
      </c>
      <c r="B61" s="19"/>
      <c r="C61" s="28"/>
      <c r="D61" s="29"/>
      <c r="E61" s="30"/>
      <c r="F61" s="30"/>
      <c r="G61" s="30"/>
      <c r="H61" s="29"/>
      <c r="I61" s="29"/>
      <c r="J61" s="161"/>
      <c r="K61" s="31"/>
      <c r="L61" s="30"/>
      <c r="M61" s="24"/>
      <c r="N61" s="24"/>
      <c r="O61" s="24"/>
      <c r="P61" s="30"/>
      <c r="Q61" s="30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s="37" customFormat="1" ht="12.75" customHeight="1" collapsed="1" x14ac:dyDescent="0.25">
      <c r="A62" s="162" t="s">
        <v>71</v>
      </c>
      <c r="B62" s="163"/>
      <c r="C62" s="163"/>
      <c r="D62" s="163"/>
      <c r="E62" s="163"/>
      <c r="F62" s="163"/>
      <c r="G62" s="163"/>
      <c r="H62" s="163"/>
      <c r="I62" s="164"/>
      <c r="J62" s="33">
        <f>SUM(J60:J61)</f>
        <v>0</v>
      </c>
      <c r="K62" s="33">
        <f>SUM(K60:K61)</f>
        <v>0</v>
      </c>
      <c r="L62" s="32"/>
      <c r="M62" s="33">
        <f>SUM(M60:M61)</f>
        <v>0</v>
      </c>
      <c r="N62" s="33">
        <f>SUM(N60:N61)</f>
        <v>0</v>
      </c>
      <c r="O62" s="33">
        <f>SUM(O60:O61)</f>
        <v>0</v>
      </c>
      <c r="P62" s="34"/>
      <c r="Q62" s="35"/>
      <c r="R62" s="33">
        <f t="shared" ref="R62:AH62" si="13">SUM(R60:R61)</f>
        <v>0</v>
      </c>
      <c r="S62" s="33">
        <f t="shared" si="13"/>
        <v>0</v>
      </c>
      <c r="T62" s="33">
        <f t="shared" si="13"/>
        <v>0</v>
      </c>
      <c r="U62" s="33">
        <f t="shared" si="13"/>
        <v>0</v>
      </c>
      <c r="V62" s="33">
        <f t="shared" si="13"/>
        <v>0</v>
      </c>
      <c r="W62" s="33">
        <f t="shared" si="13"/>
        <v>0</v>
      </c>
      <c r="X62" s="33">
        <f t="shared" si="13"/>
        <v>0</v>
      </c>
      <c r="Y62" s="33">
        <f t="shared" si="13"/>
        <v>0</v>
      </c>
      <c r="Z62" s="33">
        <f t="shared" si="13"/>
        <v>0</v>
      </c>
      <c r="AA62" s="33">
        <f t="shared" si="13"/>
        <v>0</v>
      </c>
      <c r="AB62" s="33">
        <f t="shared" si="13"/>
        <v>0</v>
      </c>
      <c r="AC62" s="33">
        <f t="shared" si="13"/>
        <v>0</v>
      </c>
      <c r="AD62" s="33">
        <f t="shared" si="13"/>
        <v>0</v>
      </c>
      <c r="AE62" s="33">
        <f t="shared" si="13"/>
        <v>0</v>
      </c>
      <c r="AF62" s="33">
        <f t="shared" si="13"/>
        <v>0</v>
      </c>
      <c r="AG62" s="33">
        <f t="shared" si="13"/>
        <v>0</v>
      </c>
      <c r="AH62" s="33">
        <f t="shared" si="13"/>
        <v>0</v>
      </c>
      <c r="AI62" s="36">
        <f>IF(ISERROR(AH62/J62),0,AH62/J62)</f>
        <v>0</v>
      </c>
      <c r="AJ62" s="36">
        <f>IF(ISERROR(AH62/$AH$72),0,AH62/$AH$72)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12.75" customHeight="1" x14ac:dyDescent="0.25">
      <c r="A63" s="157" t="s">
        <v>72</v>
      </c>
      <c r="B63" s="158"/>
      <c r="C63" s="158"/>
      <c r="D63" s="158"/>
      <c r="E63" s="159"/>
      <c r="F63" s="9"/>
      <c r="G63" s="10"/>
      <c r="H63" s="11"/>
      <c r="I63" s="11"/>
      <c r="J63" s="12"/>
      <c r="K63" s="13"/>
      <c r="L63" s="14"/>
      <c r="M63" s="15"/>
      <c r="N63" s="15"/>
      <c r="O63" s="15"/>
      <c r="P63" s="10"/>
      <c r="Q63" s="16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7"/>
      <c r="AJ63" s="17"/>
    </row>
    <row r="64" spans="1:106" ht="12.75" hidden="1" customHeight="1" outlineLevel="1" x14ac:dyDescent="0.25">
      <c r="A64" s="18">
        <v>1</v>
      </c>
      <c r="B64" s="19"/>
      <c r="C64" s="20"/>
      <c r="D64" s="21"/>
      <c r="E64" s="22"/>
      <c r="F64" s="22"/>
      <c r="G64" s="22"/>
      <c r="H64" s="21"/>
      <c r="I64" s="21"/>
      <c r="J64" s="160"/>
      <c r="K64" s="23"/>
      <c r="L64" s="22"/>
      <c r="M64" s="24"/>
      <c r="N64" s="24"/>
      <c r="O64" s="24"/>
      <c r="P64" s="22"/>
      <c r="Q64" s="22"/>
      <c r="R64" s="24"/>
      <c r="S64" s="24"/>
      <c r="T64" s="24"/>
      <c r="U64" s="25">
        <f>SUM(R64:T64)</f>
        <v>0</v>
      </c>
      <c r="V64" s="24"/>
      <c r="W64" s="24"/>
      <c r="X64" s="24"/>
      <c r="Y64" s="25">
        <f>SUM(V64:X64)</f>
        <v>0</v>
      </c>
      <c r="Z64" s="24"/>
      <c r="AA64" s="24"/>
      <c r="AB64" s="24"/>
      <c r="AC64" s="25">
        <f>SUM(Z64:AB64)</f>
        <v>0</v>
      </c>
      <c r="AD64" s="24"/>
      <c r="AE64" s="24"/>
      <c r="AF64" s="24"/>
      <c r="AG64" s="25">
        <f>SUM(AD64:AF64)</f>
        <v>0</v>
      </c>
      <c r="AH64" s="25">
        <f>SUM(U64,Y64,AC64,AG64)</f>
        <v>0</v>
      </c>
      <c r="AI64" s="26">
        <f>IF(ISERROR(AH64/J64),0,AH64/J64)</f>
        <v>0</v>
      </c>
      <c r="AJ64" s="27">
        <f>IF(ISERROR(AH64/$AH$72),"-",AH64/$AH$72)</f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hidden="1" customHeight="1" outlineLevel="1" x14ac:dyDescent="0.25">
      <c r="A65" s="18">
        <v>2</v>
      </c>
      <c r="B65" s="19"/>
      <c r="C65" s="28"/>
      <c r="D65" s="29"/>
      <c r="E65" s="30"/>
      <c r="F65" s="30"/>
      <c r="G65" s="30"/>
      <c r="H65" s="29"/>
      <c r="I65" s="29"/>
      <c r="J65" s="161"/>
      <c r="K65" s="31"/>
      <c r="L65" s="30"/>
      <c r="M65" s="24"/>
      <c r="N65" s="24"/>
      <c r="O65" s="24"/>
      <c r="P65" s="30"/>
      <c r="Q65" s="30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s="37" customFormat="1" ht="12.75" customHeight="1" collapsed="1" x14ac:dyDescent="0.25">
      <c r="A66" s="162" t="s">
        <v>73</v>
      </c>
      <c r="B66" s="163"/>
      <c r="C66" s="163"/>
      <c r="D66" s="163"/>
      <c r="E66" s="163"/>
      <c r="F66" s="163"/>
      <c r="G66" s="163"/>
      <c r="H66" s="163"/>
      <c r="I66" s="164"/>
      <c r="J66" s="33">
        <f>SUM(J64:J65)</f>
        <v>0</v>
      </c>
      <c r="K66" s="33">
        <f>SUM(K64:K65)</f>
        <v>0</v>
      </c>
      <c r="L66" s="32"/>
      <c r="M66" s="33">
        <f>SUM(M64:M65)</f>
        <v>0</v>
      </c>
      <c r="N66" s="33">
        <f>SUM(N64:N65)</f>
        <v>0</v>
      </c>
      <c r="O66" s="33">
        <f>SUM(O64:O65)</f>
        <v>0</v>
      </c>
      <c r="P66" s="34"/>
      <c r="Q66" s="35"/>
      <c r="R66" s="33">
        <f t="shared" ref="R66:AH66" si="14">SUM(R64:R65)</f>
        <v>0</v>
      </c>
      <c r="S66" s="33">
        <f t="shared" si="14"/>
        <v>0</v>
      </c>
      <c r="T66" s="33">
        <f t="shared" si="14"/>
        <v>0</v>
      </c>
      <c r="U66" s="33">
        <f t="shared" si="14"/>
        <v>0</v>
      </c>
      <c r="V66" s="33">
        <f t="shared" si="14"/>
        <v>0</v>
      </c>
      <c r="W66" s="33">
        <f t="shared" si="14"/>
        <v>0</v>
      </c>
      <c r="X66" s="33">
        <f t="shared" si="14"/>
        <v>0</v>
      </c>
      <c r="Y66" s="33">
        <f t="shared" si="14"/>
        <v>0</v>
      </c>
      <c r="Z66" s="33">
        <f t="shared" si="14"/>
        <v>0</v>
      </c>
      <c r="AA66" s="33">
        <f t="shared" si="14"/>
        <v>0</v>
      </c>
      <c r="AB66" s="33">
        <f t="shared" si="14"/>
        <v>0</v>
      </c>
      <c r="AC66" s="33">
        <f t="shared" si="14"/>
        <v>0</v>
      </c>
      <c r="AD66" s="33">
        <f t="shared" si="14"/>
        <v>0</v>
      </c>
      <c r="AE66" s="33">
        <f t="shared" si="14"/>
        <v>0</v>
      </c>
      <c r="AF66" s="33">
        <f t="shared" si="14"/>
        <v>0</v>
      </c>
      <c r="AG66" s="33">
        <f t="shared" si="14"/>
        <v>0</v>
      </c>
      <c r="AH66" s="33">
        <f t="shared" si="14"/>
        <v>0</v>
      </c>
      <c r="AI66" s="36">
        <f>IF(ISERROR(AH66/J66),0,AH66/J66)</f>
        <v>0</v>
      </c>
      <c r="AJ66" s="36">
        <f>IF(ISERROR(AH66/$AH$72),0,AH66/$AH$72)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12.75" customHeight="1" x14ac:dyDescent="0.25">
      <c r="A67" s="157" t="s">
        <v>74</v>
      </c>
      <c r="B67" s="158"/>
      <c r="C67" s="158"/>
      <c r="D67" s="158"/>
      <c r="E67" s="159"/>
      <c r="F67" s="9"/>
      <c r="G67" s="10"/>
      <c r="H67" s="11"/>
      <c r="I67" s="11"/>
      <c r="J67" s="160">
        <v>83598586000</v>
      </c>
      <c r="K67" s="13"/>
      <c r="L67" s="14"/>
      <c r="M67" s="15"/>
      <c r="N67" s="15"/>
      <c r="O67" s="15"/>
      <c r="P67" s="10"/>
      <c r="Q67" s="16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7"/>
      <c r="AJ67" s="17"/>
    </row>
    <row r="68" spans="1:106" ht="24.95" customHeight="1" outlineLevel="1" x14ac:dyDescent="0.25">
      <c r="A68" s="19">
        <v>1</v>
      </c>
      <c r="B68" s="19"/>
      <c r="C68" s="50"/>
      <c r="D68" s="51"/>
      <c r="E68" s="69"/>
      <c r="F68" s="70"/>
      <c r="G68" s="71"/>
      <c r="H68" s="53"/>
      <c r="I68" s="55"/>
      <c r="J68" s="178"/>
      <c r="K68" s="99">
        <v>126696289</v>
      </c>
      <c r="L68" s="59" t="s">
        <v>307</v>
      </c>
      <c r="M68" s="47"/>
      <c r="N68" s="73"/>
      <c r="O68" s="47"/>
      <c r="P68" s="74"/>
      <c r="Q68" s="74"/>
      <c r="R68" s="99">
        <v>13383187</v>
      </c>
      <c r="S68" s="99">
        <v>11884940</v>
      </c>
      <c r="T68" s="99">
        <v>10230193</v>
      </c>
      <c r="U68" s="25">
        <f>SUM(R68:T68)</f>
        <v>35498320</v>
      </c>
      <c r="V68" s="99">
        <v>9975616</v>
      </c>
      <c r="W68" s="99">
        <v>9975616</v>
      </c>
      <c r="X68" s="99">
        <v>8787178</v>
      </c>
      <c r="Y68" s="25">
        <f>SUM(V68:X68)</f>
        <v>28738410</v>
      </c>
      <c r="Z68" s="24"/>
      <c r="AA68" s="24"/>
      <c r="AB68" s="24"/>
      <c r="AC68" s="25">
        <f>SUM(Z68:AB68)</f>
        <v>0</v>
      </c>
      <c r="AD68" s="24"/>
      <c r="AE68" s="24">
        <v>0</v>
      </c>
      <c r="AF68" s="24">
        <v>0</v>
      </c>
      <c r="AG68" s="25">
        <f>SUM(AD68:AF68)</f>
        <v>0</v>
      </c>
      <c r="AH68" s="25">
        <f>SUM(U68,Y68,AC68,AG68)</f>
        <v>64236730</v>
      </c>
      <c r="AI68" s="26">
        <f>IF(ISERROR(AH68/J67),0,AH68/J67)</f>
        <v>7.6839493433537257E-4</v>
      </c>
      <c r="AJ68" s="27">
        <f>IF(ISERROR(AH68/$AH$72),"-",AH68/$AH$72)</f>
        <v>0.31146982801490602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 x14ac:dyDescent="0.25">
      <c r="A69" s="19">
        <v>2</v>
      </c>
      <c r="B69" s="19"/>
      <c r="C69" s="50"/>
      <c r="D69" s="51"/>
      <c r="E69" s="69"/>
      <c r="F69" s="70"/>
      <c r="G69" s="71"/>
      <c r="H69" s="53"/>
      <c r="I69" s="55"/>
      <c r="J69" s="178"/>
      <c r="K69" s="99">
        <v>701015782</v>
      </c>
      <c r="L69" s="59" t="s">
        <v>308</v>
      </c>
      <c r="M69" s="47"/>
      <c r="N69" s="73"/>
      <c r="O69" s="47"/>
      <c r="P69" s="74"/>
      <c r="Q69" s="74"/>
      <c r="R69" s="24"/>
      <c r="S69" s="99">
        <v>13406822</v>
      </c>
      <c r="T69" s="99">
        <v>37387601</v>
      </c>
      <c r="U69" s="25">
        <f t="shared" ref="U69:U70" si="15">SUM(R69:T69)</f>
        <v>50794423</v>
      </c>
      <c r="V69" s="99">
        <v>34037447</v>
      </c>
      <c r="W69" s="99">
        <v>29356058</v>
      </c>
      <c r="X69" s="99">
        <v>27612750</v>
      </c>
      <c r="Y69" s="25">
        <f>SUM(V69:X69)</f>
        <v>91006255</v>
      </c>
      <c r="Z69" s="24"/>
      <c r="AA69" s="24"/>
      <c r="AB69" s="24"/>
      <c r="AC69" s="25">
        <f>SUM(Z69:AB69)</f>
        <v>0</v>
      </c>
      <c r="AD69" s="24"/>
      <c r="AE69" s="24"/>
      <c r="AF69" s="24"/>
      <c r="AG69" s="25">
        <f>SUM(AD69:AF69)</f>
        <v>0</v>
      </c>
      <c r="AH69" s="25">
        <f t="shared" ref="AH69:AH70" si="16">SUM(U69,Y69,AC69,AG69)</f>
        <v>141800678</v>
      </c>
      <c r="AI69" s="26">
        <f>IF(ISERROR(AH69/J67),0,AH69/J67)</f>
        <v>1.6962090483205062E-3</v>
      </c>
      <c r="AJ69" s="27">
        <f>IF(ISERROR(AH69/$AH$72),"-",AH69/$AH$72)</f>
        <v>0.68756041580972549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46.5" customHeight="1" outlineLevel="1" x14ac:dyDescent="0.2">
      <c r="A70" s="19">
        <v>3</v>
      </c>
      <c r="B70" s="19"/>
      <c r="C70" s="50"/>
      <c r="D70" s="51"/>
      <c r="E70" s="69"/>
      <c r="F70" s="70"/>
      <c r="G70" s="71"/>
      <c r="H70" s="180" t="s">
        <v>301</v>
      </c>
      <c r="I70" s="55"/>
      <c r="J70" s="161"/>
      <c r="K70" s="99">
        <v>79029720457</v>
      </c>
      <c r="L70" s="179" t="s">
        <v>309</v>
      </c>
      <c r="M70" s="47"/>
      <c r="N70" s="73"/>
      <c r="O70" s="47"/>
      <c r="P70" s="74"/>
      <c r="Q70" s="74"/>
      <c r="R70" s="24"/>
      <c r="S70" s="24"/>
      <c r="T70" s="24"/>
      <c r="U70" s="25">
        <f t="shared" si="15"/>
        <v>0</v>
      </c>
      <c r="V70" s="99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 t="shared" si="16"/>
        <v>0</v>
      </c>
      <c r="AI70" s="26">
        <f>IF(ISERROR(AH70/J68),0,AH70/J68)</f>
        <v>0</v>
      </c>
      <c r="AJ70" s="27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57" t="s">
        <v>75</v>
      </c>
      <c r="B71" s="158"/>
      <c r="C71" s="158"/>
      <c r="D71" s="158"/>
      <c r="E71" s="159"/>
      <c r="F71" s="157"/>
      <c r="G71" s="158"/>
      <c r="H71" s="158"/>
      <c r="I71" s="158"/>
      <c r="J71" s="75">
        <f>J67</f>
        <v>83598586000</v>
      </c>
      <c r="K71" s="75">
        <f>SUM(K68:K70)</f>
        <v>79857432528</v>
      </c>
      <c r="L71" s="76"/>
      <c r="M71" s="75">
        <f>SUM(M68:M68)</f>
        <v>0</v>
      </c>
      <c r="N71" s="75">
        <f>SUM(N68:N68)</f>
        <v>0</v>
      </c>
      <c r="O71" s="75">
        <f>SUM(O68:O68)</f>
        <v>0</v>
      </c>
      <c r="P71" s="77"/>
      <c r="Q71" s="38"/>
      <c r="R71" s="75">
        <f t="shared" ref="R71:AH71" si="17">SUM(R68:R70)</f>
        <v>13383187</v>
      </c>
      <c r="S71" s="75">
        <f t="shared" si="17"/>
        <v>25291762</v>
      </c>
      <c r="T71" s="75">
        <f t="shared" si="17"/>
        <v>47617794</v>
      </c>
      <c r="U71" s="75">
        <f t="shared" si="17"/>
        <v>86292743</v>
      </c>
      <c r="V71" s="75">
        <f t="shared" si="17"/>
        <v>44013063</v>
      </c>
      <c r="W71" s="75">
        <f t="shared" si="17"/>
        <v>39331674</v>
      </c>
      <c r="X71" s="75">
        <f t="shared" si="17"/>
        <v>36399928</v>
      </c>
      <c r="Y71" s="75">
        <f t="shared" si="17"/>
        <v>119744665</v>
      </c>
      <c r="Z71" s="75">
        <f t="shared" si="17"/>
        <v>0</v>
      </c>
      <c r="AA71" s="75">
        <f t="shared" si="17"/>
        <v>0</v>
      </c>
      <c r="AB71" s="75">
        <f t="shared" si="17"/>
        <v>0</v>
      </c>
      <c r="AC71" s="75">
        <f t="shared" si="17"/>
        <v>0</v>
      </c>
      <c r="AD71" s="75">
        <f t="shared" si="17"/>
        <v>0</v>
      </c>
      <c r="AE71" s="75">
        <f t="shared" si="17"/>
        <v>0</v>
      </c>
      <c r="AF71" s="75">
        <f t="shared" si="17"/>
        <v>0</v>
      </c>
      <c r="AG71" s="75">
        <f t="shared" si="17"/>
        <v>0</v>
      </c>
      <c r="AH71" s="75">
        <f t="shared" si="17"/>
        <v>206037408</v>
      </c>
      <c r="AI71" s="78">
        <f>IF(ISERROR(AH71/J71),0,AH71/J71)</f>
        <v>2.4646039826558791E-3</v>
      </c>
      <c r="AJ71" s="78">
        <f>IF(ISERROR(AH71/$AH$72),0,AH71/$AH$72)</f>
        <v>0.99903024382463146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25">
      <c r="A72" s="154" t="str">
        <f>"TOTAL ASIG."&amp;" "&amp;$A$5</f>
        <v>TOTAL ASIG. 24-03-010 "Programa Bonificación Ley N°20.595"</v>
      </c>
      <c r="B72" s="155"/>
      <c r="C72" s="155"/>
      <c r="D72" s="155"/>
      <c r="E72" s="155"/>
      <c r="F72" s="155"/>
      <c r="G72" s="155"/>
      <c r="H72" s="155"/>
      <c r="I72" s="156"/>
      <c r="J72" s="33">
        <f>SUM(J11,J15,J19,J23,J27,J30,J34,J38,J42,J46,J50,J54,J58,J62,J66,J71)</f>
        <v>83598786000</v>
      </c>
      <c r="K72" s="33">
        <f>+K11+K15+K19+K23+K27+K30+K34+K38+K42+K46+K50+K54+K66+K58+K62+K71</f>
        <v>79857632528</v>
      </c>
      <c r="L72" s="32"/>
      <c r="M72" s="33">
        <f>+M11+M15+M19+M23+M27+M30+M34+M38+M42+M46+M50+M54+M66+M58+M62+M71</f>
        <v>0</v>
      </c>
      <c r="N72" s="33">
        <f>+N11+N15+N19+N23+N27+N30+N34+N38+N42+N46+N50+N54+N66+N58+N62+N71</f>
        <v>0</v>
      </c>
      <c r="O72" s="33">
        <f>+O11+O15+O19+O23+O27+O30+O34+O38+O42+O46+O50+O54+O66+O58+O62+O71</f>
        <v>0</v>
      </c>
      <c r="P72" s="34"/>
      <c r="Q72" s="35"/>
      <c r="R72" s="33">
        <f t="shared" ref="R72:AH72" si="18">+R11+R15+R19+R23+R27+R30+R34+R38+R42+R46+R50+R54+R66+R58+R62+R71</f>
        <v>13383187</v>
      </c>
      <c r="S72" s="33">
        <f t="shared" si="18"/>
        <v>25291762</v>
      </c>
      <c r="T72" s="33">
        <f t="shared" si="18"/>
        <v>47617794</v>
      </c>
      <c r="U72" s="33">
        <f t="shared" si="18"/>
        <v>86292743</v>
      </c>
      <c r="V72" s="33">
        <f t="shared" si="18"/>
        <v>44013063</v>
      </c>
      <c r="W72" s="33">
        <f t="shared" si="18"/>
        <v>39531674</v>
      </c>
      <c r="X72" s="33">
        <f t="shared" si="18"/>
        <v>36399928</v>
      </c>
      <c r="Y72" s="33">
        <f t="shared" si="18"/>
        <v>119944665</v>
      </c>
      <c r="Z72" s="33">
        <f t="shared" si="18"/>
        <v>0</v>
      </c>
      <c r="AA72" s="33">
        <f t="shared" si="18"/>
        <v>0</v>
      </c>
      <c r="AB72" s="33">
        <f t="shared" si="18"/>
        <v>0</v>
      </c>
      <c r="AC72" s="33">
        <f t="shared" si="18"/>
        <v>0</v>
      </c>
      <c r="AD72" s="33">
        <f t="shared" si="18"/>
        <v>0</v>
      </c>
      <c r="AE72" s="33">
        <f t="shared" si="18"/>
        <v>0</v>
      </c>
      <c r="AF72" s="33">
        <f t="shared" si="18"/>
        <v>0</v>
      </c>
      <c r="AG72" s="33">
        <f t="shared" si="18"/>
        <v>0</v>
      </c>
      <c r="AH72" s="33">
        <f t="shared" si="18"/>
        <v>206237408</v>
      </c>
      <c r="AI72" s="36">
        <f>IF(ISERROR(AH72/J72),0,AH72/J72)</f>
        <v>2.4669904656270964E-3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25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25">
      <c r="E91" s="85"/>
    </row>
  </sheetData>
  <mergeCells count="77">
    <mergeCell ref="A72:I72"/>
    <mergeCell ref="A63:E63"/>
    <mergeCell ref="J64:J65"/>
    <mergeCell ref="A66:I66"/>
    <mergeCell ref="A67:E67"/>
    <mergeCell ref="A71:E71"/>
    <mergeCell ref="F71:I71"/>
    <mergeCell ref="J67:J70"/>
    <mergeCell ref="A62:I62"/>
    <mergeCell ref="A47:E47"/>
    <mergeCell ref="J48:J49"/>
    <mergeCell ref="A50:I50"/>
    <mergeCell ref="A51:E51"/>
    <mergeCell ref="J52:J53"/>
    <mergeCell ref="A54:I54"/>
    <mergeCell ref="A55:E55"/>
    <mergeCell ref="J56:J57"/>
    <mergeCell ref="A58:I58"/>
    <mergeCell ref="A59:E59"/>
    <mergeCell ref="J60:J61"/>
    <mergeCell ref="A46:I46"/>
    <mergeCell ref="A31:E31"/>
    <mergeCell ref="J32:J33"/>
    <mergeCell ref="A34:I34"/>
    <mergeCell ref="A35:E35"/>
    <mergeCell ref="J36:J37"/>
    <mergeCell ref="A38:I38"/>
    <mergeCell ref="A39:E39"/>
    <mergeCell ref="J40:J41"/>
    <mergeCell ref="A42:I42"/>
    <mergeCell ref="A43:E43"/>
    <mergeCell ref="J44:J45"/>
    <mergeCell ref="A30:I30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52705470-FC99-4F6F-A59A-69E156A1A1D9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2EF1C321-5EBC-43D8-8B43-86273C093E7E}">
      <formula1>42005</formula1>
    </dataValidation>
    <dataValidation type="date" operator="greaterThan" allowBlank="1" showInputMessage="1" showErrorMessage="1" errorTitle="Error en Ingresos de Fechas" error="La fecha debe corresponder al Año 2014." sqref="D64:D65 D60:D61 D52:D53 D45 D36:D37 D29 D21:D22 D13:D14 D9:D10 D17:D18 D32:D33 D41 D48:D49 D56:D57" xr:uid="{5465095C-C979-41B0-B2A7-0B9D561AB68E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4:I65 H60:I61 H52:I53 H45:I45 H36:I37 H29:I29 H21:I22 H13:I14 H10:I10 H17:I18 H32:I33 H41:I41 H48:I49 H56:I57" xr:uid="{C491296B-67B1-4C6C-86F1-23D1D0C92497}">
      <formula1>42005</formula1>
    </dataValidation>
    <dataValidation allowBlank="1" showInputMessage="1" showErrorMessage="1" errorTitle="Sólo números" error="Sólo ingresar números sin letras_x000a_" sqref="O63:O65 O59:O61 O51:O53 O43:O45 O35:O37 O28:O29 O20:O22 O12:O14 O8:O10 O16:O18 O24:O26 O31:O33 O39:O41 O47:O49 P48 O55:O57 O67:O70" xr:uid="{89D63401-7DDD-4FB7-9877-D46476E75E42}"/>
    <dataValidation type="textLength" operator="lessThanOrEqual" allowBlank="1" showInputMessage="1" showErrorMessage="1" errorTitle="MÁXIMO DE CARACTERES SOBREPASADO" error="Sólo 255 caracteres por celdas" sqref="P64:Q65 P60:Q61 L60:L61 E60:G61 C60:C61 P52:Q53 L52:L53 E52:G53 C52:C53 L45 C45 E44:G45 N44 P44:Q45 P36:Q37 L36:L37 E36:G37 C36:C37 P29:Q29 P68:Q70 E29:G29 C29 P21:Q22 L21:L22 E21:G22 C21:C22 P13:Q14 L13:L14 E13:G14 C13:C14 C9:C10 L9:L10 P9:Q10 E9:G10 C17:C18 E17:G18 L17:L18 P17:Q18 P25:Q26 E25:G26 N25:N26 C32:C33 E32:G33 L32:L33 P32:Q33 E40:G41 L41 C41 N40 P40:Q41 P49:Q49 C48:C49 E48:G49 L48:L49 Q48 C56:C57 E56:G57 L56:L57 P56:Q57 C64:C65 E64:G65 L64:L65 N68:N70 E68:G70" xr:uid="{D7E5FE31-21EC-4E93-8AC0-69782843D24C}">
      <formula1>255</formula1>
    </dataValidation>
    <dataValidation type="textLength" operator="lessThanOrEqual" allowBlank="1" showInputMessage="1" showErrorMessage="1" sqref="K64:K65 K60:K61 K52:K53 K44 K36:K37 K29 K21:K22 K13:K14 K9:K10 K17:K18 K25:K26 K32:K33 K40:K41 K48:K49 K56:K57" xr:uid="{3FB881DD-B20C-43E7-B767-D20ADB6C2CEB}">
      <formula1>255</formula1>
    </dataValidation>
    <dataValidation type="decimal" allowBlank="1" showInputMessage="1" showErrorMessage="1" errorTitle="Sólo números" error="Sólo ingresar números sin letras_x000a_" sqref="M64:N65 M60:N61 R60:T61 AD60:AF61 Z60:AB61 V60:X61 M52:N53 R52:T53 AD52:AF53 Z52:AB53 V52:X53 M44 R44:T45 Z44:AB45 AD44:AF45 V44:X45 M45:N45 M36:N37 R36:T37 AD36:AF37 Z36:AB37 V36:X37 M29:N29 R29:T29 AD29:AF29 Z29:AB29 V29:X29 R21:T22 AD21:AF22 Z21:AB22 V21:X22 M21:N22 R13:T14 Z13:AB14 AD13:AF14 V13:X14 M13:N14 Z9:AB10 AD9:AF10 R9:T10 V9:X10 M9:N10 M17:N18 V17:X18 Z17:AB18 AD17:AF18 R17:T18 AD25:AF26 V25:X26 Z25:AB26 M25:M26 R25:T26 V32:X33 Z32:AB33 AD32:AF33 R32:T33 M32:N33 M41:N41 AD40:AF41 V40:X41 Z40:AB41 R40:T41 M40 V48:X49 Z48:AB49 AD48:AF49 R48:T49 M48:N49 V56:X57 Z56:AB57 AD56:AF57 R56:T57 M56:N57 V64:X65 Z64:AB65 AD64:AF65 R64:T65 M68:M70 S70:T70 Z68:AB70 AD68:AF70 R69:R70 V70:X70" xr:uid="{BA3C7974-E4CF-40C7-AB92-FB6448A9663D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48793-B479-4B92-BB68-B3CD3CA2403B}">
  <sheetPr>
    <tabColor rgb="FF33CCFF"/>
    <pageSetUpPr fitToPage="1"/>
  </sheetPr>
  <dimension ref="A1:Y41"/>
  <sheetViews>
    <sheetView topLeftCell="A9" zoomScale="110" zoomScaleNormal="110" workbookViewId="0">
      <selection activeCell="C24" sqref="C24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customWidth="1" outlineLevel="1"/>
    <col min="12" max="12" width="10.140625" style="83" customWidth="1" outlineLevel="1"/>
    <col min="13" max="13" width="12.28515625" style="83" customWidth="1" outlineLevel="1"/>
    <col min="14" max="14" width="11.42578125" style="83" customWidth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</row>
    <row r="2" spans="1:25" s="1" customFormat="1" ht="1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25" s="1" customFormat="1" ht="15" customHeight="1" x14ac:dyDescent="0.25">
      <c r="A3" s="141" t="s">
        <v>169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25" s="1" customFormat="1" ht="1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</row>
    <row r="5" spans="1:25" ht="18" customHeight="1" x14ac:dyDescent="0.25">
      <c r="A5" s="148" t="str">
        <f>'24-03-010 Ind. Prog. Bonif. '!A5:U5</f>
        <v>24-03-010 "Programa Bonificación Ley N°20.595"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50"/>
    </row>
    <row r="6" spans="1:25" s="80" customFormat="1" x14ac:dyDescent="0.25">
      <c r="A6" s="138" t="s">
        <v>5</v>
      </c>
      <c r="B6" s="145" t="s">
        <v>11</v>
      </c>
      <c r="C6" s="145" t="s">
        <v>76</v>
      </c>
      <c r="D6" s="151" t="s">
        <v>14</v>
      </c>
      <c r="E6" s="152"/>
      <c r="F6" s="153"/>
      <c r="G6" s="137" t="s">
        <v>17</v>
      </c>
      <c r="H6" s="137"/>
      <c r="I6" s="137"/>
      <c r="J6" s="145" t="s">
        <v>18</v>
      </c>
      <c r="K6" s="137" t="s">
        <v>17</v>
      </c>
      <c r="L6" s="137"/>
      <c r="M6" s="137"/>
      <c r="N6" s="145" t="s">
        <v>19</v>
      </c>
      <c r="O6" s="137" t="s">
        <v>17</v>
      </c>
      <c r="P6" s="137"/>
      <c r="Q6" s="137"/>
      <c r="R6" s="145" t="s">
        <v>20</v>
      </c>
      <c r="S6" s="137" t="s">
        <v>17</v>
      </c>
      <c r="T6" s="137"/>
      <c r="U6" s="137"/>
      <c r="V6" s="145" t="s">
        <v>21</v>
      </c>
      <c r="W6" s="145" t="s">
        <v>22</v>
      </c>
      <c r="X6" s="147" t="s">
        <v>77</v>
      </c>
      <c r="Y6" s="147"/>
    </row>
    <row r="7" spans="1:25" s="80" customFormat="1" ht="25.5" x14ac:dyDescent="0.25">
      <c r="A7" s="138"/>
      <c r="B7" s="146"/>
      <c r="C7" s="146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46"/>
      <c r="K7" s="5" t="s">
        <v>33</v>
      </c>
      <c r="L7" s="5" t="s">
        <v>34</v>
      </c>
      <c r="M7" s="5" t="s">
        <v>35</v>
      </c>
      <c r="N7" s="146"/>
      <c r="O7" s="5" t="s">
        <v>36</v>
      </c>
      <c r="P7" s="5" t="s">
        <v>37</v>
      </c>
      <c r="Q7" s="5" t="s">
        <v>38</v>
      </c>
      <c r="R7" s="146"/>
      <c r="S7" s="5" t="s">
        <v>39</v>
      </c>
      <c r="T7" s="5" t="s">
        <v>40</v>
      </c>
      <c r="U7" s="5" t="s">
        <v>78</v>
      </c>
      <c r="V7" s="146"/>
      <c r="W7" s="146"/>
      <c r="X7" s="7" t="s">
        <v>42</v>
      </c>
      <c r="Y7" s="7" t="s">
        <v>79</v>
      </c>
    </row>
    <row r="8" spans="1:25" ht="24.75" customHeight="1" x14ac:dyDescent="0.25">
      <c r="A8" s="86" t="s">
        <v>44</v>
      </c>
      <c r="B8" s="63">
        <f>+'24-03-010 Ind. Prog. Bonif. '!J11</f>
        <v>0</v>
      </c>
      <c r="C8" s="63">
        <f>+'24-03-010 Ind. Prog. Bonif. '!K11</f>
        <v>0</v>
      </c>
      <c r="D8" s="63">
        <f>+'24-03-010 Ind. Prog. Bonif. '!M11</f>
        <v>0</v>
      </c>
      <c r="E8" s="63">
        <f>+'24-03-010 Ind. Prog. Bonif. '!N11</f>
        <v>0</v>
      </c>
      <c r="F8" s="63">
        <f>+'24-03-010 Ind. Prog. Bonif. '!O11</f>
        <v>0</v>
      </c>
      <c r="G8" s="63">
        <f>+'24-03-010 Ind. Prog. Bonif. '!R11</f>
        <v>0</v>
      </c>
      <c r="H8" s="63">
        <f>+'24-03-010 Ind. Prog. Bonif. '!S11</f>
        <v>0</v>
      </c>
      <c r="I8" s="63">
        <f>+'24-03-010 Ind. Prog. Bonif. '!T11</f>
        <v>0</v>
      </c>
      <c r="J8" s="63">
        <f>+'24-03-010 Ind. Prog. Bonif. '!U11</f>
        <v>0</v>
      </c>
      <c r="K8" s="63">
        <f>+'24-03-010 Ind. Prog. Bonif. '!V11</f>
        <v>0</v>
      </c>
      <c r="L8" s="63">
        <f>+'24-03-010 Ind. Prog. Bonif. '!W11</f>
        <v>0</v>
      </c>
      <c r="M8" s="63">
        <f>+'24-03-010 Ind. Prog. Bonif. '!X11</f>
        <v>0</v>
      </c>
      <c r="N8" s="63">
        <f>+'24-03-010 Ind. Prog. Bonif. '!Y11</f>
        <v>0</v>
      </c>
      <c r="O8" s="63">
        <f>+'24-03-010 Ind. Prog. Bonif. '!Z11</f>
        <v>0</v>
      </c>
      <c r="P8" s="63">
        <f>+'24-03-010 Ind. Prog. Bonif. '!AA11</f>
        <v>0</v>
      </c>
      <c r="Q8" s="63">
        <f>+'24-03-010 Ind. Prog. Bonif. '!AB11</f>
        <v>0</v>
      </c>
      <c r="R8" s="63">
        <f>+'24-03-010 Ind. Prog. Bonif. '!AC11</f>
        <v>0</v>
      </c>
      <c r="S8" s="63">
        <f>+'24-03-010 Ind. Prog. Bonif. '!AD11</f>
        <v>0</v>
      </c>
      <c r="T8" s="63">
        <f>+'24-03-010 Ind. Prog. Bonif. '!AE11</f>
        <v>0</v>
      </c>
      <c r="U8" s="63">
        <f>+'24-03-010 Ind. Prog. Bonif. '!AF11</f>
        <v>0</v>
      </c>
      <c r="V8" s="63">
        <f>+'24-03-010 Ind. Prog. Bonif. '!AG11</f>
        <v>0</v>
      </c>
      <c r="W8" s="63">
        <f>+'24-03-010 Ind. Prog. Bonif. '!AH11</f>
        <v>0</v>
      </c>
      <c r="X8" s="87">
        <f>+'24-03-010 Ind. Prog. Bonif. '!AI11</f>
        <v>0</v>
      </c>
      <c r="Y8" s="87">
        <f>+'24-03-010 Ind. Prog. Bonif. '!AJ11</f>
        <v>0</v>
      </c>
    </row>
    <row r="9" spans="1:25" ht="24.75" customHeight="1" x14ac:dyDescent="0.25">
      <c r="A9" s="86" t="s">
        <v>46</v>
      </c>
      <c r="B9" s="63">
        <f>+'24-03-010 Ind. Prog. Bonif. '!J15</f>
        <v>0</v>
      </c>
      <c r="C9" s="63">
        <f>+'24-03-010 Ind. Prog. Bonif. '!K15</f>
        <v>0</v>
      </c>
      <c r="D9" s="63">
        <f>+'24-03-010 Ind. Prog. Bonif. '!M15</f>
        <v>0</v>
      </c>
      <c r="E9" s="63">
        <f>+'24-03-010 Ind. Prog. Bonif. '!N15</f>
        <v>0</v>
      </c>
      <c r="F9" s="63">
        <f>+'24-03-010 Ind. Prog. Bonif. '!O15</f>
        <v>0</v>
      </c>
      <c r="G9" s="63">
        <f>+'24-03-010 Ind. Prog. Bonif. '!R15</f>
        <v>0</v>
      </c>
      <c r="H9" s="63">
        <f>+'24-03-010 Ind. Prog. Bonif. '!S15</f>
        <v>0</v>
      </c>
      <c r="I9" s="63">
        <f>+'24-03-010 Ind. Prog. Bonif. '!T15</f>
        <v>0</v>
      </c>
      <c r="J9" s="63">
        <f>+'24-03-010 Ind. Prog. Bonif. '!U15</f>
        <v>0</v>
      </c>
      <c r="K9" s="63">
        <f>+'24-03-010 Ind. Prog. Bonif. '!V15</f>
        <v>0</v>
      </c>
      <c r="L9" s="63">
        <f>+'24-03-010 Ind. Prog. Bonif. '!W15</f>
        <v>0</v>
      </c>
      <c r="M9" s="63">
        <f>+'24-03-010 Ind. Prog. Bonif. '!X15</f>
        <v>0</v>
      </c>
      <c r="N9" s="63">
        <f>+'24-03-010 Ind. Prog. Bonif. '!Y15</f>
        <v>0</v>
      </c>
      <c r="O9" s="63">
        <f>+'24-03-010 Ind. Prog. Bonif. '!Z15</f>
        <v>0</v>
      </c>
      <c r="P9" s="63">
        <f>+'24-03-010 Ind. Prog. Bonif. '!AA15</f>
        <v>0</v>
      </c>
      <c r="Q9" s="63">
        <f>+'24-03-010 Ind. Prog. Bonif. '!AB15</f>
        <v>0</v>
      </c>
      <c r="R9" s="63">
        <f>+'24-03-010 Ind. Prog. Bonif. '!AC15</f>
        <v>0</v>
      </c>
      <c r="S9" s="63">
        <f>+'24-03-010 Ind. Prog. Bonif. '!AD15</f>
        <v>0</v>
      </c>
      <c r="T9" s="63">
        <f>+'24-03-010 Ind. Prog. Bonif. '!AE15</f>
        <v>0</v>
      </c>
      <c r="U9" s="63">
        <f>+'24-03-010 Ind. Prog. Bonif. '!AF15</f>
        <v>0</v>
      </c>
      <c r="V9" s="63">
        <f>+'24-03-010 Ind. Prog. Bonif. '!AG15</f>
        <v>0</v>
      </c>
      <c r="W9" s="63">
        <f>+'24-03-010 Ind. Prog. Bonif. '!AH15</f>
        <v>0</v>
      </c>
      <c r="X9" s="87">
        <f>+'24-03-010 Ind. Prog. Bonif. '!AI15</f>
        <v>0</v>
      </c>
      <c r="Y9" s="87">
        <f>+'24-03-010 Ind. Prog. Bonif. '!AJ15</f>
        <v>0</v>
      </c>
    </row>
    <row r="10" spans="1:25" ht="24.75" customHeight="1" x14ac:dyDescent="0.25">
      <c r="A10" s="86" t="s">
        <v>48</v>
      </c>
      <c r="B10" s="63">
        <f>+'24-03-010 Ind. Prog. Bonif. '!J19</f>
        <v>0</v>
      </c>
      <c r="C10" s="63">
        <f>+'24-03-010 Ind. Prog. Bonif. '!K19</f>
        <v>0</v>
      </c>
      <c r="D10" s="63">
        <f>+'24-03-010 Ind. Prog. Bonif. '!M19</f>
        <v>0</v>
      </c>
      <c r="E10" s="63">
        <f>+'24-03-010 Ind. Prog. Bonif. '!N19</f>
        <v>0</v>
      </c>
      <c r="F10" s="63">
        <f>+'24-03-010 Ind. Prog. Bonif. '!O19</f>
        <v>0</v>
      </c>
      <c r="G10" s="63">
        <f>+'24-03-010 Ind. Prog. Bonif. '!R19</f>
        <v>0</v>
      </c>
      <c r="H10" s="63">
        <f>+'24-03-010 Ind. Prog. Bonif. '!S19</f>
        <v>0</v>
      </c>
      <c r="I10" s="63">
        <f>+'24-03-010 Ind. Prog. Bonif. '!T19</f>
        <v>0</v>
      </c>
      <c r="J10" s="63">
        <f>+'24-03-010 Ind. Prog. Bonif. '!U19</f>
        <v>0</v>
      </c>
      <c r="K10" s="63">
        <f>+'24-03-010 Ind. Prog. Bonif. '!V19</f>
        <v>0</v>
      </c>
      <c r="L10" s="63">
        <f>+'24-03-010 Ind. Prog. Bonif. '!W19</f>
        <v>0</v>
      </c>
      <c r="M10" s="63">
        <f>+'24-03-010 Ind. Prog. Bonif. '!X19</f>
        <v>0</v>
      </c>
      <c r="N10" s="63">
        <f>+'24-03-010 Ind. Prog. Bonif. '!Y19</f>
        <v>0</v>
      </c>
      <c r="O10" s="63">
        <f>+'24-03-010 Ind. Prog. Bonif. '!Z19</f>
        <v>0</v>
      </c>
      <c r="P10" s="63">
        <f>+'24-03-010 Ind. Prog. Bonif. '!AA19</f>
        <v>0</v>
      </c>
      <c r="Q10" s="63">
        <f>+'24-03-010 Ind. Prog. Bonif. '!AB19</f>
        <v>0</v>
      </c>
      <c r="R10" s="63">
        <f>+'24-03-010 Ind. Prog. Bonif. '!AC19</f>
        <v>0</v>
      </c>
      <c r="S10" s="63">
        <f>+'24-03-010 Ind. Prog. Bonif. '!AD19</f>
        <v>0</v>
      </c>
      <c r="T10" s="63">
        <f>+'24-03-010 Ind. Prog. Bonif. '!AE19</f>
        <v>0</v>
      </c>
      <c r="U10" s="63">
        <f>+'24-03-010 Ind. Prog. Bonif. '!AF19</f>
        <v>0</v>
      </c>
      <c r="V10" s="63">
        <f>+'24-03-010 Ind. Prog. Bonif. '!AG19</f>
        <v>0</v>
      </c>
      <c r="W10" s="63">
        <f>+'24-03-010 Ind. Prog. Bonif. '!AH19</f>
        <v>0</v>
      </c>
      <c r="X10" s="87">
        <f>+'24-03-010 Ind. Prog. Bonif. '!AI19</f>
        <v>0</v>
      </c>
      <c r="Y10" s="87">
        <f>+'24-03-010 Ind. Prog. Bonif. '!AJ19</f>
        <v>0</v>
      </c>
    </row>
    <row r="11" spans="1:25" ht="24.75" customHeight="1" x14ac:dyDescent="0.25">
      <c r="A11" s="86" t="s">
        <v>50</v>
      </c>
      <c r="B11" s="63">
        <f>+'24-03-010 Ind. Prog. Bonif. '!J23</f>
        <v>0</v>
      </c>
      <c r="C11" s="63">
        <f>+'24-03-010 Ind. Prog. Bonif. '!K23</f>
        <v>0</v>
      </c>
      <c r="D11" s="63">
        <f>+'24-03-010 Ind. Prog. Bonif. '!M23</f>
        <v>0</v>
      </c>
      <c r="E11" s="63">
        <f>+'24-03-010 Ind. Prog. Bonif. '!N23</f>
        <v>0</v>
      </c>
      <c r="F11" s="63">
        <f>+'24-03-010 Ind. Prog. Bonif. '!O23</f>
        <v>0</v>
      </c>
      <c r="G11" s="63">
        <f>+'24-03-010 Ind. Prog. Bonif. '!R23</f>
        <v>0</v>
      </c>
      <c r="H11" s="63">
        <f>+'24-03-010 Ind. Prog. Bonif. '!S23</f>
        <v>0</v>
      </c>
      <c r="I11" s="63">
        <f>+'24-03-010 Ind. Prog. Bonif. '!T23</f>
        <v>0</v>
      </c>
      <c r="J11" s="63">
        <f>+'24-03-010 Ind. Prog. Bonif. '!U23</f>
        <v>0</v>
      </c>
      <c r="K11" s="63">
        <f>+'24-03-010 Ind. Prog. Bonif. '!V23</f>
        <v>0</v>
      </c>
      <c r="L11" s="63">
        <f>+'24-03-010 Ind. Prog. Bonif. '!W23</f>
        <v>0</v>
      </c>
      <c r="M11" s="63">
        <f>+'24-03-010 Ind. Prog. Bonif. '!X23</f>
        <v>0</v>
      </c>
      <c r="N11" s="63">
        <f>+'24-03-010 Ind. Prog. Bonif. '!Y23</f>
        <v>0</v>
      </c>
      <c r="O11" s="63">
        <f>+'24-03-010 Ind. Prog. Bonif. '!Z23</f>
        <v>0</v>
      </c>
      <c r="P11" s="63">
        <f>+'24-03-010 Ind. Prog. Bonif. '!AA23</f>
        <v>0</v>
      </c>
      <c r="Q11" s="63">
        <f>+'24-03-010 Ind. Prog. Bonif. '!AB23</f>
        <v>0</v>
      </c>
      <c r="R11" s="63">
        <f>+'24-03-010 Ind. Prog. Bonif. '!AC23</f>
        <v>0</v>
      </c>
      <c r="S11" s="63">
        <f>+'24-03-010 Ind. Prog. Bonif. '!AD23</f>
        <v>0</v>
      </c>
      <c r="T11" s="63">
        <f>+'24-03-010 Ind. Prog. Bonif. '!AE23</f>
        <v>0</v>
      </c>
      <c r="U11" s="63">
        <f>+'24-03-010 Ind. Prog. Bonif. '!AF23</f>
        <v>0</v>
      </c>
      <c r="V11" s="63">
        <f>+'24-03-010 Ind. Prog. Bonif. '!AG23</f>
        <v>0</v>
      </c>
      <c r="W11" s="63">
        <f>+'24-03-010 Ind. Prog. Bonif. '!AH23</f>
        <v>0</v>
      </c>
      <c r="X11" s="87">
        <f>+'24-03-010 Ind. Prog. Bonif. '!AI23</f>
        <v>0</v>
      </c>
      <c r="Y11" s="87">
        <f>+'24-03-010 Ind. Prog. Bonif. '!AJ23</f>
        <v>0</v>
      </c>
    </row>
    <row r="12" spans="1:25" ht="24.75" customHeight="1" x14ac:dyDescent="0.25">
      <c r="A12" s="86" t="s">
        <v>52</v>
      </c>
      <c r="B12" s="63">
        <f>+'24-03-010 Ind. Prog. Bonif. '!J27</f>
        <v>0</v>
      </c>
      <c r="C12" s="63">
        <f>+'24-03-010 Ind. Prog. Bonif. '!K27</f>
        <v>0</v>
      </c>
      <c r="D12" s="63">
        <f>+'24-03-010 Ind. Prog. Bonif. '!M27</f>
        <v>0</v>
      </c>
      <c r="E12" s="63">
        <f>+'24-03-010 Ind. Prog. Bonif. '!N27</f>
        <v>0</v>
      </c>
      <c r="F12" s="63">
        <f>+'24-03-010 Ind. Prog. Bonif. '!O27</f>
        <v>0</v>
      </c>
      <c r="G12" s="63">
        <f>+'24-03-010 Ind. Prog. Bonif. '!R27</f>
        <v>0</v>
      </c>
      <c r="H12" s="63">
        <f>+'24-03-010 Ind. Prog. Bonif. '!S27</f>
        <v>0</v>
      </c>
      <c r="I12" s="63">
        <f>+'24-03-010 Ind. Prog. Bonif. '!T27</f>
        <v>0</v>
      </c>
      <c r="J12" s="63">
        <f>+'24-03-010 Ind. Prog. Bonif. '!U27</f>
        <v>0</v>
      </c>
      <c r="K12" s="63">
        <f>+'24-03-010 Ind. Prog. Bonif. '!V27</f>
        <v>0</v>
      </c>
      <c r="L12" s="63">
        <f>+'24-03-010 Ind. Prog. Bonif. '!W27</f>
        <v>0</v>
      </c>
      <c r="M12" s="63">
        <f>+'24-03-010 Ind. Prog. Bonif. '!X27</f>
        <v>0</v>
      </c>
      <c r="N12" s="63">
        <f>+'24-03-010 Ind. Prog. Bonif. '!Y27</f>
        <v>0</v>
      </c>
      <c r="O12" s="63">
        <f>+'24-03-010 Ind. Prog. Bonif. '!Z27</f>
        <v>0</v>
      </c>
      <c r="P12" s="63">
        <f>+'24-03-010 Ind. Prog. Bonif. '!AA27</f>
        <v>0</v>
      </c>
      <c r="Q12" s="63">
        <f>+'24-03-010 Ind. Prog. Bonif. '!AB27</f>
        <v>0</v>
      </c>
      <c r="R12" s="63">
        <f>+'24-03-010 Ind. Prog. Bonif. '!AC27</f>
        <v>0</v>
      </c>
      <c r="S12" s="63">
        <f>+'24-03-010 Ind. Prog. Bonif. '!AD27</f>
        <v>0</v>
      </c>
      <c r="T12" s="63">
        <f>+'24-03-010 Ind. Prog. Bonif. '!AE27</f>
        <v>0</v>
      </c>
      <c r="U12" s="63">
        <f>+'24-03-010 Ind. Prog. Bonif. '!AF27</f>
        <v>0</v>
      </c>
      <c r="V12" s="63">
        <f>+'24-03-010 Ind. Prog. Bonif. '!AG27</f>
        <v>0</v>
      </c>
      <c r="W12" s="63">
        <f>+'24-03-010 Ind. Prog. Bonif. '!AH27</f>
        <v>0</v>
      </c>
      <c r="X12" s="87">
        <f>+'24-03-010 Ind. Prog. Bonif. '!AI27</f>
        <v>0</v>
      </c>
      <c r="Y12" s="87">
        <f>+'24-03-010 Ind. Prog. Bonif. '!AJ27</f>
        <v>0</v>
      </c>
    </row>
    <row r="13" spans="1:25" ht="24.75" customHeight="1" x14ac:dyDescent="0.25">
      <c r="A13" s="86" t="s">
        <v>54</v>
      </c>
      <c r="B13" s="63">
        <f>+'24-03-010 Ind. Prog. Bonif. '!J30</f>
        <v>200000</v>
      </c>
      <c r="C13" s="63">
        <f>+'24-03-010 Ind. Prog. Bonif. '!K30</f>
        <v>200000</v>
      </c>
      <c r="D13" s="63">
        <f>+'24-03-010 Ind. Prog. Bonif. '!M30</f>
        <v>0</v>
      </c>
      <c r="E13" s="63">
        <f>+'24-03-010 Ind. Prog. Bonif. '!N30</f>
        <v>0</v>
      </c>
      <c r="F13" s="63">
        <f>+'24-03-010 Ind. Prog. Bonif. '!O30</f>
        <v>0</v>
      </c>
      <c r="G13" s="63">
        <f>+'24-03-010 Ind. Prog. Bonif. '!R30</f>
        <v>0</v>
      </c>
      <c r="H13" s="63">
        <f>+'24-03-010 Ind. Prog. Bonif. '!S30</f>
        <v>0</v>
      </c>
      <c r="I13" s="63">
        <f>+'24-03-010 Ind. Prog. Bonif. '!T30</f>
        <v>0</v>
      </c>
      <c r="J13" s="63">
        <f>+'24-03-010 Ind. Prog. Bonif. '!U30</f>
        <v>0</v>
      </c>
      <c r="K13" s="63">
        <f>+'24-03-010 Ind. Prog. Bonif. '!V30</f>
        <v>0</v>
      </c>
      <c r="L13" s="63">
        <f>+'24-03-010 Ind. Prog. Bonif. '!W30</f>
        <v>200000</v>
      </c>
      <c r="M13" s="63">
        <f>+'24-03-010 Ind. Prog. Bonif. '!X30</f>
        <v>0</v>
      </c>
      <c r="N13" s="63">
        <f>+'24-03-010 Ind. Prog. Bonif. '!Y30</f>
        <v>200000</v>
      </c>
      <c r="O13" s="63">
        <f>+'24-03-010 Ind. Prog. Bonif. '!Z30</f>
        <v>0</v>
      </c>
      <c r="P13" s="63">
        <f>+'24-03-010 Ind. Prog. Bonif. '!AA30</f>
        <v>0</v>
      </c>
      <c r="Q13" s="63">
        <f>+'24-03-010 Ind. Prog. Bonif. '!AB30</f>
        <v>0</v>
      </c>
      <c r="R13" s="63">
        <f>+'24-03-010 Ind. Prog. Bonif. '!AC30</f>
        <v>0</v>
      </c>
      <c r="S13" s="63">
        <f>+'24-03-010 Ind. Prog. Bonif. '!AD30</f>
        <v>0</v>
      </c>
      <c r="T13" s="63">
        <f>+'24-03-010 Ind. Prog. Bonif. '!AE30</f>
        <v>0</v>
      </c>
      <c r="U13" s="63">
        <f>+'24-03-010 Ind. Prog. Bonif. '!AF30</f>
        <v>0</v>
      </c>
      <c r="V13" s="63">
        <f>+'24-03-010 Ind. Prog. Bonif. '!AG30</f>
        <v>0</v>
      </c>
      <c r="W13" s="63">
        <f>+'24-03-010 Ind. Prog. Bonif. '!AH30</f>
        <v>200000</v>
      </c>
      <c r="X13" s="87">
        <f>+'24-03-010 Ind. Prog. Bonif. '!AI30</f>
        <v>1</v>
      </c>
      <c r="Y13" s="87">
        <f>+'24-03-010 Ind. Prog. Bonif. '!AJ30</f>
        <v>9.6975617536853448E-4</v>
      </c>
    </row>
    <row r="14" spans="1:25" ht="24.75" customHeight="1" x14ac:dyDescent="0.25">
      <c r="A14" s="86" t="s">
        <v>56</v>
      </c>
      <c r="B14" s="63">
        <f>+'24-03-010 Ind. Prog. Bonif. '!J34</f>
        <v>0</v>
      </c>
      <c r="C14" s="63">
        <f>+'24-03-010 Ind. Prog. Bonif. '!K34</f>
        <v>0</v>
      </c>
      <c r="D14" s="63">
        <f>+'24-03-010 Ind. Prog. Bonif. '!M34</f>
        <v>0</v>
      </c>
      <c r="E14" s="63">
        <f>+'24-03-010 Ind. Prog. Bonif. '!N34</f>
        <v>0</v>
      </c>
      <c r="F14" s="63">
        <f>+'24-03-010 Ind. Prog. Bonif. '!O34</f>
        <v>0</v>
      </c>
      <c r="G14" s="63">
        <f>+'24-03-010 Ind. Prog. Bonif. '!R34</f>
        <v>0</v>
      </c>
      <c r="H14" s="63">
        <f>+'24-03-010 Ind. Prog. Bonif. '!S34</f>
        <v>0</v>
      </c>
      <c r="I14" s="63">
        <f>+'24-03-010 Ind. Prog. Bonif. '!T34</f>
        <v>0</v>
      </c>
      <c r="J14" s="63">
        <f>+'24-03-010 Ind. Prog. Bonif. '!U34</f>
        <v>0</v>
      </c>
      <c r="K14" s="63">
        <f>+'24-03-010 Ind. Prog. Bonif. '!V34</f>
        <v>0</v>
      </c>
      <c r="L14" s="63">
        <f>+'24-03-010 Ind. Prog. Bonif. '!W34</f>
        <v>0</v>
      </c>
      <c r="M14" s="63">
        <f>+'24-03-010 Ind. Prog. Bonif. '!X34</f>
        <v>0</v>
      </c>
      <c r="N14" s="63">
        <f>+'24-03-010 Ind. Prog. Bonif. '!Y34</f>
        <v>0</v>
      </c>
      <c r="O14" s="63">
        <f>+'24-03-010 Ind. Prog. Bonif. '!Z34</f>
        <v>0</v>
      </c>
      <c r="P14" s="63">
        <f>+'24-03-010 Ind. Prog. Bonif. '!AA34</f>
        <v>0</v>
      </c>
      <c r="Q14" s="63">
        <f>+'24-03-010 Ind. Prog. Bonif. '!AB34</f>
        <v>0</v>
      </c>
      <c r="R14" s="63">
        <f>+'24-03-010 Ind. Prog. Bonif. '!AC34</f>
        <v>0</v>
      </c>
      <c r="S14" s="63">
        <f>+'24-03-010 Ind. Prog. Bonif. '!AD34</f>
        <v>0</v>
      </c>
      <c r="T14" s="63">
        <f>+'24-03-010 Ind. Prog. Bonif. '!AE34</f>
        <v>0</v>
      </c>
      <c r="U14" s="63">
        <f>+'24-03-010 Ind. Prog. Bonif. '!AF34</f>
        <v>0</v>
      </c>
      <c r="V14" s="63">
        <f>+'24-03-010 Ind. Prog. Bonif. '!AG34</f>
        <v>0</v>
      </c>
      <c r="W14" s="63">
        <f>+'24-03-010 Ind. Prog. Bonif. '!AH34</f>
        <v>0</v>
      </c>
      <c r="X14" s="87">
        <f>+'24-03-010 Ind. Prog. Bonif. '!AI34</f>
        <v>0</v>
      </c>
      <c r="Y14" s="87">
        <f>+'24-03-010 Ind. Prog. Bonif. '!AJ34</f>
        <v>0</v>
      </c>
    </row>
    <row r="15" spans="1:25" ht="24.75" customHeight="1" x14ac:dyDescent="0.25">
      <c r="A15" s="86" t="s">
        <v>58</v>
      </c>
      <c r="B15" s="63">
        <f>+'24-03-010 Ind. Prog. Bonif. '!J38</f>
        <v>0</v>
      </c>
      <c r="C15" s="63">
        <f>+'24-03-010 Ind. Prog. Bonif. '!K38</f>
        <v>0</v>
      </c>
      <c r="D15" s="63">
        <f>+'24-03-010 Ind. Prog. Bonif. '!M38</f>
        <v>0</v>
      </c>
      <c r="E15" s="63">
        <f>+'24-03-010 Ind. Prog. Bonif. '!N38</f>
        <v>0</v>
      </c>
      <c r="F15" s="63">
        <f>+'24-03-010 Ind. Prog. Bonif. '!O38</f>
        <v>0</v>
      </c>
      <c r="G15" s="63">
        <f>+'24-03-010 Ind. Prog. Bonif. '!R38</f>
        <v>0</v>
      </c>
      <c r="H15" s="63">
        <f>+'24-03-010 Ind. Prog. Bonif. '!S38</f>
        <v>0</v>
      </c>
      <c r="I15" s="63">
        <f>+'24-03-010 Ind. Prog. Bonif. '!T38</f>
        <v>0</v>
      </c>
      <c r="J15" s="63">
        <f>+'24-03-010 Ind. Prog. Bonif. '!U38</f>
        <v>0</v>
      </c>
      <c r="K15" s="63">
        <f>+'24-03-010 Ind. Prog. Bonif. '!V38</f>
        <v>0</v>
      </c>
      <c r="L15" s="63">
        <f>+'24-03-010 Ind. Prog. Bonif. '!W38</f>
        <v>0</v>
      </c>
      <c r="M15" s="63">
        <f>+'24-03-010 Ind. Prog. Bonif. '!X38</f>
        <v>0</v>
      </c>
      <c r="N15" s="63">
        <f>+'24-03-010 Ind. Prog. Bonif. '!Y38</f>
        <v>0</v>
      </c>
      <c r="O15" s="63">
        <f>+'24-03-010 Ind. Prog. Bonif. '!Z38</f>
        <v>0</v>
      </c>
      <c r="P15" s="63">
        <f>+'24-03-010 Ind. Prog. Bonif. '!AA38</f>
        <v>0</v>
      </c>
      <c r="Q15" s="63">
        <f>+'24-03-010 Ind. Prog. Bonif. '!AB38</f>
        <v>0</v>
      </c>
      <c r="R15" s="63">
        <f>+'24-03-010 Ind. Prog. Bonif. '!AC38</f>
        <v>0</v>
      </c>
      <c r="S15" s="63">
        <f>+'24-03-010 Ind. Prog. Bonif. '!AD38</f>
        <v>0</v>
      </c>
      <c r="T15" s="63">
        <f>+'24-03-010 Ind. Prog. Bonif. '!AE38</f>
        <v>0</v>
      </c>
      <c r="U15" s="63">
        <f>+'24-03-010 Ind. Prog. Bonif. '!AF38</f>
        <v>0</v>
      </c>
      <c r="V15" s="63">
        <f>+'24-03-010 Ind. Prog. Bonif. '!AG38</f>
        <v>0</v>
      </c>
      <c r="W15" s="63">
        <f>+'24-03-010 Ind. Prog. Bonif. '!AH38</f>
        <v>0</v>
      </c>
      <c r="X15" s="87">
        <f>+'24-03-010 Ind. Prog. Bonif. '!AI38</f>
        <v>0</v>
      </c>
      <c r="Y15" s="87">
        <f>+'24-03-010 Ind. Prog. Bonif. '!AJ38</f>
        <v>0</v>
      </c>
    </row>
    <row r="16" spans="1:25" ht="24.75" customHeight="1" x14ac:dyDescent="0.25">
      <c r="A16" s="86" t="s">
        <v>60</v>
      </c>
      <c r="B16" s="63">
        <f>+'24-03-010 Ind. Prog. Bonif. '!J42</f>
        <v>0</v>
      </c>
      <c r="C16" s="63">
        <f>+'24-03-010 Ind. Prog. Bonif. '!K42</f>
        <v>0</v>
      </c>
      <c r="D16" s="63">
        <f>+'24-03-010 Ind. Prog. Bonif. '!M42</f>
        <v>0</v>
      </c>
      <c r="E16" s="63">
        <f>+'24-03-010 Ind. Prog. Bonif. '!N42</f>
        <v>0</v>
      </c>
      <c r="F16" s="63">
        <f>+'24-03-010 Ind. Prog. Bonif. '!O42</f>
        <v>0</v>
      </c>
      <c r="G16" s="63">
        <f>+'24-03-010 Ind. Prog. Bonif. '!R42</f>
        <v>0</v>
      </c>
      <c r="H16" s="63">
        <f>+'24-03-010 Ind. Prog. Bonif. '!S42</f>
        <v>0</v>
      </c>
      <c r="I16" s="63">
        <f>+'24-03-010 Ind. Prog. Bonif. '!T42</f>
        <v>0</v>
      </c>
      <c r="J16" s="63">
        <f>+'24-03-010 Ind. Prog. Bonif. '!U42</f>
        <v>0</v>
      </c>
      <c r="K16" s="63">
        <f>+'24-03-010 Ind. Prog. Bonif. '!V42</f>
        <v>0</v>
      </c>
      <c r="L16" s="63">
        <f>+'24-03-010 Ind. Prog. Bonif. '!W42</f>
        <v>0</v>
      </c>
      <c r="M16" s="63">
        <f>+'24-03-010 Ind. Prog. Bonif. '!X42</f>
        <v>0</v>
      </c>
      <c r="N16" s="63">
        <f>+'24-03-010 Ind. Prog. Bonif. '!Y42</f>
        <v>0</v>
      </c>
      <c r="O16" s="63">
        <f>+'24-03-010 Ind. Prog. Bonif. '!Z42</f>
        <v>0</v>
      </c>
      <c r="P16" s="63">
        <f>+'24-03-010 Ind. Prog. Bonif. '!AA42</f>
        <v>0</v>
      </c>
      <c r="Q16" s="63">
        <f>+'24-03-010 Ind. Prog. Bonif. '!AB42</f>
        <v>0</v>
      </c>
      <c r="R16" s="63">
        <f>+'24-03-010 Ind. Prog. Bonif. '!AC42</f>
        <v>0</v>
      </c>
      <c r="S16" s="63">
        <f>+'24-03-010 Ind. Prog. Bonif. '!AD42</f>
        <v>0</v>
      </c>
      <c r="T16" s="63">
        <f>+'24-03-010 Ind. Prog. Bonif. '!AE42</f>
        <v>0</v>
      </c>
      <c r="U16" s="63">
        <f>+'24-03-010 Ind. Prog. Bonif. '!AF42</f>
        <v>0</v>
      </c>
      <c r="V16" s="63">
        <f>+'24-03-010 Ind. Prog. Bonif. '!AG42</f>
        <v>0</v>
      </c>
      <c r="W16" s="63">
        <f>+'24-03-010 Ind. Prog. Bonif. '!AH42</f>
        <v>0</v>
      </c>
      <c r="X16" s="87">
        <f>+'24-03-010 Ind. Prog. Bonif. '!AI42</f>
        <v>0</v>
      </c>
      <c r="Y16" s="87">
        <f>+'24-03-010 Ind. Prog. Bonif. '!AJ42</f>
        <v>0</v>
      </c>
    </row>
    <row r="17" spans="1:25" ht="24.75" customHeight="1" x14ac:dyDescent="0.25">
      <c r="A17" s="86" t="s">
        <v>62</v>
      </c>
      <c r="B17" s="63">
        <f>+'24-03-010 Ind. Prog. Bonif. '!J46</f>
        <v>0</v>
      </c>
      <c r="C17" s="63">
        <f>+'24-03-010 Ind. Prog. Bonif. '!K46</f>
        <v>0</v>
      </c>
      <c r="D17" s="63">
        <f>+'24-03-010 Ind. Prog. Bonif. '!M46</f>
        <v>0</v>
      </c>
      <c r="E17" s="63">
        <f>+'24-03-010 Ind. Prog. Bonif. '!N46</f>
        <v>0</v>
      </c>
      <c r="F17" s="63">
        <f>+'24-03-010 Ind. Prog. Bonif. '!O46</f>
        <v>0</v>
      </c>
      <c r="G17" s="63">
        <f>+'24-03-010 Ind. Prog. Bonif. '!R46</f>
        <v>0</v>
      </c>
      <c r="H17" s="63">
        <f>+'24-03-010 Ind. Prog. Bonif. '!S46</f>
        <v>0</v>
      </c>
      <c r="I17" s="63">
        <f>+'24-03-010 Ind. Prog. Bonif. '!T46</f>
        <v>0</v>
      </c>
      <c r="J17" s="63">
        <f>+'24-03-010 Ind. Prog. Bonif. '!U46</f>
        <v>0</v>
      </c>
      <c r="K17" s="63">
        <f>+'24-03-010 Ind. Prog. Bonif. '!V46</f>
        <v>0</v>
      </c>
      <c r="L17" s="63">
        <f>+'24-03-010 Ind. Prog. Bonif. '!W46</f>
        <v>0</v>
      </c>
      <c r="M17" s="63">
        <f>+'24-03-010 Ind. Prog. Bonif. '!X46</f>
        <v>0</v>
      </c>
      <c r="N17" s="63">
        <f>+'24-03-010 Ind. Prog. Bonif. '!Y46</f>
        <v>0</v>
      </c>
      <c r="O17" s="63">
        <f>+'24-03-010 Ind. Prog. Bonif. '!Z46</f>
        <v>0</v>
      </c>
      <c r="P17" s="63">
        <f>+'24-03-010 Ind. Prog. Bonif. '!AA46</f>
        <v>0</v>
      </c>
      <c r="Q17" s="63">
        <f>+'24-03-010 Ind. Prog. Bonif. '!AB46</f>
        <v>0</v>
      </c>
      <c r="R17" s="63">
        <f>+'24-03-010 Ind. Prog. Bonif. '!AC46</f>
        <v>0</v>
      </c>
      <c r="S17" s="63">
        <f>+'24-03-010 Ind. Prog. Bonif. '!AD46</f>
        <v>0</v>
      </c>
      <c r="T17" s="63">
        <f>+'24-03-010 Ind. Prog. Bonif. '!AE46</f>
        <v>0</v>
      </c>
      <c r="U17" s="63">
        <f>+'24-03-010 Ind. Prog. Bonif. '!AF46</f>
        <v>0</v>
      </c>
      <c r="V17" s="63">
        <f>+'24-03-010 Ind. Prog. Bonif. '!AG46</f>
        <v>0</v>
      </c>
      <c r="W17" s="63">
        <f>+'24-03-010 Ind. Prog. Bonif. '!AH46</f>
        <v>0</v>
      </c>
      <c r="X17" s="87">
        <f>+'24-03-010 Ind. Prog. Bonif. '!AI46</f>
        <v>0</v>
      </c>
      <c r="Y17" s="87">
        <f>+'24-03-010 Ind. Prog. Bonif. '!AJ43</f>
        <v>0</v>
      </c>
    </row>
    <row r="18" spans="1:25" ht="24.75" customHeight="1" x14ac:dyDescent="0.25">
      <c r="A18" s="86" t="s">
        <v>64</v>
      </c>
      <c r="B18" s="63">
        <f>+'24-03-010 Ind. Prog. Bonif. '!J50</f>
        <v>0</v>
      </c>
      <c r="C18" s="63">
        <f>+'24-03-010 Ind. Prog. Bonif. '!K50</f>
        <v>0</v>
      </c>
      <c r="D18" s="63">
        <f>+'24-03-010 Ind. Prog. Bonif. '!M50</f>
        <v>0</v>
      </c>
      <c r="E18" s="63">
        <f>+'24-03-010 Ind. Prog. Bonif. '!N50</f>
        <v>0</v>
      </c>
      <c r="F18" s="63">
        <f>+'24-03-010 Ind. Prog. Bonif. '!O50</f>
        <v>0</v>
      </c>
      <c r="G18" s="63">
        <f>+'24-03-010 Ind. Prog. Bonif. '!R50</f>
        <v>0</v>
      </c>
      <c r="H18" s="63">
        <f>+'24-03-010 Ind. Prog. Bonif. '!S50</f>
        <v>0</v>
      </c>
      <c r="I18" s="63">
        <f>+'24-03-010 Ind. Prog. Bonif. '!T50</f>
        <v>0</v>
      </c>
      <c r="J18" s="63">
        <f>+'24-03-010 Ind. Prog. Bonif. '!U50</f>
        <v>0</v>
      </c>
      <c r="K18" s="63">
        <f>+'24-03-010 Ind. Prog. Bonif. '!V50</f>
        <v>0</v>
      </c>
      <c r="L18" s="63">
        <f>+'24-03-010 Ind. Prog. Bonif. '!W50</f>
        <v>0</v>
      </c>
      <c r="M18" s="63">
        <f>+'24-03-010 Ind. Prog. Bonif. '!X50</f>
        <v>0</v>
      </c>
      <c r="N18" s="63">
        <f>+'24-03-010 Ind. Prog. Bonif. '!Y50</f>
        <v>0</v>
      </c>
      <c r="O18" s="63">
        <f>+'24-03-010 Ind. Prog. Bonif. '!Z50</f>
        <v>0</v>
      </c>
      <c r="P18" s="63">
        <f>+'24-03-010 Ind. Prog. Bonif. '!AA50</f>
        <v>0</v>
      </c>
      <c r="Q18" s="63">
        <f>+'24-03-010 Ind. Prog. Bonif. '!AB50</f>
        <v>0</v>
      </c>
      <c r="R18" s="63">
        <f>+'24-03-010 Ind. Prog. Bonif. '!AC50</f>
        <v>0</v>
      </c>
      <c r="S18" s="63">
        <f>+'24-03-010 Ind. Prog. Bonif. '!AD50</f>
        <v>0</v>
      </c>
      <c r="T18" s="63">
        <f>+'24-03-010 Ind. Prog. Bonif. '!AE50</f>
        <v>0</v>
      </c>
      <c r="U18" s="63">
        <f>+'24-03-010 Ind. Prog. Bonif. '!AF50</f>
        <v>0</v>
      </c>
      <c r="V18" s="63">
        <f>+'24-03-010 Ind. Prog. Bonif. '!AG50</f>
        <v>0</v>
      </c>
      <c r="W18" s="63">
        <f>+'24-03-010 Ind. Prog. Bonif. '!AH50</f>
        <v>0</v>
      </c>
      <c r="X18" s="87">
        <f>+'24-03-010 Ind. Prog. Bonif. '!AI50</f>
        <v>0</v>
      </c>
      <c r="Y18" s="87">
        <f>+'24-03-010 Ind. Prog. Bonif. '!AJ50</f>
        <v>0</v>
      </c>
    </row>
    <row r="19" spans="1:25" ht="24.75" customHeight="1" x14ac:dyDescent="0.25">
      <c r="A19" s="86" t="s">
        <v>66</v>
      </c>
      <c r="B19" s="63">
        <f>+'24-03-010 Ind. Prog. Bonif. '!J54</f>
        <v>0</v>
      </c>
      <c r="C19" s="63">
        <f>+'24-03-010 Ind. Prog. Bonif. '!K54</f>
        <v>0</v>
      </c>
      <c r="D19" s="63">
        <f>+'24-03-010 Ind. Prog. Bonif. '!M54</f>
        <v>0</v>
      </c>
      <c r="E19" s="63">
        <f>+'24-03-010 Ind. Prog. Bonif. '!N54</f>
        <v>0</v>
      </c>
      <c r="F19" s="63">
        <f>+'24-03-010 Ind. Prog. Bonif. '!O54</f>
        <v>0</v>
      </c>
      <c r="G19" s="63">
        <f>+'24-03-010 Ind. Prog. Bonif. '!R54</f>
        <v>0</v>
      </c>
      <c r="H19" s="63">
        <f>+'24-03-010 Ind. Prog. Bonif. '!S54</f>
        <v>0</v>
      </c>
      <c r="I19" s="63">
        <f>+'24-03-010 Ind. Prog. Bonif. '!T54</f>
        <v>0</v>
      </c>
      <c r="J19" s="63">
        <f>+'24-03-010 Ind. Prog. Bonif. '!U54</f>
        <v>0</v>
      </c>
      <c r="K19" s="63">
        <f>+'24-03-010 Ind. Prog. Bonif. '!V54</f>
        <v>0</v>
      </c>
      <c r="L19" s="63">
        <f>+'24-03-010 Ind. Prog. Bonif. '!W54</f>
        <v>0</v>
      </c>
      <c r="M19" s="63">
        <f>+'24-03-010 Ind. Prog. Bonif. '!X54</f>
        <v>0</v>
      </c>
      <c r="N19" s="63">
        <f>+'24-03-010 Ind. Prog. Bonif. '!Y54</f>
        <v>0</v>
      </c>
      <c r="O19" s="63">
        <f>+'24-03-010 Ind. Prog. Bonif. '!Z54</f>
        <v>0</v>
      </c>
      <c r="P19" s="63">
        <f>+'24-03-010 Ind. Prog. Bonif. '!AA54</f>
        <v>0</v>
      </c>
      <c r="Q19" s="63">
        <f>+'24-03-010 Ind. Prog. Bonif. '!AB54</f>
        <v>0</v>
      </c>
      <c r="R19" s="63">
        <f>+'24-03-010 Ind. Prog. Bonif. '!AC54</f>
        <v>0</v>
      </c>
      <c r="S19" s="63">
        <f>+'24-03-010 Ind. Prog. Bonif. '!AD54</f>
        <v>0</v>
      </c>
      <c r="T19" s="63">
        <f>+'24-03-010 Ind. Prog. Bonif. '!AE54</f>
        <v>0</v>
      </c>
      <c r="U19" s="63">
        <f>+'24-03-010 Ind. Prog. Bonif. '!AF54</f>
        <v>0</v>
      </c>
      <c r="V19" s="63">
        <f>+'24-03-010 Ind. Prog. Bonif. '!AG54</f>
        <v>0</v>
      </c>
      <c r="W19" s="63">
        <f>+'24-03-010 Ind. Prog. Bonif. '!AH54</f>
        <v>0</v>
      </c>
      <c r="X19" s="87">
        <f>+'24-03-010 Ind. Prog. Bonif. '!AI54</f>
        <v>0</v>
      </c>
      <c r="Y19" s="87">
        <f>+'24-03-010 Ind. Prog. Bonif. '!AJ54</f>
        <v>0</v>
      </c>
    </row>
    <row r="20" spans="1:25" ht="24.75" customHeight="1" x14ac:dyDescent="0.25">
      <c r="A20" s="88" t="s">
        <v>68</v>
      </c>
      <c r="B20" s="63">
        <f>+'24-03-010 Ind. Prog. Bonif. '!J58</f>
        <v>0</v>
      </c>
      <c r="C20" s="63">
        <f>+'24-03-010 Ind. Prog. Bonif. '!K58</f>
        <v>0</v>
      </c>
      <c r="D20" s="63">
        <f>+'24-03-010 Ind. Prog. Bonif. '!M58</f>
        <v>0</v>
      </c>
      <c r="E20" s="63">
        <f>+'24-03-010 Ind. Prog. Bonif. '!N58</f>
        <v>0</v>
      </c>
      <c r="F20" s="63">
        <f>+'24-03-010 Ind. Prog. Bonif. '!O58</f>
        <v>0</v>
      </c>
      <c r="G20" s="63">
        <f>+'24-03-010 Ind. Prog. Bonif. '!R58</f>
        <v>0</v>
      </c>
      <c r="H20" s="63">
        <f>+'24-03-010 Ind. Prog. Bonif. '!S58</f>
        <v>0</v>
      </c>
      <c r="I20" s="63">
        <f>+'24-03-010 Ind. Prog. Bonif. '!T58</f>
        <v>0</v>
      </c>
      <c r="J20" s="63">
        <f>+'24-03-010 Ind. Prog. Bonif. '!U58</f>
        <v>0</v>
      </c>
      <c r="K20" s="63">
        <f>+'24-03-010 Ind. Prog. Bonif. '!V58</f>
        <v>0</v>
      </c>
      <c r="L20" s="63">
        <f>+'24-03-010 Ind. Prog. Bonif. '!W58</f>
        <v>0</v>
      </c>
      <c r="M20" s="63">
        <f>+'24-03-010 Ind. Prog. Bonif. '!X58</f>
        <v>0</v>
      </c>
      <c r="N20" s="63">
        <f>+'24-03-010 Ind. Prog. Bonif. '!Y58</f>
        <v>0</v>
      </c>
      <c r="O20" s="63">
        <f>+'24-03-010 Ind. Prog. Bonif. '!Z58</f>
        <v>0</v>
      </c>
      <c r="P20" s="63">
        <f>+'24-03-010 Ind. Prog. Bonif. '!AA58</f>
        <v>0</v>
      </c>
      <c r="Q20" s="63">
        <f>+'24-03-010 Ind. Prog. Bonif. '!AB58</f>
        <v>0</v>
      </c>
      <c r="R20" s="63">
        <f>+'24-03-010 Ind. Prog. Bonif. '!AC58</f>
        <v>0</v>
      </c>
      <c r="S20" s="63">
        <f>+'24-03-010 Ind. Prog. Bonif. '!AD58</f>
        <v>0</v>
      </c>
      <c r="T20" s="63">
        <f>+'24-03-010 Ind. Prog. Bonif. '!AE58</f>
        <v>0</v>
      </c>
      <c r="U20" s="63">
        <f>+'24-03-010 Ind. Prog. Bonif. '!AF58</f>
        <v>0</v>
      </c>
      <c r="V20" s="63">
        <f>+'24-03-010 Ind. Prog. Bonif. '!AG58</f>
        <v>0</v>
      </c>
      <c r="W20" s="63">
        <f>+'24-03-010 Ind. Prog. Bonif. '!AH58</f>
        <v>0</v>
      </c>
      <c r="X20" s="87">
        <f>+'24-03-010 Ind. Prog. Bonif. '!AI58</f>
        <v>0</v>
      </c>
      <c r="Y20" s="87">
        <f>+'24-03-010 Ind. Prog. Bonif. '!AJ58</f>
        <v>0</v>
      </c>
    </row>
    <row r="21" spans="1:25" ht="24.75" customHeight="1" x14ac:dyDescent="0.25">
      <c r="A21" s="88" t="s">
        <v>70</v>
      </c>
      <c r="B21" s="63">
        <f>+'24-03-010 Ind. Prog. Bonif. '!J62</f>
        <v>0</v>
      </c>
      <c r="C21" s="63">
        <f>+'24-03-010 Ind. Prog. Bonif. '!K62</f>
        <v>0</v>
      </c>
      <c r="D21" s="63">
        <f>+'24-03-010 Ind. Prog. Bonif. '!M62</f>
        <v>0</v>
      </c>
      <c r="E21" s="63">
        <f>+'24-03-010 Ind. Prog. Bonif. '!N62</f>
        <v>0</v>
      </c>
      <c r="F21" s="63">
        <f>+'24-03-010 Ind. Prog. Bonif. '!O62</f>
        <v>0</v>
      </c>
      <c r="G21" s="63">
        <f>+'24-03-010 Ind. Prog. Bonif. '!R62</f>
        <v>0</v>
      </c>
      <c r="H21" s="63">
        <f>+'24-03-010 Ind. Prog. Bonif. '!S62</f>
        <v>0</v>
      </c>
      <c r="I21" s="63">
        <f>+'24-03-010 Ind. Prog. Bonif. '!T62</f>
        <v>0</v>
      </c>
      <c r="J21" s="63">
        <f>+'24-03-010 Ind. Prog. Bonif. '!U62</f>
        <v>0</v>
      </c>
      <c r="K21" s="63">
        <f>+'24-03-010 Ind. Prog. Bonif. '!V62</f>
        <v>0</v>
      </c>
      <c r="L21" s="63">
        <f>+'24-03-010 Ind. Prog. Bonif. '!W62</f>
        <v>0</v>
      </c>
      <c r="M21" s="63">
        <f>+'24-03-010 Ind. Prog. Bonif. '!X62</f>
        <v>0</v>
      </c>
      <c r="N21" s="63">
        <f>+'24-03-010 Ind. Prog. Bonif. '!Y62</f>
        <v>0</v>
      </c>
      <c r="O21" s="63">
        <f>+'24-03-010 Ind. Prog. Bonif. '!Z62</f>
        <v>0</v>
      </c>
      <c r="P21" s="63">
        <f>+'24-03-010 Ind. Prog. Bonif. '!AA62</f>
        <v>0</v>
      </c>
      <c r="Q21" s="63">
        <f>+'24-03-010 Ind. Prog. Bonif. '!AB62</f>
        <v>0</v>
      </c>
      <c r="R21" s="63">
        <f>+'24-03-010 Ind. Prog. Bonif. '!AC62</f>
        <v>0</v>
      </c>
      <c r="S21" s="63">
        <f>+'24-03-010 Ind. Prog. Bonif. '!AD62</f>
        <v>0</v>
      </c>
      <c r="T21" s="63">
        <f>+'24-03-010 Ind. Prog. Bonif. '!AE62</f>
        <v>0</v>
      </c>
      <c r="U21" s="63">
        <f>+'24-03-010 Ind. Prog. Bonif. '!AF62</f>
        <v>0</v>
      </c>
      <c r="V21" s="63">
        <f>+'24-03-010 Ind. Prog. Bonif. '!AG62</f>
        <v>0</v>
      </c>
      <c r="W21" s="63">
        <f>+'24-03-010 Ind. Prog. Bonif. '!AH62</f>
        <v>0</v>
      </c>
      <c r="X21" s="87">
        <f>+'24-03-010 Ind. Prog. Bonif. '!AI62</f>
        <v>0</v>
      </c>
      <c r="Y21" s="87">
        <f>+'24-03-010 Ind. Prog. Bonif. '!AJ62</f>
        <v>0</v>
      </c>
    </row>
    <row r="22" spans="1:25" ht="24.75" customHeight="1" x14ac:dyDescent="0.25">
      <c r="A22" s="88" t="s">
        <v>72</v>
      </c>
      <c r="B22" s="63">
        <f>+'24-03-010 Ind. Prog. Bonif. '!J66</f>
        <v>0</v>
      </c>
      <c r="C22" s="63">
        <f>+'24-03-010 Ind. Prog. Bonif. '!K66</f>
        <v>0</v>
      </c>
      <c r="D22" s="63">
        <f>+'24-03-010 Ind. Prog. Bonif. '!M66</f>
        <v>0</v>
      </c>
      <c r="E22" s="63">
        <f>+'24-03-010 Ind. Prog. Bonif. '!N66</f>
        <v>0</v>
      </c>
      <c r="F22" s="63">
        <f>+'24-03-010 Ind. Prog. Bonif. '!O66</f>
        <v>0</v>
      </c>
      <c r="G22" s="63">
        <f>+'24-03-010 Ind. Prog. Bonif. '!R66</f>
        <v>0</v>
      </c>
      <c r="H22" s="63">
        <f>+'24-03-010 Ind. Prog. Bonif. '!S66</f>
        <v>0</v>
      </c>
      <c r="I22" s="63">
        <f>+'24-03-010 Ind. Prog. Bonif. '!T66</f>
        <v>0</v>
      </c>
      <c r="J22" s="63">
        <f>+'24-03-010 Ind. Prog. Bonif. '!U66</f>
        <v>0</v>
      </c>
      <c r="K22" s="63">
        <f>+'24-03-010 Ind. Prog. Bonif. '!V66</f>
        <v>0</v>
      </c>
      <c r="L22" s="63">
        <f>+'24-03-010 Ind. Prog. Bonif. '!W66</f>
        <v>0</v>
      </c>
      <c r="M22" s="63">
        <f>+'24-03-010 Ind. Prog. Bonif. '!X66</f>
        <v>0</v>
      </c>
      <c r="N22" s="63">
        <f>+'24-03-010 Ind. Prog. Bonif. '!Y66</f>
        <v>0</v>
      </c>
      <c r="O22" s="63">
        <f>+'24-03-010 Ind. Prog. Bonif. '!Z66</f>
        <v>0</v>
      </c>
      <c r="P22" s="63">
        <f>+'24-03-010 Ind. Prog. Bonif. '!AA66</f>
        <v>0</v>
      </c>
      <c r="Q22" s="63">
        <f>+'24-03-010 Ind. Prog. Bonif. '!AB66</f>
        <v>0</v>
      </c>
      <c r="R22" s="63">
        <f>+'24-03-010 Ind. Prog. Bonif. '!AC66</f>
        <v>0</v>
      </c>
      <c r="S22" s="63">
        <f>+'24-03-010 Ind. Prog. Bonif. '!AD66</f>
        <v>0</v>
      </c>
      <c r="T22" s="63">
        <f>+'24-03-010 Ind. Prog. Bonif. '!AE66</f>
        <v>0</v>
      </c>
      <c r="U22" s="63">
        <f>+'24-03-010 Ind. Prog. Bonif. '!AF66</f>
        <v>0</v>
      </c>
      <c r="V22" s="63">
        <f>+'24-03-010 Ind. Prog. Bonif. '!AG66</f>
        <v>0</v>
      </c>
      <c r="W22" s="63">
        <f>+'24-03-010 Ind. Prog. Bonif. '!AH66</f>
        <v>0</v>
      </c>
      <c r="X22" s="87">
        <f>+'24-03-010 Ind. Prog. Bonif. '!AI66</f>
        <v>0</v>
      </c>
      <c r="Y22" s="87">
        <f>+'24-03-010 Ind. Prog. Bonif. '!AJ66</f>
        <v>0</v>
      </c>
    </row>
    <row r="23" spans="1:25" ht="24.75" customHeight="1" x14ac:dyDescent="0.25">
      <c r="A23" s="89" t="s">
        <v>74</v>
      </c>
      <c r="B23" s="63">
        <f>+'24-03-010 Ind. Prog. Bonif. '!J71</f>
        <v>83598586000</v>
      </c>
      <c r="C23" s="63">
        <f>+'24-03-010 Ind. Prog. Bonif. '!K71</f>
        <v>79857432528</v>
      </c>
      <c r="D23" s="63">
        <f>+'24-03-010 Ind. Prog. Bonif. '!M71</f>
        <v>0</v>
      </c>
      <c r="E23" s="63">
        <f>+'24-03-010 Ind. Prog. Bonif. '!N71</f>
        <v>0</v>
      </c>
      <c r="F23" s="63">
        <f>+'24-03-010 Ind. Prog. Bonif. '!O71</f>
        <v>0</v>
      </c>
      <c r="G23" s="63">
        <f>+'24-03-010 Ind. Prog. Bonif. '!R71</f>
        <v>13383187</v>
      </c>
      <c r="H23" s="63">
        <f>+'24-03-010 Ind. Prog. Bonif. '!S71</f>
        <v>25291762</v>
      </c>
      <c r="I23" s="63">
        <f>+'24-03-010 Ind. Prog. Bonif. '!T71</f>
        <v>47617794</v>
      </c>
      <c r="J23" s="63">
        <f>+'24-03-010 Ind. Prog. Bonif. '!U71</f>
        <v>86292743</v>
      </c>
      <c r="K23" s="63">
        <f>+'24-03-010 Ind. Prog. Bonif. '!V71</f>
        <v>44013063</v>
      </c>
      <c r="L23" s="63">
        <f>+'24-03-010 Ind. Prog. Bonif. '!W71</f>
        <v>39331674</v>
      </c>
      <c r="M23" s="63">
        <f>+'24-03-010 Ind. Prog. Bonif. '!X71</f>
        <v>36399928</v>
      </c>
      <c r="N23" s="63">
        <f>+'24-03-010 Ind. Prog. Bonif. '!Y71</f>
        <v>119744665</v>
      </c>
      <c r="O23" s="63">
        <f>+'24-03-010 Ind. Prog. Bonif. '!Z71</f>
        <v>0</v>
      </c>
      <c r="P23" s="63">
        <f>+'24-03-010 Ind. Prog. Bonif. '!AA71</f>
        <v>0</v>
      </c>
      <c r="Q23" s="63">
        <f>+'24-03-010 Ind. Prog. Bonif. '!AB71</f>
        <v>0</v>
      </c>
      <c r="R23" s="63">
        <f>+'24-03-010 Ind. Prog. Bonif. '!AC71</f>
        <v>0</v>
      </c>
      <c r="S23" s="63">
        <f>+'24-03-010 Ind. Prog. Bonif. '!AD71</f>
        <v>0</v>
      </c>
      <c r="T23" s="63">
        <f>+'24-03-010 Ind. Prog. Bonif. '!AE71</f>
        <v>0</v>
      </c>
      <c r="U23" s="63">
        <f>+'24-03-010 Ind. Prog. Bonif. '!AF71</f>
        <v>0</v>
      </c>
      <c r="V23" s="63">
        <f>+'24-03-010 Ind. Prog. Bonif. '!AG71</f>
        <v>0</v>
      </c>
      <c r="W23" s="63">
        <f>+'24-03-010 Ind. Prog. Bonif. '!AH71</f>
        <v>206037408</v>
      </c>
      <c r="X23" s="87">
        <f>+'24-03-010 Ind. Prog. Bonif. '!AI71</f>
        <v>2.4646039826558791E-3</v>
      </c>
      <c r="Y23" s="87">
        <f>+'24-03-010 Ind. Prog. Bonif. '!AJ71</f>
        <v>0.99903024382463146</v>
      </c>
    </row>
    <row r="24" spans="1:25" ht="25.5" x14ac:dyDescent="0.25">
      <c r="A24" s="8" t="str">
        <f>"TOTAL ASIG."&amp;" "&amp;$A$5</f>
        <v>TOTAL ASIG. 24-03-010 "Programa Bonificación Ley N°20.595"</v>
      </c>
      <c r="B24" s="75">
        <f>SUM(B8:B23)</f>
        <v>83598786000</v>
      </c>
      <c r="C24" s="75">
        <f t="shared" ref="C24:V24" si="0">SUM(C8:C23)</f>
        <v>79857632528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13383187</v>
      </c>
      <c r="H24" s="75">
        <f t="shared" si="0"/>
        <v>25291762</v>
      </c>
      <c r="I24" s="75">
        <f t="shared" si="0"/>
        <v>47617794</v>
      </c>
      <c r="J24" s="75">
        <f t="shared" si="0"/>
        <v>86292743</v>
      </c>
      <c r="K24" s="75">
        <f t="shared" si="0"/>
        <v>44013063</v>
      </c>
      <c r="L24" s="75">
        <f t="shared" si="0"/>
        <v>39531674</v>
      </c>
      <c r="M24" s="75">
        <f t="shared" si="0"/>
        <v>36399928</v>
      </c>
      <c r="N24" s="75">
        <f t="shared" si="0"/>
        <v>119944665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206237408</v>
      </c>
      <c r="X24" s="90">
        <f>+'24-03-010 Ind. Prog. Bonif. '!AI72</f>
        <v>2.4669904656270964E-3</v>
      </c>
      <c r="Y24" s="90">
        <f>'24-03-010 Ind. Prog. Bonif. '!AJ72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6D6C7-8B8E-402F-9DB5-691DB7CF12EB}">
  <sheetPr>
    <tabColor rgb="FF007DB5"/>
    <pageSetUpPr fitToPage="1"/>
  </sheetPr>
  <dimension ref="A1:DB91"/>
  <sheetViews>
    <sheetView topLeftCell="E19" zoomScale="120" zoomScaleNormal="120" workbookViewId="0">
      <selection activeCell="L69" sqref="L69:L70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customWidth="1" outlineLevel="1"/>
    <col min="25" max="25" width="12.140625" style="83" customWidth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</row>
    <row r="2" spans="1:106" s="1" customFormat="1" ht="16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</row>
    <row r="3" spans="1:106" s="1" customFormat="1" ht="16.5" customHeight="1" x14ac:dyDescent="0.25">
      <c r="A3" s="142" t="s">
        <v>169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</row>
    <row r="4" spans="1:106" s="1" customFormat="1" ht="16.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</row>
    <row r="5" spans="1:106" ht="17.25" customHeight="1" x14ac:dyDescent="0.25">
      <c r="A5" s="174" t="s">
        <v>87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6"/>
    </row>
    <row r="6" spans="1:106" s="6" customFormat="1" x14ac:dyDescent="0.25">
      <c r="A6" s="138" t="s">
        <v>3</v>
      </c>
      <c r="B6" s="172" t="s">
        <v>4</v>
      </c>
      <c r="C6" s="4" t="s">
        <v>5</v>
      </c>
      <c r="D6" s="172" t="s">
        <v>6</v>
      </c>
      <c r="E6" s="138" t="s">
        <v>7</v>
      </c>
      <c r="F6" s="172" t="s">
        <v>8</v>
      </c>
      <c r="G6" s="138" t="s">
        <v>9</v>
      </c>
      <c r="H6" s="138" t="s">
        <v>10</v>
      </c>
      <c r="I6" s="138"/>
      <c r="J6" s="145" t="s">
        <v>11</v>
      </c>
      <c r="K6" s="145" t="s">
        <v>12</v>
      </c>
      <c r="L6" s="138" t="s">
        <v>13</v>
      </c>
      <c r="M6" s="151" t="s">
        <v>14</v>
      </c>
      <c r="N6" s="152"/>
      <c r="O6" s="153"/>
      <c r="P6" s="138" t="s">
        <v>15</v>
      </c>
      <c r="Q6" s="172" t="s">
        <v>16</v>
      </c>
      <c r="R6" s="137" t="s">
        <v>17</v>
      </c>
      <c r="S6" s="137"/>
      <c r="T6" s="137"/>
      <c r="U6" s="145" t="s">
        <v>18</v>
      </c>
      <c r="V6" s="137" t="s">
        <v>17</v>
      </c>
      <c r="W6" s="137"/>
      <c r="X6" s="137"/>
      <c r="Y6" s="145" t="s">
        <v>19</v>
      </c>
      <c r="Z6" s="137" t="s">
        <v>17</v>
      </c>
      <c r="AA6" s="137"/>
      <c r="AB6" s="137"/>
      <c r="AC6" s="145" t="s">
        <v>20</v>
      </c>
      <c r="AD6" s="137" t="s">
        <v>17</v>
      </c>
      <c r="AE6" s="137"/>
      <c r="AF6" s="137"/>
      <c r="AG6" s="145" t="s">
        <v>21</v>
      </c>
      <c r="AH6" s="145" t="s">
        <v>22</v>
      </c>
      <c r="AI6" s="147" t="s">
        <v>23</v>
      </c>
      <c r="AJ6" s="147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38"/>
      <c r="B7" s="173"/>
      <c r="C7" s="4" t="s">
        <v>24</v>
      </c>
      <c r="D7" s="173"/>
      <c r="E7" s="138"/>
      <c r="F7" s="173"/>
      <c r="G7" s="138"/>
      <c r="H7" s="3" t="s">
        <v>25</v>
      </c>
      <c r="I7" s="3" t="s">
        <v>26</v>
      </c>
      <c r="J7" s="146"/>
      <c r="K7" s="146"/>
      <c r="L7" s="138"/>
      <c r="M7" s="5" t="s">
        <v>27</v>
      </c>
      <c r="N7" s="5" t="s">
        <v>28</v>
      </c>
      <c r="O7" s="5" t="s">
        <v>29</v>
      </c>
      <c r="P7" s="138"/>
      <c r="Q7" s="173"/>
      <c r="R7" s="5" t="s">
        <v>30</v>
      </c>
      <c r="S7" s="5" t="s">
        <v>31</v>
      </c>
      <c r="T7" s="5" t="s">
        <v>32</v>
      </c>
      <c r="U7" s="146"/>
      <c r="V7" s="5" t="s">
        <v>33</v>
      </c>
      <c r="W7" s="5" t="s">
        <v>34</v>
      </c>
      <c r="X7" s="5" t="s">
        <v>35</v>
      </c>
      <c r="Y7" s="146"/>
      <c r="Z7" s="5" t="s">
        <v>36</v>
      </c>
      <c r="AA7" s="5" t="s">
        <v>37</v>
      </c>
      <c r="AB7" s="5" t="s">
        <v>38</v>
      </c>
      <c r="AC7" s="146"/>
      <c r="AD7" s="5" t="s">
        <v>39</v>
      </c>
      <c r="AE7" s="5" t="s">
        <v>40</v>
      </c>
      <c r="AF7" s="5" t="s">
        <v>41</v>
      </c>
      <c r="AG7" s="146"/>
      <c r="AH7" s="146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69" t="s">
        <v>44</v>
      </c>
      <c r="B8" s="149"/>
      <c r="C8" s="149"/>
      <c r="D8" s="149"/>
      <c r="E8" s="150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60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61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62" t="s">
        <v>45</v>
      </c>
      <c r="B11" s="168"/>
      <c r="C11" s="163"/>
      <c r="D11" s="163"/>
      <c r="E11" s="163"/>
      <c r="F11" s="163"/>
      <c r="G11" s="163"/>
      <c r="H11" s="163"/>
      <c r="I11" s="16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57" t="s">
        <v>46</v>
      </c>
      <c r="B12" s="158"/>
      <c r="C12" s="158"/>
      <c r="D12" s="158"/>
      <c r="E12" s="15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7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7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62" t="s">
        <v>47</v>
      </c>
      <c r="B15" s="168"/>
      <c r="C15" s="163"/>
      <c r="D15" s="163"/>
      <c r="E15" s="163"/>
      <c r="F15" s="163"/>
      <c r="G15" s="163"/>
      <c r="H15" s="163"/>
      <c r="I15" s="16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57" t="s">
        <v>48</v>
      </c>
      <c r="B16" s="158"/>
      <c r="C16" s="158"/>
      <c r="D16" s="158"/>
      <c r="E16" s="15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60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61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62" t="s">
        <v>49</v>
      </c>
      <c r="B19" s="168"/>
      <c r="C19" s="163"/>
      <c r="D19" s="163"/>
      <c r="E19" s="163"/>
      <c r="F19" s="163"/>
      <c r="G19" s="163"/>
      <c r="H19" s="163"/>
      <c r="I19" s="16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57" t="s">
        <v>50</v>
      </c>
      <c r="B20" s="158"/>
      <c r="C20" s="158"/>
      <c r="D20" s="158"/>
      <c r="E20" s="15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60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61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62" t="s">
        <v>51</v>
      </c>
      <c r="B23" s="168"/>
      <c r="C23" s="163"/>
      <c r="D23" s="163"/>
      <c r="E23" s="163"/>
      <c r="F23" s="163"/>
      <c r="G23" s="163"/>
      <c r="H23" s="163"/>
      <c r="I23" s="16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57" t="s">
        <v>52</v>
      </c>
      <c r="B24" s="158"/>
      <c r="C24" s="158"/>
      <c r="D24" s="158"/>
      <c r="E24" s="15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60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61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62" t="s">
        <v>53</v>
      </c>
      <c r="B27" s="168"/>
      <c r="C27" s="163"/>
      <c r="D27" s="163"/>
      <c r="E27" s="163"/>
      <c r="F27" s="163"/>
      <c r="G27" s="163"/>
      <c r="H27" s="163"/>
      <c r="I27" s="16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57" t="s">
        <v>54</v>
      </c>
      <c r="B28" s="158"/>
      <c r="C28" s="158"/>
      <c r="D28" s="158"/>
      <c r="E28" s="15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60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61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62" t="s">
        <v>55</v>
      </c>
      <c r="B31" s="168"/>
      <c r="C31" s="163"/>
      <c r="D31" s="163"/>
      <c r="E31" s="163"/>
      <c r="F31" s="163"/>
      <c r="G31" s="163"/>
      <c r="H31" s="163"/>
      <c r="I31" s="16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57" t="s">
        <v>56</v>
      </c>
      <c r="B32" s="158"/>
      <c r="C32" s="158"/>
      <c r="D32" s="158"/>
      <c r="E32" s="15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60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61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62" t="s">
        <v>57</v>
      </c>
      <c r="B35" s="168"/>
      <c r="C35" s="163"/>
      <c r="D35" s="163"/>
      <c r="E35" s="163"/>
      <c r="F35" s="163"/>
      <c r="G35" s="163"/>
      <c r="H35" s="163"/>
      <c r="I35" s="16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57" t="s">
        <v>58</v>
      </c>
      <c r="B36" s="158"/>
      <c r="C36" s="158"/>
      <c r="D36" s="158"/>
      <c r="E36" s="15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60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61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62" t="s">
        <v>59</v>
      </c>
      <c r="B39" s="168"/>
      <c r="C39" s="163"/>
      <c r="D39" s="163"/>
      <c r="E39" s="163"/>
      <c r="F39" s="163"/>
      <c r="G39" s="163"/>
      <c r="H39" s="163"/>
      <c r="I39" s="16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57" t="s">
        <v>60</v>
      </c>
      <c r="B40" s="158"/>
      <c r="C40" s="158"/>
      <c r="D40" s="158"/>
      <c r="E40" s="15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60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61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62" t="s">
        <v>61</v>
      </c>
      <c r="B43" s="168"/>
      <c r="C43" s="163"/>
      <c r="D43" s="163"/>
      <c r="E43" s="163"/>
      <c r="F43" s="163"/>
      <c r="G43" s="163"/>
      <c r="H43" s="163"/>
      <c r="I43" s="16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57" t="s">
        <v>62</v>
      </c>
      <c r="B44" s="158"/>
      <c r="C44" s="158"/>
      <c r="D44" s="158"/>
      <c r="E44" s="15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60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61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62" t="s">
        <v>63</v>
      </c>
      <c r="B47" s="168"/>
      <c r="C47" s="163"/>
      <c r="D47" s="163"/>
      <c r="E47" s="163"/>
      <c r="F47" s="163"/>
      <c r="G47" s="163"/>
      <c r="H47" s="163"/>
      <c r="I47" s="16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57" t="s">
        <v>64</v>
      </c>
      <c r="B48" s="158"/>
      <c r="C48" s="158"/>
      <c r="D48" s="158"/>
      <c r="E48" s="15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60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61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65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65" t="s">
        <v>66</v>
      </c>
      <c r="B52" s="166"/>
      <c r="C52" s="166"/>
      <c r="D52" s="166"/>
      <c r="E52" s="16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60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61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62" t="s">
        <v>67</v>
      </c>
      <c r="B55" s="163"/>
      <c r="C55" s="163"/>
      <c r="D55" s="163"/>
      <c r="E55" s="163"/>
      <c r="F55" s="163"/>
      <c r="G55" s="163"/>
      <c r="H55" s="163"/>
      <c r="I55" s="16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57" t="s">
        <v>68</v>
      </c>
      <c r="B56" s="158"/>
      <c r="C56" s="158"/>
      <c r="D56" s="158"/>
      <c r="E56" s="15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60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61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62" t="s">
        <v>69</v>
      </c>
      <c r="B59" s="163"/>
      <c r="C59" s="163"/>
      <c r="D59" s="163"/>
      <c r="E59" s="163"/>
      <c r="F59" s="163"/>
      <c r="G59" s="163"/>
      <c r="H59" s="163"/>
      <c r="I59" s="16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57" t="s">
        <v>70</v>
      </c>
      <c r="B60" s="158"/>
      <c r="C60" s="158"/>
      <c r="D60" s="158"/>
      <c r="E60" s="15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60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61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62" t="s">
        <v>71</v>
      </c>
      <c r="B63" s="163"/>
      <c r="C63" s="163"/>
      <c r="D63" s="163"/>
      <c r="E63" s="163"/>
      <c r="F63" s="163"/>
      <c r="G63" s="163"/>
      <c r="H63" s="163"/>
      <c r="I63" s="16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57" t="s">
        <v>72</v>
      </c>
      <c r="B64" s="158"/>
      <c r="C64" s="158"/>
      <c r="D64" s="158"/>
      <c r="E64" s="15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60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61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62" t="s">
        <v>73</v>
      </c>
      <c r="B67" s="163"/>
      <c r="C67" s="163"/>
      <c r="D67" s="163"/>
      <c r="E67" s="163"/>
      <c r="F67" s="163"/>
      <c r="G67" s="163"/>
      <c r="H67" s="163"/>
      <c r="I67" s="16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57" t="s">
        <v>74</v>
      </c>
      <c r="B68" s="158"/>
      <c r="C68" s="158"/>
      <c r="D68" s="158"/>
      <c r="E68" s="159"/>
      <c r="F68" s="9"/>
      <c r="G68" s="10"/>
      <c r="H68" s="11"/>
      <c r="I68" s="11"/>
      <c r="J68" s="160">
        <v>16628242000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33.75" customHeight="1" outlineLevel="1" x14ac:dyDescent="0.2">
      <c r="A69" s="19">
        <v>1</v>
      </c>
      <c r="B69" s="19"/>
      <c r="C69" s="50" t="s">
        <v>99</v>
      </c>
      <c r="D69" s="51">
        <v>45313</v>
      </c>
      <c r="E69" s="69" t="s">
        <v>96</v>
      </c>
      <c r="F69" s="70" t="s">
        <v>97</v>
      </c>
      <c r="G69" s="71" t="s">
        <v>310</v>
      </c>
      <c r="H69" s="53">
        <v>45292</v>
      </c>
      <c r="I69" s="55">
        <v>45657</v>
      </c>
      <c r="J69" s="178"/>
      <c r="K69" s="72">
        <v>1622955642</v>
      </c>
      <c r="L69" s="179" t="s">
        <v>311</v>
      </c>
      <c r="M69" s="47"/>
      <c r="N69" s="73"/>
      <c r="O69" s="47"/>
      <c r="P69" s="74"/>
      <c r="Q69" s="74"/>
      <c r="R69" s="24"/>
      <c r="S69" s="24">
        <v>811477821</v>
      </c>
      <c r="T69" s="24"/>
      <c r="U69" s="25">
        <f>SUM(R69:T69)</f>
        <v>811477821</v>
      </c>
      <c r="V69" s="24"/>
      <c r="W69" s="24"/>
      <c r="X69" s="24">
        <v>811477821</v>
      </c>
      <c r="Y69" s="25">
        <f>SUM(V69:X69)</f>
        <v>811477821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1622955642</v>
      </c>
      <c r="AI69" s="26">
        <f>IF(ISERROR(AH69/J68),0,AH69/J68)</f>
        <v>9.760235880618047E-2</v>
      </c>
      <c r="AJ69" s="27">
        <f>IF(ISERROR(AH69/$AH$72),"-",AH69/$AH$72)</f>
        <v>0.80625504513725399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36.75" customHeight="1" outlineLevel="1" x14ac:dyDescent="0.2">
      <c r="A70" s="19">
        <v>2</v>
      </c>
      <c r="B70" s="19"/>
      <c r="C70" s="50" t="s">
        <v>98</v>
      </c>
      <c r="D70" s="51">
        <v>45328</v>
      </c>
      <c r="E70" s="69" t="s">
        <v>100</v>
      </c>
      <c r="F70" s="70" t="s">
        <v>101</v>
      </c>
      <c r="G70" s="71" t="s">
        <v>310</v>
      </c>
      <c r="H70" s="53">
        <v>45292</v>
      </c>
      <c r="I70" s="55">
        <v>45657</v>
      </c>
      <c r="J70" s="178"/>
      <c r="K70" s="72">
        <v>390000000</v>
      </c>
      <c r="L70" s="179" t="s">
        <v>311</v>
      </c>
      <c r="M70" s="47"/>
      <c r="N70" s="73"/>
      <c r="O70" s="47"/>
      <c r="P70" s="74"/>
      <c r="Q70" s="74"/>
      <c r="R70" s="24">
        <v>390000000</v>
      </c>
      <c r="S70" s="24"/>
      <c r="T70" s="24"/>
      <c r="U70" s="25">
        <f>SUM(R70:T70)</f>
        <v>390000000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390000000</v>
      </c>
      <c r="AI70" s="26">
        <f>IF(ISERROR(AH70/J68),0,AH70/J68)</f>
        <v>2.3454072895980223E-2</v>
      </c>
      <c r="AJ70" s="27">
        <f>IF(ISERROR(AH70/$AH$72),"-",AH70/$AH$72)</f>
        <v>0.19374495486274604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57" t="s">
        <v>75</v>
      </c>
      <c r="B71" s="158"/>
      <c r="C71" s="158"/>
      <c r="D71" s="158"/>
      <c r="E71" s="159"/>
      <c r="F71" s="157"/>
      <c r="G71" s="158"/>
      <c r="H71" s="158"/>
      <c r="I71" s="158"/>
      <c r="J71" s="75">
        <f>J68</f>
        <v>16628242000</v>
      </c>
      <c r="K71" s="75">
        <f>SUM(K69:K70)</f>
        <v>2012955642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G71" si="15">SUM(R69:R69)</f>
        <v>0</v>
      </c>
      <c r="S71" s="75">
        <f>SUM(S69:S70)</f>
        <v>811477821</v>
      </c>
      <c r="T71" s="75">
        <f t="shared" ref="T71:U71" si="16">SUM(T69:T70)</f>
        <v>0</v>
      </c>
      <c r="U71" s="75">
        <f t="shared" si="16"/>
        <v>1201477821</v>
      </c>
      <c r="V71" s="75">
        <f t="shared" si="15"/>
        <v>0</v>
      </c>
      <c r="W71" s="75">
        <f t="shared" si="15"/>
        <v>0</v>
      </c>
      <c r="X71" s="75">
        <f t="shared" si="15"/>
        <v>811477821</v>
      </c>
      <c r="Y71" s="75">
        <f t="shared" si="15"/>
        <v>811477821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>SUM(AH69:AH70)</f>
        <v>2012955642</v>
      </c>
      <c r="AI71" s="78">
        <f>IF(ISERROR(AH71/J71),0,AH71/J71)</f>
        <v>0.1210564317021607</v>
      </c>
      <c r="AJ71" s="78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25">
      <c r="A72" s="154" t="str">
        <f>"TOTAL ASIG."&amp;" "&amp;$A$5</f>
        <v>TOTAL ASIG. 24-03-335 "Programa de Habitabilidad Chile Solidario"</v>
      </c>
      <c r="B72" s="155"/>
      <c r="C72" s="155"/>
      <c r="D72" s="155"/>
      <c r="E72" s="155"/>
      <c r="F72" s="155"/>
      <c r="G72" s="155"/>
      <c r="H72" s="155"/>
      <c r="I72" s="156"/>
      <c r="J72" s="33">
        <f>SUM(J11,J15,J19,J23,J27,J31,J35,J39,J43,J47,J51,J55,J59,J63,J67,J71)</f>
        <v>16628242000</v>
      </c>
      <c r="K72" s="33">
        <f>+K11+K15+K19+K23+K27+K31+K35+K39+K43+K47+K51+K55+K67+K59+K63+K71</f>
        <v>2012955642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7">+R11+R15+R19+R23+R27+R31+R35+R39+R43+R47+R51+R55+R67+R59+R63+R71</f>
        <v>0</v>
      </c>
      <c r="S72" s="33">
        <f t="shared" si="17"/>
        <v>811477821</v>
      </c>
      <c r="T72" s="33">
        <f t="shared" si="17"/>
        <v>0</v>
      </c>
      <c r="U72" s="33">
        <f t="shared" si="17"/>
        <v>1201477821</v>
      </c>
      <c r="V72" s="33">
        <f t="shared" si="17"/>
        <v>0</v>
      </c>
      <c r="W72" s="33">
        <f t="shared" si="17"/>
        <v>0</v>
      </c>
      <c r="X72" s="33">
        <f t="shared" si="17"/>
        <v>811477821</v>
      </c>
      <c r="Y72" s="33">
        <f t="shared" si="17"/>
        <v>811477821</v>
      </c>
      <c r="Z72" s="33">
        <f t="shared" si="17"/>
        <v>0</v>
      </c>
      <c r="AA72" s="33">
        <f t="shared" si="17"/>
        <v>0</v>
      </c>
      <c r="AB72" s="33">
        <f t="shared" si="17"/>
        <v>0</v>
      </c>
      <c r="AC72" s="33">
        <f t="shared" si="17"/>
        <v>0</v>
      </c>
      <c r="AD72" s="33">
        <f t="shared" si="17"/>
        <v>0</v>
      </c>
      <c r="AE72" s="33">
        <f t="shared" si="17"/>
        <v>0</v>
      </c>
      <c r="AF72" s="33">
        <f t="shared" si="17"/>
        <v>0</v>
      </c>
      <c r="AG72" s="33">
        <f t="shared" si="17"/>
        <v>0</v>
      </c>
      <c r="AH72" s="33">
        <f t="shared" si="17"/>
        <v>2012955642</v>
      </c>
      <c r="AI72" s="36">
        <f>IF(ISERROR(AH72/J72),0,AH72/J72)</f>
        <v>0.1210564317021607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25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25">
      <c r="E91" s="85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1F761C13-8E74-4C61-8B26-D589070674B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FE7BF278-8986-455A-A56C-3078D26A5A4B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G70" xr:uid="{D3548E95-235F-49F5-A2AA-D8B16C548D81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A8FFC09-50DC-4FED-A461-BF96F0AE5602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D32D9FB6-5377-409B-9CAC-6198E1EAB741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BBA7303B-A3BB-41C8-A90D-84D212EEA7F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4BB4AE90-49B7-48EB-83AF-BD15ABC01E06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D1B4F4AC-4DFB-490E-8ECE-848A2B5E8844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76DF7-892B-4531-8E26-81BB755BC7BE}">
  <sheetPr>
    <tabColor rgb="FF33CCFF"/>
    <pageSetUpPr fitToPage="1"/>
  </sheetPr>
  <dimension ref="A1:AJ41"/>
  <sheetViews>
    <sheetView topLeftCell="A3" zoomScale="110" zoomScaleNormal="110" workbookViewId="0">
      <selection activeCell="A4" sqref="A4:Y4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customWidth="1" outlineLevel="1"/>
    <col min="8" max="9" width="8.85546875" style="83" customWidth="1" outlineLevel="1"/>
    <col min="10" max="10" width="11.42578125" style="83" customWidth="1"/>
    <col min="11" max="11" width="12.28515625" style="83" hidden="1" customWidth="1" outlineLevel="1"/>
    <col min="12" max="12" width="10.140625" style="83" hidden="1" customWidth="1" outlineLevel="1"/>
    <col min="13" max="13" width="12.28515625" style="83" hidden="1" customWidth="1" outlineLevel="1"/>
    <col min="14" max="14" width="11.42578125" style="83" customWidth="1" collapsed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36" s="1" customFormat="1" ht="1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" customFormat="1" ht="1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36" s="1" customFormat="1" ht="15" customHeight="1" x14ac:dyDescent="0.25">
      <c r="A3" s="141" t="s">
        <v>169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36" s="1" customFormat="1" ht="1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</row>
    <row r="5" spans="1:36" ht="18" customHeight="1" x14ac:dyDescent="0.25">
      <c r="A5" s="148" t="str">
        <f>'24-03-335 Ind. Habitabilidad'!A5:U5</f>
        <v>24-03-335 "Programa de Habitabilidad Chile Solidario"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50"/>
    </row>
    <row r="6" spans="1:36" s="80" customFormat="1" x14ac:dyDescent="0.25">
      <c r="A6" s="138" t="s">
        <v>5</v>
      </c>
      <c r="B6" s="145" t="s">
        <v>11</v>
      </c>
      <c r="C6" s="145" t="s">
        <v>76</v>
      </c>
      <c r="D6" s="151" t="s">
        <v>14</v>
      </c>
      <c r="E6" s="152"/>
      <c r="F6" s="153"/>
      <c r="G6" s="137" t="s">
        <v>17</v>
      </c>
      <c r="H6" s="137"/>
      <c r="I6" s="137"/>
      <c r="J6" s="145" t="s">
        <v>18</v>
      </c>
      <c r="K6" s="137" t="s">
        <v>17</v>
      </c>
      <c r="L6" s="137"/>
      <c r="M6" s="137"/>
      <c r="N6" s="145" t="s">
        <v>19</v>
      </c>
      <c r="O6" s="137" t="s">
        <v>17</v>
      </c>
      <c r="P6" s="137"/>
      <c r="Q6" s="137"/>
      <c r="R6" s="145" t="s">
        <v>20</v>
      </c>
      <c r="S6" s="137" t="s">
        <v>17</v>
      </c>
      <c r="T6" s="137"/>
      <c r="U6" s="137"/>
      <c r="V6" s="145" t="s">
        <v>21</v>
      </c>
      <c r="W6" s="145" t="s">
        <v>22</v>
      </c>
      <c r="X6" s="147" t="s">
        <v>77</v>
      </c>
      <c r="Y6" s="147"/>
    </row>
    <row r="7" spans="1:36" s="80" customFormat="1" ht="25.5" x14ac:dyDescent="0.25">
      <c r="A7" s="138"/>
      <c r="B7" s="146"/>
      <c r="C7" s="146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46"/>
      <c r="K7" s="5" t="s">
        <v>33</v>
      </c>
      <c r="L7" s="5" t="s">
        <v>34</v>
      </c>
      <c r="M7" s="5" t="s">
        <v>41</v>
      </c>
      <c r="N7" s="146"/>
      <c r="O7" s="5" t="s">
        <v>36</v>
      </c>
      <c r="P7" s="5" t="s">
        <v>37</v>
      </c>
      <c r="Q7" s="5" t="s">
        <v>38</v>
      </c>
      <c r="R7" s="146"/>
      <c r="S7" s="5" t="s">
        <v>39</v>
      </c>
      <c r="T7" s="5" t="s">
        <v>40</v>
      </c>
      <c r="U7" s="5" t="s">
        <v>78</v>
      </c>
      <c r="V7" s="146"/>
      <c r="W7" s="146"/>
      <c r="X7" s="7" t="s">
        <v>42</v>
      </c>
      <c r="Y7" s="7" t="s">
        <v>79</v>
      </c>
    </row>
    <row r="8" spans="1:36" ht="24.75" customHeight="1" x14ac:dyDescent="0.25">
      <c r="A8" s="86" t="s">
        <v>44</v>
      </c>
      <c r="B8" s="63">
        <f>+'24-03-335 Ind. Habitabilidad'!J11</f>
        <v>0</v>
      </c>
      <c r="C8" s="63">
        <f>+'24-03-335 Ind. Habitabilidad'!K11</f>
        <v>0</v>
      </c>
      <c r="D8" s="63">
        <f>+'24-03-335 Ind. Habitabilidad'!M11</f>
        <v>0</v>
      </c>
      <c r="E8" s="63">
        <f>+'24-03-335 Ind. Habitabilidad'!N11</f>
        <v>0</v>
      </c>
      <c r="F8" s="63">
        <f>+'24-03-335 Ind. Habitabilidad'!O11</f>
        <v>0</v>
      </c>
      <c r="G8" s="63">
        <f>+'24-03-335 Ind. Habitabilidad'!R11</f>
        <v>0</v>
      </c>
      <c r="H8" s="63">
        <f>+'24-03-335 Ind. Habitabilidad'!S11</f>
        <v>0</v>
      </c>
      <c r="I8" s="63">
        <f>+'24-03-335 Ind. Habitabilidad'!T11</f>
        <v>0</v>
      </c>
      <c r="J8" s="63">
        <f>+'24-03-335 Ind. Habitabilidad'!U11</f>
        <v>0</v>
      </c>
      <c r="K8" s="63">
        <f>+'24-03-335 Ind. Habitabilidad'!V11</f>
        <v>0</v>
      </c>
      <c r="L8" s="63">
        <f>+'24-03-335 Ind. Habitabilidad'!W11</f>
        <v>0</v>
      </c>
      <c r="M8" s="63">
        <f>+'24-03-335 Ind. Habitabilidad'!X11</f>
        <v>0</v>
      </c>
      <c r="N8" s="63">
        <f>+'24-03-335 Ind. Habitabilidad'!Y11</f>
        <v>0</v>
      </c>
      <c r="O8" s="63">
        <f>+'24-03-335 Ind. Habitabilidad'!Z11</f>
        <v>0</v>
      </c>
      <c r="P8" s="63">
        <f>+'24-03-335 Ind. Habitabilidad'!AA11</f>
        <v>0</v>
      </c>
      <c r="Q8" s="63">
        <f>+'24-03-335 Ind. Habitabilidad'!AB11</f>
        <v>0</v>
      </c>
      <c r="R8" s="63">
        <f>+'24-03-335 Ind. Habitabilidad'!AC11</f>
        <v>0</v>
      </c>
      <c r="S8" s="63">
        <f>+'24-03-335 Ind. Habitabilidad'!AD11</f>
        <v>0</v>
      </c>
      <c r="T8" s="63">
        <f>+'24-03-335 Ind. Habitabilidad'!AE11</f>
        <v>0</v>
      </c>
      <c r="U8" s="63">
        <f>+'24-03-335 Ind. Habitabilidad'!AF11</f>
        <v>0</v>
      </c>
      <c r="V8" s="63">
        <f>+'24-03-335 Ind. Habitabilidad'!AG11</f>
        <v>0</v>
      </c>
      <c r="W8" s="63">
        <f>+'24-03-335 Ind. Habitabilidad'!AH11</f>
        <v>0</v>
      </c>
      <c r="X8" s="87">
        <f>+'24-03-335 Ind. Habitabilidad'!AI11</f>
        <v>0</v>
      </c>
      <c r="Y8" s="87">
        <f>+'24-03-335 Ind. Habitabilidad'!AJ11</f>
        <v>0</v>
      </c>
    </row>
    <row r="9" spans="1:36" ht="24.75" customHeight="1" x14ac:dyDescent="0.25">
      <c r="A9" s="86" t="s">
        <v>46</v>
      </c>
      <c r="B9" s="63">
        <f>+'24-03-335 Ind. Habitabilidad'!J15</f>
        <v>0</v>
      </c>
      <c r="C9" s="63">
        <f>+'24-03-335 Ind. Habitabilidad'!K15</f>
        <v>0</v>
      </c>
      <c r="D9" s="63">
        <f>+'24-03-335 Ind. Habitabilidad'!M15</f>
        <v>0</v>
      </c>
      <c r="E9" s="63">
        <f>+'24-03-335 Ind. Habitabilidad'!N15</f>
        <v>0</v>
      </c>
      <c r="F9" s="63">
        <f>+'24-03-335 Ind. Habitabilidad'!O15</f>
        <v>0</v>
      </c>
      <c r="G9" s="63">
        <f>+'24-03-335 Ind. Habitabilidad'!R15</f>
        <v>0</v>
      </c>
      <c r="H9" s="63">
        <f>+'24-03-335 Ind. Habitabilidad'!S15</f>
        <v>0</v>
      </c>
      <c r="I9" s="63">
        <f>+'24-03-335 Ind. Habitabilidad'!T15</f>
        <v>0</v>
      </c>
      <c r="J9" s="63">
        <f>+'24-03-335 Ind. Habitabilidad'!U15</f>
        <v>0</v>
      </c>
      <c r="K9" s="63">
        <f>+'24-03-335 Ind. Habitabilidad'!V15</f>
        <v>0</v>
      </c>
      <c r="L9" s="63">
        <f>+'24-03-335 Ind. Habitabilidad'!W15</f>
        <v>0</v>
      </c>
      <c r="M9" s="63">
        <f>+'24-03-335 Ind. Habitabilidad'!X15</f>
        <v>0</v>
      </c>
      <c r="N9" s="63">
        <f>+'24-03-335 Ind. Habitabilidad'!Y15</f>
        <v>0</v>
      </c>
      <c r="O9" s="63">
        <f>+'24-03-335 Ind. Habitabilidad'!Z15</f>
        <v>0</v>
      </c>
      <c r="P9" s="63">
        <f>+'24-03-335 Ind. Habitabilidad'!AA15</f>
        <v>0</v>
      </c>
      <c r="Q9" s="63">
        <f>+'24-03-335 Ind. Habitabilidad'!AB15</f>
        <v>0</v>
      </c>
      <c r="R9" s="63">
        <f>+'24-03-335 Ind. Habitabilidad'!AC15</f>
        <v>0</v>
      </c>
      <c r="S9" s="63">
        <f>+'24-03-335 Ind. Habitabilidad'!AD15</f>
        <v>0</v>
      </c>
      <c r="T9" s="63">
        <f>+'24-03-335 Ind. Habitabilidad'!AE15</f>
        <v>0</v>
      </c>
      <c r="U9" s="63">
        <f>+'24-03-335 Ind. Habitabilidad'!AF15</f>
        <v>0</v>
      </c>
      <c r="V9" s="63">
        <f>+'24-03-335 Ind. Habitabilidad'!AG15</f>
        <v>0</v>
      </c>
      <c r="W9" s="63">
        <f>+'24-03-335 Ind. Habitabilidad'!AH15</f>
        <v>0</v>
      </c>
      <c r="X9" s="87">
        <f>+'24-03-335 Ind. Habitabilidad'!AI15</f>
        <v>0</v>
      </c>
      <c r="Y9" s="87">
        <f>+'24-03-335 Ind. Habitabilidad'!AJ15</f>
        <v>0</v>
      </c>
    </row>
    <row r="10" spans="1:36" ht="24.75" customHeight="1" x14ac:dyDescent="0.25">
      <c r="A10" s="86" t="s">
        <v>48</v>
      </c>
      <c r="B10" s="63">
        <f>+'24-03-335 Ind. Habitabilidad'!J19</f>
        <v>0</v>
      </c>
      <c r="C10" s="63">
        <f>+'24-03-335 Ind. Habitabilidad'!K19</f>
        <v>0</v>
      </c>
      <c r="D10" s="63">
        <f>+'24-03-335 Ind. Habitabilidad'!M19</f>
        <v>0</v>
      </c>
      <c r="E10" s="63">
        <f>+'24-03-335 Ind. Habitabilidad'!N19</f>
        <v>0</v>
      </c>
      <c r="F10" s="63">
        <f>+'24-03-335 Ind. Habitabilidad'!O19</f>
        <v>0</v>
      </c>
      <c r="G10" s="63">
        <f>+'24-03-335 Ind. Habitabilidad'!R19</f>
        <v>0</v>
      </c>
      <c r="H10" s="63">
        <f>+'24-03-335 Ind. Habitabilidad'!S19</f>
        <v>0</v>
      </c>
      <c r="I10" s="63">
        <f>+'24-03-335 Ind. Habitabilidad'!T19</f>
        <v>0</v>
      </c>
      <c r="J10" s="63">
        <f>+'24-03-335 Ind. Habitabilidad'!U19</f>
        <v>0</v>
      </c>
      <c r="K10" s="63">
        <f>+'24-03-335 Ind. Habitabilidad'!V19</f>
        <v>0</v>
      </c>
      <c r="L10" s="63">
        <f>+'24-03-335 Ind. Habitabilidad'!W19</f>
        <v>0</v>
      </c>
      <c r="M10" s="63">
        <f>+'24-03-335 Ind. Habitabilidad'!X19</f>
        <v>0</v>
      </c>
      <c r="N10" s="63">
        <f>+'24-03-335 Ind. Habitabilidad'!Y19</f>
        <v>0</v>
      </c>
      <c r="O10" s="63">
        <f>+'24-03-335 Ind. Habitabilidad'!Z19</f>
        <v>0</v>
      </c>
      <c r="P10" s="63">
        <f>+'24-03-335 Ind. Habitabilidad'!AA19</f>
        <v>0</v>
      </c>
      <c r="Q10" s="63">
        <f>+'24-03-335 Ind. Habitabilidad'!AB19</f>
        <v>0</v>
      </c>
      <c r="R10" s="63">
        <f>+'24-03-335 Ind. Habitabilidad'!AC19</f>
        <v>0</v>
      </c>
      <c r="S10" s="63">
        <f>+'24-03-335 Ind. Habitabilidad'!AD19</f>
        <v>0</v>
      </c>
      <c r="T10" s="63">
        <f>+'24-03-335 Ind. Habitabilidad'!AE19</f>
        <v>0</v>
      </c>
      <c r="U10" s="63">
        <f>+'24-03-335 Ind. Habitabilidad'!AF19</f>
        <v>0</v>
      </c>
      <c r="V10" s="63">
        <f>+'24-03-335 Ind. Habitabilidad'!AG19</f>
        <v>0</v>
      </c>
      <c r="W10" s="63">
        <f>+'24-03-335 Ind. Habitabilidad'!AH19</f>
        <v>0</v>
      </c>
      <c r="X10" s="87">
        <f>+'24-03-335 Ind. Habitabilidad'!AI19</f>
        <v>0</v>
      </c>
      <c r="Y10" s="87">
        <f>+'24-03-335 Ind. Habitabilidad'!AJ19</f>
        <v>0</v>
      </c>
    </row>
    <row r="11" spans="1:36" ht="24.75" customHeight="1" x14ac:dyDescent="0.25">
      <c r="A11" s="86" t="s">
        <v>50</v>
      </c>
      <c r="B11" s="63">
        <f>+'24-03-335 Ind. Habitabilidad'!J23</f>
        <v>0</v>
      </c>
      <c r="C11" s="63">
        <f>+'24-03-335 Ind. Habitabilidad'!K23</f>
        <v>0</v>
      </c>
      <c r="D11" s="63">
        <f>+'24-03-335 Ind. Habitabilidad'!M23</f>
        <v>0</v>
      </c>
      <c r="E11" s="63">
        <f>+'24-03-335 Ind. Habitabilidad'!N23</f>
        <v>0</v>
      </c>
      <c r="F11" s="63">
        <f>+'24-03-335 Ind. Habitabilidad'!O23</f>
        <v>0</v>
      </c>
      <c r="G11" s="63">
        <f>+'24-03-335 Ind. Habitabilidad'!R23</f>
        <v>0</v>
      </c>
      <c r="H11" s="63">
        <f>+'24-03-335 Ind. Habitabilidad'!S23</f>
        <v>0</v>
      </c>
      <c r="I11" s="63">
        <f>+'24-03-335 Ind. Habitabilidad'!T23</f>
        <v>0</v>
      </c>
      <c r="J11" s="63">
        <f>+'24-03-335 Ind. Habitabilidad'!U23</f>
        <v>0</v>
      </c>
      <c r="K11" s="63">
        <f>+'24-03-335 Ind. Habitabilidad'!V23</f>
        <v>0</v>
      </c>
      <c r="L11" s="63">
        <f>+'24-03-335 Ind. Habitabilidad'!W23</f>
        <v>0</v>
      </c>
      <c r="M11" s="63">
        <f>+'24-03-335 Ind. Habitabilidad'!X23</f>
        <v>0</v>
      </c>
      <c r="N11" s="63">
        <f>+'24-03-335 Ind. Habitabilidad'!Y23</f>
        <v>0</v>
      </c>
      <c r="O11" s="63">
        <f>+'24-03-335 Ind. Habitabilidad'!Z23</f>
        <v>0</v>
      </c>
      <c r="P11" s="63">
        <f>+'24-03-335 Ind. Habitabilidad'!AA23</f>
        <v>0</v>
      </c>
      <c r="Q11" s="63">
        <f>+'24-03-335 Ind. Habitabilidad'!AB23</f>
        <v>0</v>
      </c>
      <c r="R11" s="63">
        <f>+'24-03-335 Ind. Habitabilidad'!AC23</f>
        <v>0</v>
      </c>
      <c r="S11" s="63">
        <f>+'24-03-335 Ind. Habitabilidad'!AD23</f>
        <v>0</v>
      </c>
      <c r="T11" s="63">
        <f>+'24-03-335 Ind. Habitabilidad'!AE23</f>
        <v>0</v>
      </c>
      <c r="U11" s="63">
        <f>+'24-03-335 Ind. Habitabilidad'!AF23</f>
        <v>0</v>
      </c>
      <c r="V11" s="63">
        <f>+'24-03-335 Ind. Habitabilidad'!AG23</f>
        <v>0</v>
      </c>
      <c r="W11" s="63">
        <f>+'24-03-335 Ind. Habitabilidad'!AH23</f>
        <v>0</v>
      </c>
      <c r="X11" s="87">
        <f>+'24-03-335 Ind. Habitabilidad'!AI23</f>
        <v>0</v>
      </c>
      <c r="Y11" s="87">
        <f>+'24-03-335 Ind. Habitabilidad'!AJ23</f>
        <v>0</v>
      </c>
    </row>
    <row r="12" spans="1:36" ht="24.75" customHeight="1" x14ac:dyDescent="0.25">
      <c r="A12" s="86" t="s">
        <v>52</v>
      </c>
      <c r="B12" s="63">
        <f>+'24-03-335 Ind. Habitabilidad'!J27</f>
        <v>0</v>
      </c>
      <c r="C12" s="63">
        <f>+'24-03-335 Ind. Habitabilidad'!K27</f>
        <v>0</v>
      </c>
      <c r="D12" s="63">
        <f>+'24-03-335 Ind. Habitabilidad'!M27</f>
        <v>0</v>
      </c>
      <c r="E12" s="63">
        <f>+'24-03-335 Ind. Habitabilidad'!N27</f>
        <v>0</v>
      </c>
      <c r="F12" s="63">
        <f>+'24-03-335 Ind. Habitabilidad'!O27</f>
        <v>0</v>
      </c>
      <c r="G12" s="63">
        <f>+'24-03-335 Ind. Habitabilidad'!R27</f>
        <v>0</v>
      </c>
      <c r="H12" s="63">
        <f>+'24-03-335 Ind. Habitabilidad'!S27</f>
        <v>0</v>
      </c>
      <c r="I12" s="63">
        <f>+'24-03-335 Ind. Habitabilidad'!T27</f>
        <v>0</v>
      </c>
      <c r="J12" s="63">
        <f>+'24-03-335 Ind. Habitabilidad'!U27</f>
        <v>0</v>
      </c>
      <c r="K12" s="63">
        <f>+'24-03-335 Ind. Habitabilidad'!V27</f>
        <v>0</v>
      </c>
      <c r="L12" s="63">
        <f>+'24-03-335 Ind. Habitabilidad'!W27</f>
        <v>0</v>
      </c>
      <c r="M12" s="63">
        <f>+'24-03-335 Ind. Habitabilidad'!X27</f>
        <v>0</v>
      </c>
      <c r="N12" s="63">
        <f>+'24-03-335 Ind. Habitabilidad'!Y27</f>
        <v>0</v>
      </c>
      <c r="O12" s="63">
        <f>+'24-03-335 Ind. Habitabilidad'!Z27</f>
        <v>0</v>
      </c>
      <c r="P12" s="63">
        <f>+'24-03-335 Ind. Habitabilidad'!AA27</f>
        <v>0</v>
      </c>
      <c r="Q12" s="63">
        <f>+'24-03-335 Ind. Habitabilidad'!AB27</f>
        <v>0</v>
      </c>
      <c r="R12" s="63">
        <f>+'24-03-335 Ind. Habitabilidad'!AC27</f>
        <v>0</v>
      </c>
      <c r="S12" s="63">
        <f>+'24-03-335 Ind. Habitabilidad'!AD27</f>
        <v>0</v>
      </c>
      <c r="T12" s="63">
        <f>+'24-03-335 Ind. Habitabilidad'!AE27</f>
        <v>0</v>
      </c>
      <c r="U12" s="63">
        <f>+'24-03-335 Ind. Habitabilidad'!AF27</f>
        <v>0</v>
      </c>
      <c r="V12" s="63">
        <f>+'24-03-335 Ind. Habitabilidad'!AG27</f>
        <v>0</v>
      </c>
      <c r="W12" s="63">
        <f>+'24-03-335 Ind. Habitabilidad'!AH27</f>
        <v>0</v>
      </c>
      <c r="X12" s="87">
        <f>+'24-03-335 Ind. Habitabilidad'!AI27</f>
        <v>0</v>
      </c>
      <c r="Y12" s="87">
        <f>+'24-03-335 Ind. Habitabilidad'!AJ27</f>
        <v>0</v>
      </c>
    </row>
    <row r="13" spans="1:36" ht="24.75" customHeight="1" x14ac:dyDescent="0.25">
      <c r="A13" s="86" t="s">
        <v>54</v>
      </c>
      <c r="B13" s="63">
        <f>+'24-03-335 Ind. Habitabilidad'!J31</f>
        <v>0</v>
      </c>
      <c r="C13" s="63">
        <f>+'24-03-335 Ind. Habitabilidad'!K31</f>
        <v>0</v>
      </c>
      <c r="D13" s="63">
        <f>+'24-03-335 Ind. Habitabilidad'!M31</f>
        <v>0</v>
      </c>
      <c r="E13" s="63">
        <f>+'24-03-335 Ind. Habitabilidad'!N31</f>
        <v>0</v>
      </c>
      <c r="F13" s="63">
        <f>+'24-03-335 Ind. Habitabilidad'!O31</f>
        <v>0</v>
      </c>
      <c r="G13" s="63">
        <f>+'24-03-335 Ind. Habitabilidad'!R31</f>
        <v>0</v>
      </c>
      <c r="H13" s="63">
        <f>+'24-03-335 Ind. Habitabilidad'!S31</f>
        <v>0</v>
      </c>
      <c r="I13" s="63">
        <f>+'24-03-335 Ind. Habitabilidad'!T31</f>
        <v>0</v>
      </c>
      <c r="J13" s="63">
        <f>+'24-03-335 Ind. Habitabilidad'!U31</f>
        <v>0</v>
      </c>
      <c r="K13" s="63">
        <f>+'24-03-335 Ind. Habitabilidad'!V31</f>
        <v>0</v>
      </c>
      <c r="L13" s="63">
        <f>+'24-03-335 Ind. Habitabilidad'!W31</f>
        <v>0</v>
      </c>
      <c r="M13" s="63">
        <f>+'24-03-335 Ind. Habitabilidad'!X31</f>
        <v>0</v>
      </c>
      <c r="N13" s="63">
        <f>+'24-03-335 Ind. Habitabilidad'!Y31</f>
        <v>0</v>
      </c>
      <c r="O13" s="63">
        <f>+'24-03-335 Ind. Habitabilidad'!Z31</f>
        <v>0</v>
      </c>
      <c r="P13" s="63">
        <f>+'24-03-335 Ind. Habitabilidad'!AA31</f>
        <v>0</v>
      </c>
      <c r="Q13" s="63">
        <f>+'24-03-335 Ind. Habitabilidad'!AB31</f>
        <v>0</v>
      </c>
      <c r="R13" s="63">
        <f>+'24-03-335 Ind. Habitabilidad'!AC31</f>
        <v>0</v>
      </c>
      <c r="S13" s="63">
        <f>+'24-03-335 Ind. Habitabilidad'!AD31</f>
        <v>0</v>
      </c>
      <c r="T13" s="63">
        <f>+'24-03-335 Ind. Habitabilidad'!AE31</f>
        <v>0</v>
      </c>
      <c r="U13" s="63">
        <f>+'24-03-335 Ind. Habitabilidad'!AF31</f>
        <v>0</v>
      </c>
      <c r="V13" s="63">
        <f>+'24-03-335 Ind. Habitabilidad'!AG31</f>
        <v>0</v>
      </c>
      <c r="W13" s="63">
        <f>+'24-03-335 Ind. Habitabilidad'!AH31</f>
        <v>0</v>
      </c>
      <c r="X13" s="87">
        <f>+'24-03-335 Ind. Habitabilidad'!AI31</f>
        <v>0</v>
      </c>
      <c r="Y13" s="87">
        <f>+'24-03-335 Ind. Habitabilidad'!AJ31</f>
        <v>0</v>
      </c>
    </row>
    <row r="14" spans="1:36" ht="24.75" customHeight="1" x14ac:dyDescent="0.25">
      <c r="A14" s="86" t="s">
        <v>56</v>
      </c>
      <c r="B14" s="63">
        <f>+'24-03-335 Ind. Habitabilidad'!J35</f>
        <v>0</v>
      </c>
      <c r="C14" s="63">
        <f>+'24-03-335 Ind. Habitabilidad'!K35</f>
        <v>0</v>
      </c>
      <c r="D14" s="63">
        <f>+'24-03-335 Ind. Habitabilidad'!M35</f>
        <v>0</v>
      </c>
      <c r="E14" s="63">
        <f>+'24-03-335 Ind. Habitabilidad'!N35</f>
        <v>0</v>
      </c>
      <c r="F14" s="63">
        <f>+'24-03-335 Ind. Habitabilidad'!O35</f>
        <v>0</v>
      </c>
      <c r="G14" s="63">
        <f>+'24-03-335 Ind. Habitabilidad'!R35</f>
        <v>0</v>
      </c>
      <c r="H14" s="63">
        <f>+'24-03-335 Ind. Habitabilidad'!S35</f>
        <v>0</v>
      </c>
      <c r="I14" s="63">
        <f>+'24-03-335 Ind. Habitabilidad'!T35</f>
        <v>0</v>
      </c>
      <c r="J14" s="63">
        <f>+'24-03-335 Ind. Habitabilidad'!U35</f>
        <v>0</v>
      </c>
      <c r="K14" s="63">
        <f>+'24-03-335 Ind. Habitabilidad'!V35</f>
        <v>0</v>
      </c>
      <c r="L14" s="63">
        <f>+'24-03-335 Ind. Habitabilidad'!W35</f>
        <v>0</v>
      </c>
      <c r="M14" s="63">
        <f>+'24-03-335 Ind. Habitabilidad'!X35</f>
        <v>0</v>
      </c>
      <c r="N14" s="63">
        <f>+'24-03-335 Ind. Habitabilidad'!Y35</f>
        <v>0</v>
      </c>
      <c r="O14" s="63">
        <f>+'24-03-335 Ind. Habitabilidad'!Z35</f>
        <v>0</v>
      </c>
      <c r="P14" s="63">
        <f>+'24-03-335 Ind. Habitabilidad'!AA35</f>
        <v>0</v>
      </c>
      <c r="Q14" s="63">
        <f>+'24-03-335 Ind. Habitabilidad'!AB35</f>
        <v>0</v>
      </c>
      <c r="R14" s="63">
        <f>+'24-03-335 Ind. Habitabilidad'!AC35</f>
        <v>0</v>
      </c>
      <c r="S14" s="63">
        <f>+'24-03-335 Ind. Habitabilidad'!AD35</f>
        <v>0</v>
      </c>
      <c r="T14" s="63">
        <f>+'24-03-335 Ind. Habitabilidad'!AE35</f>
        <v>0</v>
      </c>
      <c r="U14" s="63">
        <f>+'24-03-335 Ind. Habitabilidad'!AF35</f>
        <v>0</v>
      </c>
      <c r="V14" s="63">
        <f>+'24-03-335 Ind. Habitabilidad'!AG35</f>
        <v>0</v>
      </c>
      <c r="W14" s="63">
        <f>+'24-03-335 Ind. Habitabilidad'!AH35</f>
        <v>0</v>
      </c>
      <c r="X14" s="87">
        <f>+'24-03-335 Ind. Habitabilidad'!AI35</f>
        <v>0</v>
      </c>
      <c r="Y14" s="87">
        <f>+'24-03-335 Ind. Habitabilidad'!AJ35</f>
        <v>0</v>
      </c>
    </row>
    <row r="15" spans="1:36" ht="24.75" customHeight="1" x14ac:dyDescent="0.25">
      <c r="A15" s="86" t="s">
        <v>58</v>
      </c>
      <c r="B15" s="63">
        <f>+'24-03-335 Ind. Habitabilidad'!J39</f>
        <v>0</v>
      </c>
      <c r="C15" s="63">
        <f>+'24-03-335 Ind. Habitabilidad'!K39</f>
        <v>0</v>
      </c>
      <c r="D15" s="63">
        <f>+'24-03-335 Ind. Habitabilidad'!M39</f>
        <v>0</v>
      </c>
      <c r="E15" s="63">
        <f>+'24-03-335 Ind. Habitabilidad'!N39</f>
        <v>0</v>
      </c>
      <c r="F15" s="63">
        <f>+'24-03-335 Ind. Habitabilidad'!O39</f>
        <v>0</v>
      </c>
      <c r="G15" s="63">
        <f>+'24-03-335 Ind. Habitabilidad'!R39</f>
        <v>0</v>
      </c>
      <c r="H15" s="63">
        <f>+'24-03-335 Ind. Habitabilidad'!S39</f>
        <v>0</v>
      </c>
      <c r="I15" s="63">
        <f>+'24-03-335 Ind. Habitabilidad'!T39</f>
        <v>0</v>
      </c>
      <c r="J15" s="63">
        <f>+'24-03-335 Ind. Habitabilidad'!U39</f>
        <v>0</v>
      </c>
      <c r="K15" s="63">
        <f>+'24-03-335 Ind. Habitabilidad'!V39</f>
        <v>0</v>
      </c>
      <c r="L15" s="63">
        <f>+'24-03-335 Ind. Habitabilidad'!W39</f>
        <v>0</v>
      </c>
      <c r="M15" s="63">
        <f>+'24-03-335 Ind. Habitabilidad'!X39</f>
        <v>0</v>
      </c>
      <c r="N15" s="63">
        <f>+'24-03-335 Ind. Habitabilidad'!Y39</f>
        <v>0</v>
      </c>
      <c r="O15" s="63">
        <f>+'24-03-335 Ind. Habitabilidad'!Z39</f>
        <v>0</v>
      </c>
      <c r="P15" s="63">
        <f>+'24-03-335 Ind. Habitabilidad'!AA39</f>
        <v>0</v>
      </c>
      <c r="Q15" s="63">
        <f>+'24-03-335 Ind. Habitabilidad'!AB39</f>
        <v>0</v>
      </c>
      <c r="R15" s="63">
        <f>+'24-03-335 Ind. Habitabilidad'!AC39</f>
        <v>0</v>
      </c>
      <c r="S15" s="63">
        <f>+'24-03-335 Ind. Habitabilidad'!AD39</f>
        <v>0</v>
      </c>
      <c r="T15" s="63">
        <f>+'24-03-335 Ind. Habitabilidad'!AE39</f>
        <v>0</v>
      </c>
      <c r="U15" s="63">
        <f>+'24-03-335 Ind. Habitabilidad'!AF39</f>
        <v>0</v>
      </c>
      <c r="V15" s="63">
        <f>+'24-03-335 Ind. Habitabilidad'!AG39</f>
        <v>0</v>
      </c>
      <c r="W15" s="63">
        <f>+'24-03-335 Ind. Habitabilidad'!AH39</f>
        <v>0</v>
      </c>
      <c r="X15" s="87">
        <f>+'24-03-335 Ind. Habitabilidad'!AI39</f>
        <v>0</v>
      </c>
      <c r="Y15" s="87">
        <f>+'24-03-335 Ind. Habitabilidad'!AJ39</f>
        <v>0</v>
      </c>
    </row>
    <row r="16" spans="1:36" ht="24.75" customHeight="1" x14ac:dyDescent="0.25">
      <c r="A16" s="86" t="s">
        <v>60</v>
      </c>
      <c r="B16" s="63">
        <f>+'24-03-335 Ind. Habitabilidad'!J43</f>
        <v>0</v>
      </c>
      <c r="C16" s="63">
        <f>+'24-03-335 Ind. Habitabilidad'!K43</f>
        <v>0</v>
      </c>
      <c r="D16" s="63">
        <f>+'24-03-335 Ind. Habitabilidad'!M43</f>
        <v>0</v>
      </c>
      <c r="E16" s="63">
        <f>+'24-03-335 Ind. Habitabilidad'!N43</f>
        <v>0</v>
      </c>
      <c r="F16" s="63">
        <f>+'24-03-335 Ind. Habitabilidad'!O43</f>
        <v>0</v>
      </c>
      <c r="G16" s="63">
        <f>+'24-03-335 Ind. Habitabilidad'!R43</f>
        <v>0</v>
      </c>
      <c r="H16" s="63">
        <f>+'24-03-335 Ind. Habitabilidad'!S43</f>
        <v>0</v>
      </c>
      <c r="I16" s="63">
        <f>+'24-03-335 Ind. Habitabilidad'!T43</f>
        <v>0</v>
      </c>
      <c r="J16" s="63">
        <f>+'24-03-335 Ind. Habitabilidad'!U43</f>
        <v>0</v>
      </c>
      <c r="K16" s="63">
        <f>+'24-03-335 Ind. Habitabilidad'!V43</f>
        <v>0</v>
      </c>
      <c r="L16" s="63">
        <f>+'24-03-335 Ind. Habitabilidad'!W43</f>
        <v>0</v>
      </c>
      <c r="M16" s="63">
        <f>+'24-03-335 Ind. Habitabilidad'!X43</f>
        <v>0</v>
      </c>
      <c r="N16" s="63">
        <f>+'24-03-335 Ind. Habitabilidad'!Y43</f>
        <v>0</v>
      </c>
      <c r="O16" s="63">
        <f>+'24-03-335 Ind. Habitabilidad'!Z43</f>
        <v>0</v>
      </c>
      <c r="P16" s="63">
        <f>+'24-03-335 Ind. Habitabilidad'!AA43</f>
        <v>0</v>
      </c>
      <c r="Q16" s="63">
        <f>+'24-03-335 Ind. Habitabilidad'!AB43</f>
        <v>0</v>
      </c>
      <c r="R16" s="63">
        <f>+'24-03-335 Ind. Habitabilidad'!AC43</f>
        <v>0</v>
      </c>
      <c r="S16" s="63">
        <f>+'24-03-335 Ind. Habitabilidad'!AD43</f>
        <v>0</v>
      </c>
      <c r="T16" s="63">
        <f>+'24-03-335 Ind. Habitabilidad'!AE43</f>
        <v>0</v>
      </c>
      <c r="U16" s="63">
        <f>+'24-03-335 Ind. Habitabilidad'!AF43</f>
        <v>0</v>
      </c>
      <c r="V16" s="63">
        <f>+'24-03-335 Ind. Habitabilidad'!AG43</f>
        <v>0</v>
      </c>
      <c r="W16" s="63">
        <f>+'24-03-335 Ind. Habitabilidad'!AH43</f>
        <v>0</v>
      </c>
      <c r="X16" s="87">
        <f>+'24-03-335 Ind. Habitabilidad'!AI43</f>
        <v>0</v>
      </c>
      <c r="Y16" s="87">
        <f>+'24-03-335 Ind. Habitabilidad'!AJ43</f>
        <v>0</v>
      </c>
    </row>
    <row r="17" spans="1:25" ht="24.75" customHeight="1" x14ac:dyDescent="0.25">
      <c r="A17" s="86" t="s">
        <v>62</v>
      </c>
      <c r="B17" s="63">
        <f>+'24-03-335 Ind. Habitabilidad'!J47</f>
        <v>0</v>
      </c>
      <c r="C17" s="63">
        <f>+'24-03-335 Ind. Habitabilidad'!K47</f>
        <v>0</v>
      </c>
      <c r="D17" s="63">
        <f>+'24-03-335 Ind. Habitabilidad'!M47</f>
        <v>0</v>
      </c>
      <c r="E17" s="63">
        <f>+'24-03-335 Ind. Habitabilidad'!N47</f>
        <v>0</v>
      </c>
      <c r="F17" s="63">
        <f>+'24-03-335 Ind. Habitabilidad'!O47</f>
        <v>0</v>
      </c>
      <c r="G17" s="63">
        <f>+'24-03-335 Ind. Habitabilidad'!R47</f>
        <v>0</v>
      </c>
      <c r="H17" s="63">
        <f>+'24-03-335 Ind. Habitabilidad'!S47</f>
        <v>0</v>
      </c>
      <c r="I17" s="63">
        <f>+'24-03-335 Ind. Habitabilidad'!T47</f>
        <v>0</v>
      </c>
      <c r="J17" s="63">
        <f>+'24-03-335 Ind. Habitabilidad'!U47</f>
        <v>0</v>
      </c>
      <c r="K17" s="63">
        <f>+'24-03-335 Ind. Habitabilidad'!V47</f>
        <v>0</v>
      </c>
      <c r="L17" s="63">
        <f>+'24-03-335 Ind. Habitabilidad'!W47</f>
        <v>0</v>
      </c>
      <c r="M17" s="63">
        <f>+'24-03-335 Ind. Habitabilidad'!X47</f>
        <v>0</v>
      </c>
      <c r="N17" s="63">
        <f>+'24-03-335 Ind. Habitabilidad'!Y47</f>
        <v>0</v>
      </c>
      <c r="O17" s="63">
        <f>+'24-03-335 Ind. Habitabilidad'!Z47</f>
        <v>0</v>
      </c>
      <c r="P17" s="63">
        <f>+'24-03-335 Ind. Habitabilidad'!AA47</f>
        <v>0</v>
      </c>
      <c r="Q17" s="63">
        <f>+'24-03-335 Ind. Habitabilidad'!AB47</f>
        <v>0</v>
      </c>
      <c r="R17" s="63">
        <f>+'24-03-335 Ind. Habitabilidad'!AC47</f>
        <v>0</v>
      </c>
      <c r="S17" s="63">
        <f>+'24-03-335 Ind. Habitabilidad'!AD47</f>
        <v>0</v>
      </c>
      <c r="T17" s="63">
        <f>+'24-03-335 Ind. Habitabilidad'!AE47</f>
        <v>0</v>
      </c>
      <c r="U17" s="63">
        <f>+'24-03-335 Ind. Habitabilidad'!AF47</f>
        <v>0</v>
      </c>
      <c r="V17" s="63">
        <f>+'24-03-335 Ind. Habitabilidad'!AG47</f>
        <v>0</v>
      </c>
      <c r="W17" s="63">
        <f>+'24-03-335 Ind. Habitabilidad'!AH47</f>
        <v>0</v>
      </c>
      <c r="X17" s="87">
        <f>+'24-03-335 Ind. Habitabilidad'!AI47</f>
        <v>0</v>
      </c>
      <c r="Y17" s="87">
        <f>+'24-03-335 Ind. Habitabilidad'!AJ44</f>
        <v>0</v>
      </c>
    </row>
    <row r="18" spans="1:25" ht="24.75" customHeight="1" x14ac:dyDescent="0.25">
      <c r="A18" s="86" t="s">
        <v>64</v>
      </c>
      <c r="B18" s="63">
        <f>+'24-03-335 Ind. Habitabilidad'!J51</f>
        <v>0</v>
      </c>
      <c r="C18" s="63">
        <f>+'24-03-335 Ind. Habitabilidad'!K51</f>
        <v>0</v>
      </c>
      <c r="D18" s="63">
        <f>+'24-03-335 Ind. Habitabilidad'!M51</f>
        <v>0</v>
      </c>
      <c r="E18" s="63">
        <f>+'24-03-335 Ind. Habitabilidad'!N51</f>
        <v>0</v>
      </c>
      <c r="F18" s="63">
        <f>+'24-03-335 Ind. Habitabilidad'!O51</f>
        <v>0</v>
      </c>
      <c r="G18" s="63">
        <f>+'24-03-335 Ind. Habitabilidad'!R51</f>
        <v>0</v>
      </c>
      <c r="H18" s="63">
        <f>+'24-03-335 Ind. Habitabilidad'!S51</f>
        <v>0</v>
      </c>
      <c r="I18" s="63">
        <f>+'24-03-335 Ind. Habitabilidad'!T51</f>
        <v>0</v>
      </c>
      <c r="J18" s="63">
        <f>+'24-03-335 Ind. Habitabilidad'!U51</f>
        <v>0</v>
      </c>
      <c r="K18" s="63">
        <f>+'24-03-335 Ind. Habitabilidad'!V51</f>
        <v>0</v>
      </c>
      <c r="L18" s="63">
        <f>+'24-03-335 Ind. Habitabilidad'!W51</f>
        <v>0</v>
      </c>
      <c r="M18" s="63">
        <f>+'24-03-335 Ind. Habitabilidad'!X51</f>
        <v>0</v>
      </c>
      <c r="N18" s="63">
        <f>+'24-03-335 Ind. Habitabilidad'!Y51</f>
        <v>0</v>
      </c>
      <c r="O18" s="63">
        <f>+'24-03-335 Ind. Habitabilidad'!Z51</f>
        <v>0</v>
      </c>
      <c r="P18" s="63">
        <f>+'24-03-335 Ind. Habitabilidad'!AA51</f>
        <v>0</v>
      </c>
      <c r="Q18" s="63">
        <f>+'24-03-335 Ind. Habitabilidad'!AB51</f>
        <v>0</v>
      </c>
      <c r="R18" s="63">
        <f>+'24-03-335 Ind. Habitabilidad'!AC51</f>
        <v>0</v>
      </c>
      <c r="S18" s="63">
        <f>+'24-03-335 Ind. Habitabilidad'!AD51</f>
        <v>0</v>
      </c>
      <c r="T18" s="63">
        <f>+'24-03-335 Ind. Habitabilidad'!AE51</f>
        <v>0</v>
      </c>
      <c r="U18" s="63">
        <f>+'24-03-335 Ind. Habitabilidad'!AF51</f>
        <v>0</v>
      </c>
      <c r="V18" s="63">
        <f>+'24-03-335 Ind. Habitabilidad'!AG51</f>
        <v>0</v>
      </c>
      <c r="W18" s="63">
        <f>+'24-03-335 Ind. Habitabilidad'!AH51</f>
        <v>0</v>
      </c>
      <c r="X18" s="87">
        <f>+'24-03-335 Ind. Habitabilidad'!AI51</f>
        <v>0</v>
      </c>
      <c r="Y18" s="87">
        <f>+'24-03-335 Ind. Habitabilidad'!AJ51</f>
        <v>0</v>
      </c>
    </row>
    <row r="19" spans="1:25" ht="24.75" customHeight="1" x14ac:dyDescent="0.25">
      <c r="A19" s="86" t="s">
        <v>66</v>
      </c>
      <c r="B19" s="63">
        <f>+'24-03-335 Ind. Habitabilidad'!J55</f>
        <v>0</v>
      </c>
      <c r="C19" s="63">
        <f>+'24-03-335 Ind. Habitabilidad'!K55</f>
        <v>0</v>
      </c>
      <c r="D19" s="63">
        <f>+'24-03-335 Ind. Habitabilidad'!M55</f>
        <v>0</v>
      </c>
      <c r="E19" s="63">
        <f>+'24-03-335 Ind. Habitabilidad'!N55</f>
        <v>0</v>
      </c>
      <c r="F19" s="63">
        <f>+'24-03-335 Ind. Habitabilidad'!O55</f>
        <v>0</v>
      </c>
      <c r="G19" s="63">
        <f>+'24-03-335 Ind. Habitabilidad'!R55</f>
        <v>0</v>
      </c>
      <c r="H19" s="63">
        <f>+'24-03-335 Ind. Habitabilidad'!S55</f>
        <v>0</v>
      </c>
      <c r="I19" s="63">
        <f>+'24-03-335 Ind. Habitabilidad'!T55</f>
        <v>0</v>
      </c>
      <c r="J19" s="63">
        <f>+'24-03-335 Ind. Habitabilidad'!U55</f>
        <v>0</v>
      </c>
      <c r="K19" s="63">
        <f>+'24-03-335 Ind. Habitabilidad'!V55</f>
        <v>0</v>
      </c>
      <c r="L19" s="63">
        <f>+'24-03-335 Ind. Habitabilidad'!W55</f>
        <v>0</v>
      </c>
      <c r="M19" s="63">
        <f>+'24-03-335 Ind. Habitabilidad'!X55</f>
        <v>0</v>
      </c>
      <c r="N19" s="63">
        <f>+'24-03-335 Ind. Habitabilidad'!Y55</f>
        <v>0</v>
      </c>
      <c r="O19" s="63">
        <f>+'24-03-335 Ind. Habitabilidad'!Z55</f>
        <v>0</v>
      </c>
      <c r="P19" s="63">
        <f>+'24-03-335 Ind. Habitabilidad'!AA55</f>
        <v>0</v>
      </c>
      <c r="Q19" s="63">
        <f>+'24-03-335 Ind. Habitabilidad'!AB55</f>
        <v>0</v>
      </c>
      <c r="R19" s="63">
        <f>+'24-03-335 Ind. Habitabilidad'!AC55</f>
        <v>0</v>
      </c>
      <c r="S19" s="63">
        <f>+'24-03-335 Ind. Habitabilidad'!AD55</f>
        <v>0</v>
      </c>
      <c r="T19" s="63">
        <f>+'24-03-335 Ind. Habitabilidad'!AE55</f>
        <v>0</v>
      </c>
      <c r="U19" s="63">
        <f>+'24-03-335 Ind. Habitabilidad'!AF55</f>
        <v>0</v>
      </c>
      <c r="V19" s="63">
        <f>+'24-03-335 Ind. Habitabilidad'!AG55</f>
        <v>0</v>
      </c>
      <c r="W19" s="63">
        <f>+'24-03-335 Ind. Habitabilidad'!AH55</f>
        <v>0</v>
      </c>
      <c r="X19" s="87">
        <f>+'24-03-335 Ind. Habitabilidad'!AI55</f>
        <v>0</v>
      </c>
      <c r="Y19" s="87">
        <f>+'24-03-335 Ind. Habitabilidad'!AJ55</f>
        <v>0</v>
      </c>
    </row>
    <row r="20" spans="1:25" ht="24.75" customHeight="1" x14ac:dyDescent="0.25">
      <c r="A20" s="88" t="s">
        <v>68</v>
      </c>
      <c r="B20" s="63">
        <f>+'24-03-335 Ind. Habitabilidad'!J59</f>
        <v>0</v>
      </c>
      <c r="C20" s="63">
        <f>+'24-03-335 Ind. Habitabilidad'!K59</f>
        <v>0</v>
      </c>
      <c r="D20" s="63">
        <f>+'24-03-335 Ind. Habitabilidad'!M59</f>
        <v>0</v>
      </c>
      <c r="E20" s="63">
        <f>+'24-03-335 Ind. Habitabilidad'!N59</f>
        <v>0</v>
      </c>
      <c r="F20" s="63">
        <f>+'24-03-335 Ind. Habitabilidad'!O59</f>
        <v>0</v>
      </c>
      <c r="G20" s="63">
        <f>+'24-03-335 Ind. Habitabilidad'!R59</f>
        <v>0</v>
      </c>
      <c r="H20" s="63">
        <f>+'24-03-335 Ind. Habitabilidad'!S59</f>
        <v>0</v>
      </c>
      <c r="I20" s="63">
        <f>+'24-03-335 Ind. Habitabilidad'!T59</f>
        <v>0</v>
      </c>
      <c r="J20" s="63">
        <f>+'24-03-335 Ind. Habitabilidad'!U59</f>
        <v>0</v>
      </c>
      <c r="K20" s="63">
        <f>+'24-03-335 Ind. Habitabilidad'!V59</f>
        <v>0</v>
      </c>
      <c r="L20" s="63">
        <f>+'24-03-335 Ind. Habitabilidad'!W59</f>
        <v>0</v>
      </c>
      <c r="M20" s="63">
        <f>+'24-03-335 Ind. Habitabilidad'!X59</f>
        <v>0</v>
      </c>
      <c r="N20" s="63">
        <f>+'24-03-335 Ind. Habitabilidad'!Y59</f>
        <v>0</v>
      </c>
      <c r="O20" s="63">
        <f>+'24-03-335 Ind. Habitabilidad'!Z59</f>
        <v>0</v>
      </c>
      <c r="P20" s="63">
        <f>+'24-03-335 Ind. Habitabilidad'!AA59</f>
        <v>0</v>
      </c>
      <c r="Q20" s="63">
        <f>+'24-03-335 Ind. Habitabilidad'!AB59</f>
        <v>0</v>
      </c>
      <c r="R20" s="63">
        <f>+'24-03-335 Ind. Habitabilidad'!AC59</f>
        <v>0</v>
      </c>
      <c r="S20" s="63">
        <f>+'24-03-335 Ind. Habitabilidad'!AD59</f>
        <v>0</v>
      </c>
      <c r="T20" s="63">
        <f>+'24-03-335 Ind. Habitabilidad'!AE59</f>
        <v>0</v>
      </c>
      <c r="U20" s="63">
        <f>+'24-03-335 Ind. Habitabilidad'!AF59</f>
        <v>0</v>
      </c>
      <c r="V20" s="63">
        <f>+'24-03-335 Ind. Habitabilidad'!AG59</f>
        <v>0</v>
      </c>
      <c r="W20" s="63">
        <f>+'24-03-335 Ind. Habitabilidad'!AH59</f>
        <v>0</v>
      </c>
      <c r="X20" s="87">
        <f>+'24-03-335 Ind. Habitabilidad'!AI59</f>
        <v>0</v>
      </c>
      <c r="Y20" s="87">
        <f>+'24-03-335 Ind. Habitabilidad'!AJ59</f>
        <v>0</v>
      </c>
    </row>
    <row r="21" spans="1:25" ht="24.75" customHeight="1" x14ac:dyDescent="0.25">
      <c r="A21" s="88" t="s">
        <v>70</v>
      </c>
      <c r="B21" s="63">
        <f>+'24-03-335 Ind. Habitabilidad'!J63</f>
        <v>0</v>
      </c>
      <c r="C21" s="63">
        <f>+'24-03-335 Ind. Habitabilidad'!K63</f>
        <v>0</v>
      </c>
      <c r="D21" s="63">
        <f>+'24-03-335 Ind. Habitabilidad'!M63</f>
        <v>0</v>
      </c>
      <c r="E21" s="63">
        <f>+'24-03-335 Ind. Habitabilidad'!N63</f>
        <v>0</v>
      </c>
      <c r="F21" s="63">
        <f>+'24-03-335 Ind. Habitabilidad'!O63</f>
        <v>0</v>
      </c>
      <c r="G21" s="63">
        <f>+'24-03-335 Ind. Habitabilidad'!R63</f>
        <v>0</v>
      </c>
      <c r="H21" s="63">
        <f>+'24-03-335 Ind. Habitabilidad'!S63</f>
        <v>0</v>
      </c>
      <c r="I21" s="63">
        <f>+'24-03-335 Ind. Habitabilidad'!T63</f>
        <v>0</v>
      </c>
      <c r="J21" s="63">
        <f>+'24-03-335 Ind. Habitabilidad'!U63</f>
        <v>0</v>
      </c>
      <c r="K21" s="63">
        <f>+'24-03-335 Ind. Habitabilidad'!V63</f>
        <v>0</v>
      </c>
      <c r="L21" s="63">
        <f>+'24-03-335 Ind. Habitabilidad'!W63</f>
        <v>0</v>
      </c>
      <c r="M21" s="63">
        <f>+'24-03-335 Ind. Habitabilidad'!X63</f>
        <v>0</v>
      </c>
      <c r="N21" s="63">
        <f>+'24-03-335 Ind. Habitabilidad'!Y63</f>
        <v>0</v>
      </c>
      <c r="O21" s="63">
        <f>+'24-03-335 Ind. Habitabilidad'!Z63</f>
        <v>0</v>
      </c>
      <c r="P21" s="63">
        <f>+'24-03-335 Ind. Habitabilidad'!AA63</f>
        <v>0</v>
      </c>
      <c r="Q21" s="63">
        <f>+'24-03-335 Ind. Habitabilidad'!AB63</f>
        <v>0</v>
      </c>
      <c r="R21" s="63">
        <f>+'24-03-335 Ind. Habitabilidad'!AC63</f>
        <v>0</v>
      </c>
      <c r="S21" s="63">
        <f>+'24-03-335 Ind. Habitabilidad'!AD63</f>
        <v>0</v>
      </c>
      <c r="T21" s="63">
        <f>+'24-03-335 Ind. Habitabilidad'!AE63</f>
        <v>0</v>
      </c>
      <c r="U21" s="63">
        <f>+'24-03-335 Ind. Habitabilidad'!AF63</f>
        <v>0</v>
      </c>
      <c r="V21" s="63">
        <f>+'24-03-335 Ind. Habitabilidad'!AG63</f>
        <v>0</v>
      </c>
      <c r="W21" s="63">
        <f>+'24-03-335 Ind. Habitabilidad'!AH63</f>
        <v>0</v>
      </c>
      <c r="X21" s="87">
        <f>+'24-03-335 Ind. Habitabilidad'!AI63</f>
        <v>0</v>
      </c>
      <c r="Y21" s="87">
        <f>+'24-03-335 Ind. Habitabilidad'!AJ63</f>
        <v>0</v>
      </c>
    </row>
    <row r="22" spans="1:25" ht="24.75" customHeight="1" x14ac:dyDescent="0.25">
      <c r="A22" s="88" t="s">
        <v>72</v>
      </c>
      <c r="B22" s="63">
        <f>+'24-03-335 Ind. Habitabilidad'!J67</f>
        <v>0</v>
      </c>
      <c r="C22" s="63">
        <f>+'24-03-335 Ind. Habitabilidad'!K67</f>
        <v>0</v>
      </c>
      <c r="D22" s="63">
        <f>+'24-03-335 Ind. Habitabilidad'!M67</f>
        <v>0</v>
      </c>
      <c r="E22" s="63">
        <f>+'24-03-335 Ind. Habitabilidad'!N67</f>
        <v>0</v>
      </c>
      <c r="F22" s="63">
        <f>+'24-03-335 Ind. Habitabilidad'!O67</f>
        <v>0</v>
      </c>
      <c r="G22" s="63">
        <f>+'24-03-335 Ind. Habitabilidad'!R67</f>
        <v>0</v>
      </c>
      <c r="H22" s="63">
        <f>+'24-03-335 Ind. Habitabilidad'!S67</f>
        <v>0</v>
      </c>
      <c r="I22" s="63">
        <f>+'24-03-335 Ind. Habitabilidad'!T67</f>
        <v>0</v>
      </c>
      <c r="J22" s="63">
        <f>+'24-03-335 Ind. Habitabilidad'!U67</f>
        <v>0</v>
      </c>
      <c r="K22" s="63">
        <f>+'24-03-335 Ind. Habitabilidad'!V67</f>
        <v>0</v>
      </c>
      <c r="L22" s="63">
        <f>+'24-03-335 Ind. Habitabilidad'!W67</f>
        <v>0</v>
      </c>
      <c r="M22" s="63">
        <f>+'24-03-335 Ind. Habitabilidad'!X67</f>
        <v>0</v>
      </c>
      <c r="N22" s="63">
        <f>+'24-03-335 Ind. Habitabilidad'!Y67</f>
        <v>0</v>
      </c>
      <c r="O22" s="63">
        <f>+'24-03-335 Ind. Habitabilidad'!Z67</f>
        <v>0</v>
      </c>
      <c r="P22" s="63">
        <f>+'24-03-335 Ind. Habitabilidad'!AA67</f>
        <v>0</v>
      </c>
      <c r="Q22" s="63">
        <f>+'24-03-335 Ind. Habitabilidad'!AB67</f>
        <v>0</v>
      </c>
      <c r="R22" s="63">
        <f>+'24-03-335 Ind. Habitabilidad'!AC67</f>
        <v>0</v>
      </c>
      <c r="S22" s="63">
        <f>+'24-03-335 Ind. Habitabilidad'!AD67</f>
        <v>0</v>
      </c>
      <c r="T22" s="63">
        <f>+'24-03-335 Ind. Habitabilidad'!AE67</f>
        <v>0</v>
      </c>
      <c r="U22" s="63">
        <f>+'24-03-335 Ind. Habitabilidad'!AF67</f>
        <v>0</v>
      </c>
      <c r="V22" s="63">
        <f>+'24-03-335 Ind. Habitabilidad'!AG67</f>
        <v>0</v>
      </c>
      <c r="W22" s="63">
        <f>+'24-03-335 Ind. Habitabilidad'!AH67</f>
        <v>0</v>
      </c>
      <c r="X22" s="87">
        <f>+'24-03-335 Ind. Habitabilidad'!AI67</f>
        <v>0</v>
      </c>
      <c r="Y22" s="87">
        <f>+'24-03-335 Ind. Habitabilidad'!AJ67</f>
        <v>0</v>
      </c>
    </row>
    <row r="23" spans="1:25" ht="24.75" customHeight="1" x14ac:dyDescent="0.25">
      <c r="A23" s="89" t="s">
        <v>74</v>
      </c>
      <c r="B23" s="63">
        <f>+'24-03-335 Ind. Habitabilidad'!J71</f>
        <v>16628242000</v>
      </c>
      <c r="C23" s="63">
        <f>+'24-03-335 Ind. Habitabilidad'!K71</f>
        <v>2012955642</v>
      </c>
      <c r="D23" s="63">
        <f>+'24-03-335 Ind. Habitabilidad'!M71</f>
        <v>0</v>
      </c>
      <c r="E23" s="63">
        <f>+'24-03-335 Ind. Habitabilidad'!N71</f>
        <v>0</v>
      </c>
      <c r="F23" s="63">
        <f>+'24-03-335 Ind. Habitabilidad'!O71</f>
        <v>0</v>
      </c>
      <c r="G23" s="63">
        <f>+'24-03-335 Ind. Habitabilidad'!R71</f>
        <v>0</v>
      </c>
      <c r="H23" s="63">
        <f>+'24-03-335 Ind. Habitabilidad'!S71</f>
        <v>811477821</v>
      </c>
      <c r="I23" s="63">
        <f>+'24-03-335 Ind. Habitabilidad'!T71</f>
        <v>0</v>
      </c>
      <c r="J23" s="63">
        <f>+'24-03-335 Ind. Habitabilidad'!U71</f>
        <v>1201477821</v>
      </c>
      <c r="K23" s="63">
        <f>+'24-03-335 Ind. Habitabilidad'!V71</f>
        <v>0</v>
      </c>
      <c r="L23" s="63">
        <f>+'24-03-335 Ind. Habitabilidad'!W71</f>
        <v>0</v>
      </c>
      <c r="M23" s="63">
        <f>+'24-03-335 Ind. Habitabilidad'!X71</f>
        <v>811477821</v>
      </c>
      <c r="N23" s="63">
        <f>+'24-03-335 Ind. Habitabilidad'!Y71</f>
        <v>811477821</v>
      </c>
      <c r="O23" s="63">
        <f>+'24-03-335 Ind. Habitabilidad'!Z71</f>
        <v>0</v>
      </c>
      <c r="P23" s="63">
        <f>+'24-03-335 Ind. Habitabilidad'!AA71</f>
        <v>0</v>
      </c>
      <c r="Q23" s="63">
        <f>+'24-03-335 Ind. Habitabilidad'!AB71</f>
        <v>0</v>
      </c>
      <c r="R23" s="63">
        <f>+'24-03-335 Ind. Habitabilidad'!AC71</f>
        <v>0</v>
      </c>
      <c r="S23" s="63">
        <f>+'24-03-335 Ind. Habitabilidad'!AD71</f>
        <v>0</v>
      </c>
      <c r="T23" s="63">
        <f>+'24-03-335 Ind. Habitabilidad'!AE71</f>
        <v>0</v>
      </c>
      <c r="U23" s="63">
        <f>+'24-03-335 Ind. Habitabilidad'!AF71</f>
        <v>0</v>
      </c>
      <c r="V23" s="63">
        <f>+'24-03-335 Ind. Habitabilidad'!AG71</f>
        <v>0</v>
      </c>
      <c r="W23" s="63">
        <f>+'24-03-335 Ind. Habitabilidad'!AH71</f>
        <v>2012955642</v>
      </c>
      <c r="X23" s="87">
        <f>+'24-03-335 Ind. Habitabilidad'!AI71</f>
        <v>0.1210564317021607</v>
      </c>
      <c r="Y23" s="87">
        <f>+'24-03-335 Ind. Habitabilidad'!AJ71</f>
        <v>1</v>
      </c>
    </row>
    <row r="24" spans="1:25" ht="25.5" x14ac:dyDescent="0.25">
      <c r="A24" s="8" t="str">
        <f>"TOTAL ASIG."&amp;" "&amp;$A$5</f>
        <v>TOTAL ASIG. 24-03-335 "Programa de Habitabilidad Chile Solidario"</v>
      </c>
      <c r="B24" s="75">
        <f>SUM(B8:B23)</f>
        <v>16628242000</v>
      </c>
      <c r="C24" s="75">
        <f t="shared" ref="C24:V24" si="0">SUM(C8:C23)</f>
        <v>2012955642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811477821</v>
      </c>
      <c r="I24" s="75">
        <f t="shared" si="0"/>
        <v>0</v>
      </c>
      <c r="J24" s="75">
        <f t="shared" si="0"/>
        <v>1201477821</v>
      </c>
      <c r="K24" s="75">
        <f t="shared" si="0"/>
        <v>0</v>
      </c>
      <c r="L24" s="75">
        <f t="shared" si="0"/>
        <v>0</v>
      </c>
      <c r="M24" s="75">
        <f t="shared" si="0"/>
        <v>811477821</v>
      </c>
      <c r="N24" s="75">
        <f t="shared" si="0"/>
        <v>811477821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2012955642</v>
      </c>
      <c r="X24" s="90">
        <f>+'24-03-335 Ind. Habitabilidad'!AI72</f>
        <v>0.1210564317021607</v>
      </c>
      <c r="Y24" s="90">
        <f>'24-03-335 Ind. Habitabilidad'!AJ72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B2747-D9AB-4803-9A4C-436283563215}">
  <sheetPr>
    <tabColor rgb="FF007DB5"/>
    <pageSetUpPr fitToPage="1"/>
  </sheetPr>
  <dimension ref="A1:DB90"/>
  <sheetViews>
    <sheetView topLeftCell="E40" zoomScale="120" zoomScaleNormal="120" workbookViewId="0">
      <selection activeCell="H74" sqref="H74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customWidth="1" outlineLevel="1"/>
    <col min="25" max="25" width="12.140625" style="83" customWidth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</row>
    <row r="2" spans="1:106" s="1" customFormat="1" ht="16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</row>
    <row r="3" spans="1:106" s="1" customFormat="1" ht="16.5" customHeight="1" x14ac:dyDescent="0.25">
      <c r="A3" s="142" t="s">
        <v>169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</row>
    <row r="4" spans="1:106" s="1" customFormat="1" ht="16.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</row>
    <row r="5" spans="1:106" ht="17.25" customHeight="1" x14ac:dyDescent="0.25">
      <c r="A5" s="174" t="s">
        <v>88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6"/>
    </row>
    <row r="6" spans="1:106" s="6" customFormat="1" x14ac:dyDescent="0.25">
      <c r="A6" s="138" t="s">
        <v>3</v>
      </c>
      <c r="B6" s="172" t="s">
        <v>4</v>
      </c>
      <c r="C6" s="4" t="s">
        <v>5</v>
      </c>
      <c r="D6" s="172" t="s">
        <v>6</v>
      </c>
      <c r="E6" s="138" t="s">
        <v>7</v>
      </c>
      <c r="F6" s="172" t="s">
        <v>8</v>
      </c>
      <c r="G6" s="138" t="s">
        <v>9</v>
      </c>
      <c r="H6" s="138" t="s">
        <v>10</v>
      </c>
      <c r="I6" s="138"/>
      <c r="J6" s="145" t="s">
        <v>11</v>
      </c>
      <c r="K6" s="145" t="s">
        <v>12</v>
      </c>
      <c r="L6" s="138" t="s">
        <v>13</v>
      </c>
      <c r="M6" s="151" t="s">
        <v>14</v>
      </c>
      <c r="N6" s="152"/>
      <c r="O6" s="153"/>
      <c r="P6" s="138" t="s">
        <v>15</v>
      </c>
      <c r="Q6" s="172" t="s">
        <v>16</v>
      </c>
      <c r="R6" s="137" t="s">
        <v>17</v>
      </c>
      <c r="S6" s="137"/>
      <c r="T6" s="137"/>
      <c r="U6" s="145" t="s">
        <v>18</v>
      </c>
      <c r="V6" s="137" t="s">
        <v>17</v>
      </c>
      <c r="W6" s="137"/>
      <c r="X6" s="137"/>
      <c r="Y6" s="145" t="s">
        <v>19</v>
      </c>
      <c r="Z6" s="137" t="s">
        <v>17</v>
      </c>
      <c r="AA6" s="137"/>
      <c r="AB6" s="137"/>
      <c r="AC6" s="145" t="s">
        <v>20</v>
      </c>
      <c r="AD6" s="137" t="s">
        <v>17</v>
      </c>
      <c r="AE6" s="137"/>
      <c r="AF6" s="137"/>
      <c r="AG6" s="145" t="s">
        <v>21</v>
      </c>
      <c r="AH6" s="145" t="s">
        <v>22</v>
      </c>
      <c r="AI6" s="147" t="s">
        <v>23</v>
      </c>
      <c r="AJ6" s="147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38"/>
      <c r="B7" s="173"/>
      <c r="C7" s="4" t="s">
        <v>24</v>
      </c>
      <c r="D7" s="173"/>
      <c r="E7" s="138"/>
      <c r="F7" s="173"/>
      <c r="G7" s="138"/>
      <c r="H7" s="3" t="s">
        <v>25</v>
      </c>
      <c r="I7" s="3" t="s">
        <v>26</v>
      </c>
      <c r="J7" s="146"/>
      <c r="K7" s="146"/>
      <c r="L7" s="138"/>
      <c r="M7" s="5" t="s">
        <v>27</v>
      </c>
      <c r="N7" s="5" t="s">
        <v>28</v>
      </c>
      <c r="O7" s="5" t="s">
        <v>29</v>
      </c>
      <c r="P7" s="138"/>
      <c r="Q7" s="173"/>
      <c r="R7" s="5" t="s">
        <v>30</v>
      </c>
      <c r="S7" s="5" t="s">
        <v>31</v>
      </c>
      <c r="T7" s="5" t="s">
        <v>32</v>
      </c>
      <c r="U7" s="146"/>
      <c r="V7" s="5" t="s">
        <v>33</v>
      </c>
      <c r="W7" s="5" t="s">
        <v>34</v>
      </c>
      <c r="X7" s="5" t="s">
        <v>35</v>
      </c>
      <c r="Y7" s="146"/>
      <c r="Z7" s="5" t="s">
        <v>36</v>
      </c>
      <c r="AA7" s="5" t="s">
        <v>37</v>
      </c>
      <c r="AB7" s="5" t="s">
        <v>38</v>
      </c>
      <c r="AC7" s="146"/>
      <c r="AD7" s="5" t="s">
        <v>39</v>
      </c>
      <c r="AE7" s="5" t="s">
        <v>40</v>
      </c>
      <c r="AF7" s="5" t="s">
        <v>41</v>
      </c>
      <c r="AG7" s="146"/>
      <c r="AH7" s="146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69" t="s">
        <v>44</v>
      </c>
      <c r="B8" s="149"/>
      <c r="C8" s="149"/>
      <c r="D8" s="149"/>
      <c r="E8" s="150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60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61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62" t="s">
        <v>45</v>
      </c>
      <c r="B11" s="168"/>
      <c r="C11" s="163"/>
      <c r="D11" s="163"/>
      <c r="E11" s="163"/>
      <c r="F11" s="163"/>
      <c r="G11" s="163"/>
      <c r="H11" s="163"/>
      <c r="I11" s="16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57" t="s">
        <v>46</v>
      </c>
      <c r="B12" s="158"/>
      <c r="C12" s="158"/>
      <c r="D12" s="158"/>
      <c r="E12" s="15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7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7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62" t="s">
        <v>47</v>
      </c>
      <c r="B15" s="168"/>
      <c r="C15" s="163"/>
      <c r="D15" s="163"/>
      <c r="E15" s="163"/>
      <c r="F15" s="163"/>
      <c r="G15" s="163"/>
      <c r="H15" s="163"/>
      <c r="I15" s="16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57" t="s">
        <v>48</v>
      </c>
      <c r="B16" s="158"/>
      <c r="C16" s="158"/>
      <c r="D16" s="158"/>
      <c r="E16" s="15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60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61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62" t="s">
        <v>49</v>
      </c>
      <c r="B19" s="168"/>
      <c r="C19" s="163"/>
      <c r="D19" s="163"/>
      <c r="E19" s="163"/>
      <c r="F19" s="163"/>
      <c r="G19" s="163"/>
      <c r="H19" s="163"/>
      <c r="I19" s="16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57" t="s">
        <v>50</v>
      </c>
      <c r="B20" s="158"/>
      <c r="C20" s="158"/>
      <c r="D20" s="158"/>
      <c r="E20" s="15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60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61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62" t="s">
        <v>51</v>
      </c>
      <c r="B23" s="168"/>
      <c r="C23" s="163"/>
      <c r="D23" s="163"/>
      <c r="E23" s="163"/>
      <c r="F23" s="163"/>
      <c r="G23" s="163"/>
      <c r="H23" s="163"/>
      <c r="I23" s="16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57" t="s">
        <v>52</v>
      </c>
      <c r="B24" s="158"/>
      <c r="C24" s="158"/>
      <c r="D24" s="158"/>
      <c r="E24" s="15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60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61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62" t="s">
        <v>53</v>
      </c>
      <c r="B27" s="168"/>
      <c r="C27" s="163"/>
      <c r="D27" s="163"/>
      <c r="E27" s="163"/>
      <c r="F27" s="163"/>
      <c r="G27" s="163"/>
      <c r="H27" s="163"/>
      <c r="I27" s="16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57" t="s">
        <v>54</v>
      </c>
      <c r="B28" s="158"/>
      <c r="C28" s="158"/>
      <c r="D28" s="158"/>
      <c r="E28" s="15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60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61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62" t="s">
        <v>55</v>
      </c>
      <c r="B31" s="168"/>
      <c r="C31" s="163"/>
      <c r="D31" s="163"/>
      <c r="E31" s="163"/>
      <c r="F31" s="163"/>
      <c r="G31" s="163"/>
      <c r="H31" s="163"/>
      <c r="I31" s="16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57" t="s">
        <v>56</v>
      </c>
      <c r="B32" s="158"/>
      <c r="C32" s="158"/>
      <c r="D32" s="158"/>
      <c r="E32" s="15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60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61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62" t="s">
        <v>57</v>
      </c>
      <c r="B35" s="168"/>
      <c r="C35" s="163"/>
      <c r="D35" s="163"/>
      <c r="E35" s="163"/>
      <c r="F35" s="163"/>
      <c r="G35" s="163"/>
      <c r="H35" s="163"/>
      <c r="I35" s="16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57" t="s">
        <v>58</v>
      </c>
      <c r="B36" s="158"/>
      <c r="C36" s="158"/>
      <c r="D36" s="158"/>
      <c r="E36" s="15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60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61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62" t="s">
        <v>59</v>
      </c>
      <c r="B39" s="168"/>
      <c r="C39" s="163"/>
      <c r="D39" s="163"/>
      <c r="E39" s="163"/>
      <c r="F39" s="163"/>
      <c r="G39" s="163"/>
      <c r="H39" s="163"/>
      <c r="I39" s="16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57" t="s">
        <v>60</v>
      </c>
      <c r="B40" s="158"/>
      <c r="C40" s="158"/>
      <c r="D40" s="158"/>
      <c r="E40" s="15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60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61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62" t="s">
        <v>61</v>
      </c>
      <c r="B43" s="168"/>
      <c r="C43" s="163"/>
      <c r="D43" s="163"/>
      <c r="E43" s="163"/>
      <c r="F43" s="163"/>
      <c r="G43" s="163"/>
      <c r="H43" s="163"/>
      <c r="I43" s="16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57" t="s">
        <v>62</v>
      </c>
      <c r="B44" s="158"/>
      <c r="C44" s="158"/>
      <c r="D44" s="158"/>
      <c r="E44" s="15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60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61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62" t="s">
        <v>63</v>
      </c>
      <c r="B47" s="168"/>
      <c r="C47" s="163"/>
      <c r="D47" s="163"/>
      <c r="E47" s="163"/>
      <c r="F47" s="163"/>
      <c r="G47" s="163"/>
      <c r="H47" s="163"/>
      <c r="I47" s="16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57" t="s">
        <v>64</v>
      </c>
      <c r="B48" s="158"/>
      <c r="C48" s="158"/>
      <c r="D48" s="158"/>
      <c r="E48" s="15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60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61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65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65" t="s">
        <v>66</v>
      </c>
      <c r="B52" s="166"/>
      <c r="C52" s="166"/>
      <c r="D52" s="166"/>
      <c r="E52" s="16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60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61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62" t="s">
        <v>67</v>
      </c>
      <c r="B55" s="163"/>
      <c r="C55" s="163"/>
      <c r="D55" s="163"/>
      <c r="E55" s="163"/>
      <c r="F55" s="163"/>
      <c r="G55" s="163"/>
      <c r="H55" s="163"/>
      <c r="I55" s="16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57" t="s">
        <v>68</v>
      </c>
      <c r="B56" s="158"/>
      <c r="C56" s="158"/>
      <c r="D56" s="158"/>
      <c r="E56" s="15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60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61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62" t="s">
        <v>69</v>
      </c>
      <c r="B59" s="163"/>
      <c r="C59" s="163"/>
      <c r="D59" s="163"/>
      <c r="E59" s="163"/>
      <c r="F59" s="163"/>
      <c r="G59" s="163"/>
      <c r="H59" s="163"/>
      <c r="I59" s="16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57" t="s">
        <v>70</v>
      </c>
      <c r="B60" s="158"/>
      <c r="C60" s="158"/>
      <c r="D60" s="158"/>
      <c r="E60" s="15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60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61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62" t="s">
        <v>71</v>
      </c>
      <c r="B63" s="163"/>
      <c r="C63" s="163"/>
      <c r="D63" s="163"/>
      <c r="E63" s="163"/>
      <c r="F63" s="163"/>
      <c r="G63" s="163"/>
      <c r="H63" s="163"/>
      <c r="I63" s="16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57" t="s">
        <v>72</v>
      </c>
      <c r="B64" s="158"/>
      <c r="C64" s="158"/>
      <c r="D64" s="158"/>
      <c r="E64" s="15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60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61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62" t="s">
        <v>73</v>
      </c>
      <c r="B67" s="163"/>
      <c r="C67" s="163"/>
      <c r="D67" s="163"/>
      <c r="E67" s="163"/>
      <c r="F67" s="163"/>
      <c r="G67" s="163"/>
      <c r="H67" s="163"/>
      <c r="I67" s="16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57" t="s">
        <v>74</v>
      </c>
      <c r="B68" s="158"/>
      <c r="C68" s="158"/>
      <c r="D68" s="158"/>
      <c r="E68" s="159"/>
      <c r="F68" s="9"/>
      <c r="G68" s="10"/>
      <c r="H68" s="11"/>
      <c r="I68" s="11"/>
      <c r="J68" s="160">
        <v>29058314000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49.5" customHeight="1" outlineLevel="1" x14ac:dyDescent="0.2">
      <c r="A69" s="19">
        <v>1</v>
      </c>
      <c r="B69" s="19"/>
      <c r="C69" s="50" t="s">
        <v>179</v>
      </c>
      <c r="D69" s="51">
        <v>45404</v>
      </c>
      <c r="E69" s="69" t="s">
        <v>181</v>
      </c>
      <c r="F69" s="69" t="s">
        <v>180</v>
      </c>
      <c r="G69" s="71" t="s">
        <v>301</v>
      </c>
      <c r="H69" s="53"/>
      <c r="I69" s="55"/>
      <c r="J69" s="178"/>
      <c r="K69" s="99">
        <v>29058314000</v>
      </c>
      <c r="L69" s="179" t="s">
        <v>312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99"/>
      <c r="W69" s="24"/>
      <c r="X69" s="130">
        <v>20340819800</v>
      </c>
      <c r="Y69" s="25">
        <f>SUM(V69:X69)</f>
        <v>20340819800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20340819800</v>
      </c>
      <c r="AI69" s="26">
        <f>IF(ISERROR(AH69/J68),0,AH69/J68)</f>
        <v>0.7</v>
      </c>
      <c r="AJ69" s="27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7" customFormat="1" ht="12.75" customHeight="1" x14ac:dyDescent="0.25">
      <c r="A70" s="157" t="s">
        <v>75</v>
      </c>
      <c r="B70" s="158"/>
      <c r="C70" s="158"/>
      <c r="D70" s="158"/>
      <c r="E70" s="159"/>
      <c r="F70" s="157"/>
      <c r="G70" s="158"/>
      <c r="H70" s="158"/>
      <c r="I70" s="158"/>
      <c r="J70" s="75">
        <f>J68</f>
        <v>29058314000</v>
      </c>
      <c r="K70" s="75">
        <f>SUM(K69:K69)</f>
        <v>29058314000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0</v>
      </c>
      <c r="X70" s="75">
        <f t="shared" si="15"/>
        <v>20340819800</v>
      </c>
      <c r="Y70" s="75">
        <f t="shared" si="15"/>
        <v>20340819800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20340819800</v>
      </c>
      <c r="AI70" s="78">
        <f>IF(ISERROR(AH70/J70),0,AH70/J70)</f>
        <v>0.7</v>
      </c>
      <c r="AJ70" s="78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9" customFormat="1" ht="15" customHeight="1" x14ac:dyDescent="0.25">
      <c r="A71" s="154" t="str">
        <f>"TOTAL ASIG."&amp;" "&amp;$A$5</f>
        <v>TOTAL ASIG. 24-03-337 "Bonos Art. 2 Transitorio. Ley N°19.949"</v>
      </c>
      <c r="B71" s="155"/>
      <c r="C71" s="155"/>
      <c r="D71" s="155"/>
      <c r="E71" s="155"/>
      <c r="F71" s="155"/>
      <c r="G71" s="155"/>
      <c r="H71" s="155"/>
      <c r="I71" s="156"/>
      <c r="J71" s="33">
        <f>SUM(J11,J15,J19,J23,J27,J31,J35,J39,J43,J47,J51,J55,J59,J63,J67,J70)</f>
        <v>29058314000</v>
      </c>
      <c r="K71" s="33">
        <f>+K11+K15+K19+K23+K27+K31+K35+K39+K43+K47+K51+K55+K67+K59+K63+K70</f>
        <v>29058314000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0</v>
      </c>
      <c r="X71" s="33">
        <f t="shared" si="16"/>
        <v>20340819800</v>
      </c>
      <c r="Y71" s="33">
        <f t="shared" si="16"/>
        <v>20340819800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20340819800</v>
      </c>
      <c r="AI71" s="36">
        <f>IF(ISERROR(AH71/J71),0,AH71/J71)</f>
        <v>0.7</v>
      </c>
      <c r="AJ71" s="36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81"/>
      <c r="R72" s="81"/>
      <c r="S72" s="81"/>
      <c r="T72" s="81"/>
      <c r="V72" s="81"/>
      <c r="W72" s="81"/>
      <c r="X72" s="81"/>
      <c r="Z72" s="81"/>
      <c r="AA72" s="81"/>
      <c r="AB72" s="81"/>
      <c r="AD72" s="81"/>
      <c r="AE72" s="81"/>
      <c r="AF72" s="8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A80" s="2"/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90" spans="1:32" x14ac:dyDescent="0.25">
      <c r="E90" s="85"/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6B173509-7445-462D-8B62-DAF22A48608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F6D88CEF-A20D-4322-B344-8A42082ED57F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6EA1DD03-4C3E-4D89-826F-CA76ECEB8CE5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C58F822B-952D-4A55-8ACF-D62131DB5F36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F1D6E309-3E7B-4900-BA41-743EE285F895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C283A872-099A-4D1A-984E-9A421416674B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 V69" xr:uid="{C4BDACF9-6AAA-4A7A-A4AA-00DA10427B0E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AD69:AF69 Z69:AB69 R69:T69 W69" xr:uid="{6E390B8F-2BA0-43CB-8047-4EE94A4A55C9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19D88-FAE9-4588-B201-A5C094B7F748}">
  <sheetPr>
    <tabColor rgb="FF33CCFF"/>
    <pageSetUpPr fitToPage="1"/>
  </sheetPr>
  <dimension ref="A1:AJ41"/>
  <sheetViews>
    <sheetView zoomScaleNormal="100" workbookViewId="0">
      <selection activeCell="A4" sqref="A4:Y4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customWidth="1" outlineLevel="1"/>
    <col min="12" max="12" width="10.140625" style="83" customWidth="1" outlineLevel="1"/>
    <col min="13" max="13" width="12.28515625" style="83" customWidth="1" outlineLevel="1"/>
    <col min="14" max="14" width="11.42578125" style="83" customWidth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36" s="1" customFormat="1" ht="1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" customFormat="1" ht="1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36" s="1" customFormat="1" ht="15" customHeight="1" x14ac:dyDescent="0.25">
      <c r="A3" s="141" t="s">
        <v>169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36" s="1" customFormat="1" ht="1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</row>
    <row r="5" spans="1:36" ht="18" customHeight="1" x14ac:dyDescent="0.25">
      <c r="A5" s="148" t="str">
        <f>'24-03-337 Ind. Art.2'!A5:U5</f>
        <v>24-03-337 "Bonos Art. 2 Transitorio. Ley N°19.949"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50"/>
    </row>
    <row r="6" spans="1:36" s="80" customFormat="1" x14ac:dyDescent="0.25">
      <c r="A6" s="138" t="s">
        <v>5</v>
      </c>
      <c r="B6" s="145" t="s">
        <v>11</v>
      </c>
      <c r="C6" s="145" t="s">
        <v>76</v>
      </c>
      <c r="D6" s="151" t="s">
        <v>14</v>
      </c>
      <c r="E6" s="152"/>
      <c r="F6" s="153"/>
      <c r="G6" s="137" t="s">
        <v>17</v>
      </c>
      <c r="H6" s="137"/>
      <c r="I6" s="137"/>
      <c r="J6" s="145" t="s">
        <v>18</v>
      </c>
      <c r="K6" s="137" t="s">
        <v>17</v>
      </c>
      <c r="L6" s="137"/>
      <c r="M6" s="137"/>
      <c r="N6" s="145" t="s">
        <v>19</v>
      </c>
      <c r="O6" s="137" t="s">
        <v>17</v>
      </c>
      <c r="P6" s="137"/>
      <c r="Q6" s="137"/>
      <c r="R6" s="145" t="s">
        <v>20</v>
      </c>
      <c r="S6" s="137" t="s">
        <v>17</v>
      </c>
      <c r="T6" s="137"/>
      <c r="U6" s="137"/>
      <c r="V6" s="145" t="s">
        <v>21</v>
      </c>
      <c r="W6" s="145" t="s">
        <v>22</v>
      </c>
      <c r="X6" s="147" t="s">
        <v>77</v>
      </c>
      <c r="Y6" s="147"/>
    </row>
    <row r="7" spans="1:36" s="80" customFormat="1" ht="25.5" x14ac:dyDescent="0.25">
      <c r="A7" s="138"/>
      <c r="B7" s="146"/>
      <c r="C7" s="146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46"/>
      <c r="K7" s="5" t="s">
        <v>33</v>
      </c>
      <c r="L7" s="5" t="s">
        <v>34</v>
      </c>
      <c r="M7" s="5" t="s">
        <v>35</v>
      </c>
      <c r="N7" s="146"/>
      <c r="O7" s="5" t="s">
        <v>36</v>
      </c>
      <c r="P7" s="5" t="s">
        <v>37</v>
      </c>
      <c r="Q7" s="5" t="s">
        <v>38</v>
      </c>
      <c r="R7" s="146"/>
      <c r="S7" s="5" t="s">
        <v>39</v>
      </c>
      <c r="T7" s="5" t="s">
        <v>40</v>
      </c>
      <c r="U7" s="5" t="s">
        <v>78</v>
      </c>
      <c r="V7" s="146"/>
      <c r="W7" s="146"/>
      <c r="X7" s="7" t="s">
        <v>42</v>
      </c>
      <c r="Y7" s="7" t="s">
        <v>79</v>
      </c>
    </row>
    <row r="8" spans="1:36" ht="24.75" customHeight="1" x14ac:dyDescent="0.25">
      <c r="A8" s="86" t="s">
        <v>44</v>
      </c>
      <c r="B8" s="63">
        <f>+'24-03-337 Ind. Art.2'!J11</f>
        <v>0</v>
      </c>
      <c r="C8" s="63">
        <f>+'24-03-337 Ind. Art.2'!K11</f>
        <v>0</v>
      </c>
      <c r="D8" s="63">
        <f>+'24-03-337 Ind. Art.2'!M11</f>
        <v>0</v>
      </c>
      <c r="E8" s="63">
        <f>+'24-03-337 Ind. Art.2'!N11</f>
        <v>0</v>
      </c>
      <c r="F8" s="63">
        <f>+'24-03-337 Ind. Art.2'!O11</f>
        <v>0</v>
      </c>
      <c r="G8" s="63">
        <f>+'24-03-337 Ind. Art.2'!R11</f>
        <v>0</v>
      </c>
      <c r="H8" s="63">
        <f>+'24-03-337 Ind. Art.2'!S11</f>
        <v>0</v>
      </c>
      <c r="I8" s="63">
        <f>+'24-03-337 Ind. Art.2'!T11</f>
        <v>0</v>
      </c>
      <c r="J8" s="63">
        <f>+'24-03-337 Ind. Art.2'!U11</f>
        <v>0</v>
      </c>
      <c r="K8" s="63">
        <f>+'24-03-337 Ind. Art.2'!V11</f>
        <v>0</v>
      </c>
      <c r="L8" s="63">
        <f>+'24-03-337 Ind. Art.2'!W11</f>
        <v>0</v>
      </c>
      <c r="M8" s="63">
        <f>+'24-03-337 Ind. Art.2'!X11</f>
        <v>0</v>
      </c>
      <c r="N8" s="63">
        <f>+'24-03-337 Ind. Art.2'!Y11</f>
        <v>0</v>
      </c>
      <c r="O8" s="63">
        <f>+'24-03-337 Ind. Art.2'!Z11</f>
        <v>0</v>
      </c>
      <c r="P8" s="63">
        <f>+'24-03-337 Ind. Art.2'!AA11</f>
        <v>0</v>
      </c>
      <c r="Q8" s="63">
        <f>+'24-03-337 Ind. Art.2'!AB11</f>
        <v>0</v>
      </c>
      <c r="R8" s="63">
        <f>+'24-03-337 Ind. Art.2'!AC11</f>
        <v>0</v>
      </c>
      <c r="S8" s="63">
        <f>+'24-03-337 Ind. Art.2'!AD11</f>
        <v>0</v>
      </c>
      <c r="T8" s="63">
        <f>+'24-03-337 Ind. Art.2'!AE11</f>
        <v>0</v>
      </c>
      <c r="U8" s="63">
        <f>+'24-03-337 Ind. Art.2'!AF11</f>
        <v>0</v>
      </c>
      <c r="V8" s="63">
        <f>+'24-03-337 Ind. Art.2'!AG11</f>
        <v>0</v>
      </c>
      <c r="W8" s="63">
        <f>+'24-03-337 Ind. Art.2'!AH11</f>
        <v>0</v>
      </c>
      <c r="X8" s="87">
        <f>+'24-03-337 Ind. Art.2'!AI11</f>
        <v>0</v>
      </c>
      <c r="Y8" s="87">
        <f>+'24-03-337 Ind. Art.2'!AJ11</f>
        <v>0</v>
      </c>
    </row>
    <row r="9" spans="1:36" ht="24.75" customHeight="1" x14ac:dyDescent="0.25">
      <c r="A9" s="86" t="s">
        <v>46</v>
      </c>
      <c r="B9" s="63">
        <f>+'24-03-337 Ind. Art.2'!J15</f>
        <v>0</v>
      </c>
      <c r="C9" s="63">
        <f>+'24-03-337 Ind. Art.2'!K15</f>
        <v>0</v>
      </c>
      <c r="D9" s="63">
        <f>+'24-03-337 Ind. Art.2'!M15</f>
        <v>0</v>
      </c>
      <c r="E9" s="63">
        <f>+'24-03-337 Ind. Art.2'!N15</f>
        <v>0</v>
      </c>
      <c r="F9" s="63">
        <f>+'24-03-337 Ind. Art.2'!O15</f>
        <v>0</v>
      </c>
      <c r="G9" s="63">
        <f>+'24-03-337 Ind. Art.2'!R15</f>
        <v>0</v>
      </c>
      <c r="H9" s="63">
        <f>+'24-03-337 Ind. Art.2'!S15</f>
        <v>0</v>
      </c>
      <c r="I9" s="63">
        <f>+'24-03-337 Ind. Art.2'!T15</f>
        <v>0</v>
      </c>
      <c r="J9" s="63">
        <f>+'24-03-337 Ind. Art.2'!U15</f>
        <v>0</v>
      </c>
      <c r="K9" s="63">
        <f>+'24-03-337 Ind. Art.2'!V15</f>
        <v>0</v>
      </c>
      <c r="L9" s="63">
        <f>+'24-03-337 Ind. Art.2'!W15</f>
        <v>0</v>
      </c>
      <c r="M9" s="63">
        <f>+'24-03-337 Ind. Art.2'!X15</f>
        <v>0</v>
      </c>
      <c r="N9" s="63">
        <f>+'24-03-337 Ind. Art.2'!Y15</f>
        <v>0</v>
      </c>
      <c r="O9" s="63">
        <f>+'24-03-337 Ind. Art.2'!Z15</f>
        <v>0</v>
      </c>
      <c r="P9" s="63">
        <f>+'24-03-337 Ind. Art.2'!AA15</f>
        <v>0</v>
      </c>
      <c r="Q9" s="63">
        <f>+'24-03-337 Ind. Art.2'!AB15</f>
        <v>0</v>
      </c>
      <c r="R9" s="63">
        <f>+'24-03-337 Ind. Art.2'!AC15</f>
        <v>0</v>
      </c>
      <c r="S9" s="63">
        <f>+'24-03-337 Ind. Art.2'!AD15</f>
        <v>0</v>
      </c>
      <c r="T9" s="63">
        <f>+'24-03-337 Ind. Art.2'!AE15</f>
        <v>0</v>
      </c>
      <c r="U9" s="63">
        <f>+'24-03-337 Ind. Art.2'!AF15</f>
        <v>0</v>
      </c>
      <c r="V9" s="63">
        <f>+'24-03-337 Ind. Art.2'!AG15</f>
        <v>0</v>
      </c>
      <c r="W9" s="63">
        <f>+'24-03-337 Ind. Art.2'!AH15</f>
        <v>0</v>
      </c>
      <c r="X9" s="87">
        <f>+'24-03-337 Ind. Art.2'!AI15</f>
        <v>0</v>
      </c>
      <c r="Y9" s="87">
        <f>+'24-03-337 Ind. Art.2'!AJ15</f>
        <v>0</v>
      </c>
    </row>
    <row r="10" spans="1:36" ht="24.75" customHeight="1" x14ac:dyDescent="0.25">
      <c r="A10" s="86" t="s">
        <v>48</v>
      </c>
      <c r="B10" s="63">
        <f>+'24-03-337 Ind. Art.2'!J19</f>
        <v>0</v>
      </c>
      <c r="C10" s="63">
        <f>+'24-03-337 Ind. Art.2'!K19</f>
        <v>0</v>
      </c>
      <c r="D10" s="63">
        <f>+'24-03-337 Ind. Art.2'!M19</f>
        <v>0</v>
      </c>
      <c r="E10" s="63">
        <f>+'24-03-337 Ind. Art.2'!N19</f>
        <v>0</v>
      </c>
      <c r="F10" s="63">
        <f>+'24-03-337 Ind. Art.2'!O19</f>
        <v>0</v>
      </c>
      <c r="G10" s="63">
        <f>+'24-03-337 Ind. Art.2'!R19</f>
        <v>0</v>
      </c>
      <c r="H10" s="63">
        <f>+'24-03-337 Ind. Art.2'!S19</f>
        <v>0</v>
      </c>
      <c r="I10" s="63">
        <f>+'24-03-337 Ind. Art.2'!T19</f>
        <v>0</v>
      </c>
      <c r="J10" s="63">
        <f>+'24-03-337 Ind. Art.2'!U19</f>
        <v>0</v>
      </c>
      <c r="K10" s="63">
        <f>+'24-03-337 Ind. Art.2'!V19</f>
        <v>0</v>
      </c>
      <c r="L10" s="63">
        <f>+'24-03-337 Ind. Art.2'!W19</f>
        <v>0</v>
      </c>
      <c r="M10" s="63">
        <f>+'24-03-337 Ind. Art.2'!X19</f>
        <v>0</v>
      </c>
      <c r="N10" s="63">
        <f>+'24-03-337 Ind. Art.2'!Y19</f>
        <v>0</v>
      </c>
      <c r="O10" s="63">
        <f>+'24-03-337 Ind. Art.2'!Z19</f>
        <v>0</v>
      </c>
      <c r="P10" s="63">
        <f>+'24-03-337 Ind. Art.2'!AA19</f>
        <v>0</v>
      </c>
      <c r="Q10" s="63">
        <f>+'24-03-337 Ind. Art.2'!AB19</f>
        <v>0</v>
      </c>
      <c r="R10" s="63">
        <f>+'24-03-337 Ind. Art.2'!AC19</f>
        <v>0</v>
      </c>
      <c r="S10" s="63">
        <f>+'24-03-337 Ind. Art.2'!AD19</f>
        <v>0</v>
      </c>
      <c r="T10" s="63">
        <f>+'24-03-337 Ind. Art.2'!AE19</f>
        <v>0</v>
      </c>
      <c r="U10" s="63">
        <f>+'24-03-337 Ind. Art.2'!AF19</f>
        <v>0</v>
      </c>
      <c r="V10" s="63">
        <f>+'24-03-337 Ind. Art.2'!AG19</f>
        <v>0</v>
      </c>
      <c r="W10" s="63">
        <f>+'24-03-337 Ind. Art.2'!AH19</f>
        <v>0</v>
      </c>
      <c r="X10" s="87">
        <f>+'24-03-337 Ind. Art.2'!AI19</f>
        <v>0</v>
      </c>
      <c r="Y10" s="87">
        <f>+'24-03-337 Ind. Art.2'!AJ19</f>
        <v>0</v>
      </c>
    </row>
    <row r="11" spans="1:36" ht="24.75" customHeight="1" x14ac:dyDescent="0.25">
      <c r="A11" s="86" t="s">
        <v>50</v>
      </c>
      <c r="B11" s="63">
        <f>+'24-03-337 Ind. Art.2'!J23</f>
        <v>0</v>
      </c>
      <c r="C11" s="63">
        <f>+'24-03-337 Ind. Art.2'!K23</f>
        <v>0</v>
      </c>
      <c r="D11" s="63">
        <f>+'24-03-337 Ind. Art.2'!M23</f>
        <v>0</v>
      </c>
      <c r="E11" s="63">
        <f>+'24-03-337 Ind. Art.2'!N23</f>
        <v>0</v>
      </c>
      <c r="F11" s="63">
        <f>+'24-03-337 Ind. Art.2'!O23</f>
        <v>0</v>
      </c>
      <c r="G11" s="63">
        <f>+'24-03-337 Ind. Art.2'!R23</f>
        <v>0</v>
      </c>
      <c r="H11" s="63">
        <f>+'24-03-337 Ind. Art.2'!S23</f>
        <v>0</v>
      </c>
      <c r="I11" s="63">
        <f>+'24-03-337 Ind. Art.2'!T23</f>
        <v>0</v>
      </c>
      <c r="J11" s="63">
        <f>+'24-03-337 Ind. Art.2'!U23</f>
        <v>0</v>
      </c>
      <c r="K11" s="63">
        <f>+'24-03-337 Ind. Art.2'!V23</f>
        <v>0</v>
      </c>
      <c r="L11" s="63">
        <f>+'24-03-337 Ind. Art.2'!W23</f>
        <v>0</v>
      </c>
      <c r="M11" s="63">
        <f>+'24-03-337 Ind. Art.2'!X23</f>
        <v>0</v>
      </c>
      <c r="N11" s="63">
        <f>+'24-03-337 Ind. Art.2'!Y23</f>
        <v>0</v>
      </c>
      <c r="O11" s="63">
        <f>+'24-03-337 Ind. Art.2'!Z23</f>
        <v>0</v>
      </c>
      <c r="P11" s="63">
        <f>+'24-03-337 Ind. Art.2'!AA23</f>
        <v>0</v>
      </c>
      <c r="Q11" s="63">
        <f>+'24-03-337 Ind. Art.2'!AB23</f>
        <v>0</v>
      </c>
      <c r="R11" s="63">
        <f>+'24-03-337 Ind. Art.2'!AC23</f>
        <v>0</v>
      </c>
      <c r="S11" s="63">
        <f>+'24-03-337 Ind. Art.2'!AD23</f>
        <v>0</v>
      </c>
      <c r="T11" s="63">
        <f>+'24-03-337 Ind. Art.2'!AE23</f>
        <v>0</v>
      </c>
      <c r="U11" s="63">
        <f>+'24-03-337 Ind. Art.2'!AF23</f>
        <v>0</v>
      </c>
      <c r="V11" s="63">
        <f>+'24-03-337 Ind. Art.2'!AG23</f>
        <v>0</v>
      </c>
      <c r="W11" s="63">
        <f>+'24-03-337 Ind. Art.2'!AH23</f>
        <v>0</v>
      </c>
      <c r="X11" s="87">
        <f>+'24-03-337 Ind. Art.2'!AI23</f>
        <v>0</v>
      </c>
      <c r="Y11" s="87">
        <f>+'24-03-337 Ind. Art.2'!AJ23</f>
        <v>0</v>
      </c>
    </row>
    <row r="12" spans="1:36" ht="24.75" customHeight="1" x14ac:dyDescent="0.25">
      <c r="A12" s="86" t="s">
        <v>52</v>
      </c>
      <c r="B12" s="63">
        <f>+'24-03-337 Ind. Art.2'!J27</f>
        <v>0</v>
      </c>
      <c r="C12" s="63">
        <f>+'24-03-337 Ind. Art.2'!K27</f>
        <v>0</v>
      </c>
      <c r="D12" s="63">
        <f>+'24-03-337 Ind. Art.2'!M27</f>
        <v>0</v>
      </c>
      <c r="E12" s="63">
        <f>+'24-03-337 Ind. Art.2'!N27</f>
        <v>0</v>
      </c>
      <c r="F12" s="63">
        <f>+'24-03-337 Ind. Art.2'!O27</f>
        <v>0</v>
      </c>
      <c r="G12" s="63">
        <f>+'24-03-337 Ind. Art.2'!R27</f>
        <v>0</v>
      </c>
      <c r="H12" s="63">
        <f>+'24-03-337 Ind. Art.2'!S27</f>
        <v>0</v>
      </c>
      <c r="I12" s="63">
        <f>+'24-03-337 Ind. Art.2'!T27</f>
        <v>0</v>
      </c>
      <c r="J12" s="63">
        <f>+'24-03-337 Ind. Art.2'!U27</f>
        <v>0</v>
      </c>
      <c r="K12" s="63">
        <f>+'24-03-337 Ind. Art.2'!V27</f>
        <v>0</v>
      </c>
      <c r="L12" s="63">
        <f>+'24-03-337 Ind. Art.2'!W27</f>
        <v>0</v>
      </c>
      <c r="M12" s="63">
        <f>+'24-03-337 Ind. Art.2'!X27</f>
        <v>0</v>
      </c>
      <c r="N12" s="63">
        <f>+'24-03-337 Ind. Art.2'!Y27</f>
        <v>0</v>
      </c>
      <c r="O12" s="63">
        <f>+'24-03-337 Ind. Art.2'!Z27</f>
        <v>0</v>
      </c>
      <c r="P12" s="63">
        <f>+'24-03-337 Ind. Art.2'!AA27</f>
        <v>0</v>
      </c>
      <c r="Q12" s="63">
        <f>+'24-03-337 Ind. Art.2'!AB27</f>
        <v>0</v>
      </c>
      <c r="R12" s="63">
        <f>+'24-03-337 Ind. Art.2'!AC27</f>
        <v>0</v>
      </c>
      <c r="S12" s="63">
        <f>+'24-03-337 Ind. Art.2'!AD27</f>
        <v>0</v>
      </c>
      <c r="T12" s="63">
        <f>+'24-03-337 Ind. Art.2'!AE27</f>
        <v>0</v>
      </c>
      <c r="U12" s="63">
        <f>+'24-03-337 Ind. Art.2'!AF27</f>
        <v>0</v>
      </c>
      <c r="V12" s="63">
        <f>+'24-03-337 Ind. Art.2'!AG27</f>
        <v>0</v>
      </c>
      <c r="W12" s="63">
        <f>+'24-03-337 Ind. Art.2'!AH27</f>
        <v>0</v>
      </c>
      <c r="X12" s="87">
        <f>+'24-03-337 Ind. Art.2'!AI27</f>
        <v>0</v>
      </c>
      <c r="Y12" s="87">
        <f>+'24-03-337 Ind. Art.2'!AJ27</f>
        <v>0</v>
      </c>
    </row>
    <row r="13" spans="1:36" ht="24.75" customHeight="1" x14ac:dyDescent="0.25">
      <c r="A13" s="86" t="s">
        <v>54</v>
      </c>
      <c r="B13" s="63">
        <f>+'24-03-337 Ind. Art.2'!J31</f>
        <v>0</v>
      </c>
      <c r="C13" s="63">
        <f>+'24-03-337 Ind. Art.2'!K31</f>
        <v>0</v>
      </c>
      <c r="D13" s="63">
        <f>+'24-03-337 Ind. Art.2'!M31</f>
        <v>0</v>
      </c>
      <c r="E13" s="63">
        <f>+'24-03-337 Ind. Art.2'!N31</f>
        <v>0</v>
      </c>
      <c r="F13" s="63">
        <f>+'24-03-337 Ind. Art.2'!O31</f>
        <v>0</v>
      </c>
      <c r="G13" s="63">
        <f>+'24-03-337 Ind. Art.2'!R31</f>
        <v>0</v>
      </c>
      <c r="H13" s="63">
        <f>+'24-03-337 Ind. Art.2'!S31</f>
        <v>0</v>
      </c>
      <c r="I13" s="63">
        <f>+'24-03-337 Ind. Art.2'!T31</f>
        <v>0</v>
      </c>
      <c r="J13" s="63">
        <f>+'24-03-337 Ind. Art.2'!U31</f>
        <v>0</v>
      </c>
      <c r="K13" s="63">
        <f>+'24-03-337 Ind. Art.2'!V31</f>
        <v>0</v>
      </c>
      <c r="L13" s="63">
        <f>+'24-03-337 Ind. Art.2'!W31</f>
        <v>0</v>
      </c>
      <c r="M13" s="63">
        <f>+'24-03-337 Ind. Art.2'!X31</f>
        <v>0</v>
      </c>
      <c r="N13" s="63">
        <f>+'24-03-337 Ind. Art.2'!Y31</f>
        <v>0</v>
      </c>
      <c r="O13" s="63">
        <f>+'24-03-337 Ind. Art.2'!Z31</f>
        <v>0</v>
      </c>
      <c r="P13" s="63">
        <f>+'24-03-337 Ind. Art.2'!AA31</f>
        <v>0</v>
      </c>
      <c r="Q13" s="63">
        <f>+'24-03-337 Ind. Art.2'!AB31</f>
        <v>0</v>
      </c>
      <c r="R13" s="63">
        <f>+'24-03-337 Ind. Art.2'!AC31</f>
        <v>0</v>
      </c>
      <c r="S13" s="63">
        <f>+'24-03-337 Ind. Art.2'!AD31</f>
        <v>0</v>
      </c>
      <c r="T13" s="63">
        <f>+'24-03-337 Ind. Art.2'!AE31</f>
        <v>0</v>
      </c>
      <c r="U13" s="63">
        <f>+'24-03-337 Ind. Art.2'!AF31</f>
        <v>0</v>
      </c>
      <c r="V13" s="63">
        <f>+'24-03-337 Ind. Art.2'!AG31</f>
        <v>0</v>
      </c>
      <c r="W13" s="63">
        <f>+'24-03-337 Ind. Art.2'!AH31</f>
        <v>0</v>
      </c>
      <c r="X13" s="87">
        <f>+'24-03-337 Ind. Art.2'!AI31</f>
        <v>0</v>
      </c>
      <c r="Y13" s="87">
        <f>+'24-03-337 Ind. Art.2'!AJ31</f>
        <v>0</v>
      </c>
    </row>
    <row r="14" spans="1:36" ht="24.75" customHeight="1" x14ac:dyDescent="0.25">
      <c r="A14" s="86" t="s">
        <v>56</v>
      </c>
      <c r="B14" s="63">
        <f>+'24-03-337 Ind. Art.2'!J35</f>
        <v>0</v>
      </c>
      <c r="C14" s="63">
        <f>+'24-03-337 Ind. Art.2'!K35</f>
        <v>0</v>
      </c>
      <c r="D14" s="63">
        <f>+'24-03-337 Ind. Art.2'!M35</f>
        <v>0</v>
      </c>
      <c r="E14" s="63">
        <f>+'24-03-337 Ind. Art.2'!N35</f>
        <v>0</v>
      </c>
      <c r="F14" s="63">
        <f>+'24-03-337 Ind. Art.2'!O35</f>
        <v>0</v>
      </c>
      <c r="G14" s="63">
        <f>+'24-03-337 Ind. Art.2'!R35</f>
        <v>0</v>
      </c>
      <c r="H14" s="63">
        <f>+'24-03-337 Ind. Art.2'!S35</f>
        <v>0</v>
      </c>
      <c r="I14" s="63">
        <f>+'24-03-337 Ind. Art.2'!T35</f>
        <v>0</v>
      </c>
      <c r="J14" s="63">
        <f>+'24-03-337 Ind. Art.2'!U35</f>
        <v>0</v>
      </c>
      <c r="K14" s="63">
        <f>+'24-03-337 Ind. Art.2'!V35</f>
        <v>0</v>
      </c>
      <c r="L14" s="63">
        <f>+'24-03-337 Ind. Art.2'!W35</f>
        <v>0</v>
      </c>
      <c r="M14" s="63">
        <f>+'24-03-337 Ind. Art.2'!X35</f>
        <v>0</v>
      </c>
      <c r="N14" s="63">
        <f>+'24-03-337 Ind. Art.2'!Y35</f>
        <v>0</v>
      </c>
      <c r="O14" s="63">
        <f>+'24-03-337 Ind. Art.2'!Z35</f>
        <v>0</v>
      </c>
      <c r="P14" s="63">
        <f>+'24-03-337 Ind. Art.2'!AA35</f>
        <v>0</v>
      </c>
      <c r="Q14" s="63">
        <f>+'24-03-337 Ind. Art.2'!AB35</f>
        <v>0</v>
      </c>
      <c r="R14" s="63">
        <f>+'24-03-337 Ind. Art.2'!AC35</f>
        <v>0</v>
      </c>
      <c r="S14" s="63">
        <f>+'24-03-337 Ind. Art.2'!AD35</f>
        <v>0</v>
      </c>
      <c r="T14" s="63">
        <f>+'24-03-337 Ind. Art.2'!AE35</f>
        <v>0</v>
      </c>
      <c r="U14" s="63">
        <f>+'24-03-337 Ind. Art.2'!AF35</f>
        <v>0</v>
      </c>
      <c r="V14" s="63">
        <f>+'24-03-337 Ind. Art.2'!AG35</f>
        <v>0</v>
      </c>
      <c r="W14" s="63">
        <f>+'24-03-337 Ind. Art.2'!AH35</f>
        <v>0</v>
      </c>
      <c r="X14" s="87">
        <f>+'24-03-337 Ind. Art.2'!AI35</f>
        <v>0</v>
      </c>
      <c r="Y14" s="87">
        <f>+'24-03-337 Ind. Art.2'!AJ35</f>
        <v>0</v>
      </c>
    </row>
    <row r="15" spans="1:36" ht="24.75" customHeight="1" x14ac:dyDescent="0.25">
      <c r="A15" s="86" t="s">
        <v>58</v>
      </c>
      <c r="B15" s="63">
        <f>+'24-03-337 Ind. Art.2'!J39</f>
        <v>0</v>
      </c>
      <c r="C15" s="63">
        <f>+'24-03-337 Ind. Art.2'!K39</f>
        <v>0</v>
      </c>
      <c r="D15" s="63">
        <f>+'24-03-337 Ind. Art.2'!M39</f>
        <v>0</v>
      </c>
      <c r="E15" s="63">
        <f>+'24-03-337 Ind. Art.2'!N39</f>
        <v>0</v>
      </c>
      <c r="F15" s="63">
        <f>+'24-03-337 Ind. Art.2'!O39</f>
        <v>0</v>
      </c>
      <c r="G15" s="63">
        <f>+'24-03-337 Ind. Art.2'!R39</f>
        <v>0</v>
      </c>
      <c r="H15" s="63">
        <f>+'24-03-337 Ind. Art.2'!S39</f>
        <v>0</v>
      </c>
      <c r="I15" s="63">
        <f>+'24-03-337 Ind. Art.2'!T39</f>
        <v>0</v>
      </c>
      <c r="J15" s="63">
        <f>+'24-03-337 Ind. Art.2'!U39</f>
        <v>0</v>
      </c>
      <c r="K15" s="63">
        <f>+'24-03-337 Ind. Art.2'!V39</f>
        <v>0</v>
      </c>
      <c r="L15" s="63">
        <f>+'24-03-337 Ind. Art.2'!W39</f>
        <v>0</v>
      </c>
      <c r="M15" s="63">
        <f>+'24-03-337 Ind. Art.2'!X39</f>
        <v>0</v>
      </c>
      <c r="N15" s="63">
        <f>+'24-03-337 Ind. Art.2'!Y39</f>
        <v>0</v>
      </c>
      <c r="O15" s="63">
        <f>+'24-03-337 Ind. Art.2'!Z39</f>
        <v>0</v>
      </c>
      <c r="P15" s="63">
        <f>+'24-03-337 Ind. Art.2'!AA39</f>
        <v>0</v>
      </c>
      <c r="Q15" s="63">
        <f>+'24-03-337 Ind. Art.2'!AB39</f>
        <v>0</v>
      </c>
      <c r="R15" s="63">
        <f>+'24-03-337 Ind. Art.2'!AC39</f>
        <v>0</v>
      </c>
      <c r="S15" s="63">
        <f>+'24-03-337 Ind. Art.2'!AD39</f>
        <v>0</v>
      </c>
      <c r="T15" s="63">
        <f>+'24-03-337 Ind. Art.2'!AE39</f>
        <v>0</v>
      </c>
      <c r="U15" s="63">
        <f>+'24-03-337 Ind. Art.2'!AF39</f>
        <v>0</v>
      </c>
      <c r="V15" s="63">
        <f>+'24-03-337 Ind. Art.2'!AG39</f>
        <v>0</v>
      </c>
      <c r="W15" s="63">
        <f>+'24-03-337 Ind. Art.2'!AH39</f>
        <v>0</v>
      </c>
      <c r="X15" s="87">
        <f>+'24-03-337 Ind. Art.2'!AI39</f>
        <v>0</v>
      </c>
      <c r="Y15" s="87">
        <f>+'24-03-337 Ind. Art.2'!AJ39</f>
        <v>0</v>
      </c>
    </row>
    <row r="16" spans="1:36" ht="24.75" customHeight="1" x14ac:dyDescent="0.25">
      <c r="A16" s="86" t="s">
        <v>60</v>
      </c>
      <c r="B16" s="63">
        <f>+'24-03-337 Ind. Art.2'!J43</f>
        <v>0</v>
      </c>
      <c r="C16" s="63">
        <f>+'24-03-337 Ind. Art.2'!K43</f>
        <v>0</v>
      </c>
      <c r="D16" s="63">
        <f>+'24-03-337 Ind. Art.2'!M43</f>
        <v>0</v>
      </c>
      <c r="E16" s="63">
        <f>+'24-03-337 Ind. Art.2'!N43</f>
        <v>0</v>
      </c>
      <c r="F16" s="63">
        <f>+'24-03-337 Ind. Art.2'!O43</f>
        <v>0</v>
      </c>
      <c r="G16" s="63">
        <f>+'24-03-337 Ind. Art.2'!R43</f>
        <v>0</v>
      </c>
      <c r="H16" s="63">
        <f>+'24-03-337 Ind. Art.2'!S43</f>
        <v>0</v>
      </c>
      <c r="I16" s="63">
        <f>+'24-03-337 Ind. Art.2'!T43</f>
        <v>0</v>
      </c>
      <c r="J16" s="63">
        <f>+'24-03-337 Ind. Art.2'!U43</f>
        <v>0</v>
      </c>
      <c r="K16" s="63">
        <f>+'24-03-337 Ind. Art.2'!V43</f>
        <v>0</v>
      </c>
      <c r="L16" s="63">
        <f>+'24-03-337 Ind. Art.2'!W43</f>
        <v>0</v>
      </c>
      <c r="M16" s="63">
        <f>+'24-03-337 Ind. Art.2'!X43</f>
        <v>0</v>
      </c>
      <c r="N16" s="63">
        <f>+'24-03-337 Ind. Art.2'!Y43</f>
        <v>0</v>
      </c>
      <c r="O16" s="63">
        <f>+'24-03-337 Ind. Art.2'!Z43</f>
        <v>0</v>
      </c>
      <c r="P16" s="63">
        <f>+'24-03-337 Ind. Art.2'!AA43</f>
        <v>0</v>
      </c>
      <c r="Q16" s="63">
        <f>+'24-03-337 Ind. Art.2'!AB43</f>
        <v>0</v>
      </c>
      <c r="R16" s="63">
        <f>+'24-03-337 Ind. Art.2'!AC43</f>
        <v>0</v>
      </c>
      <c r="S16" s="63">
        <f>+'24-03-337 Ind. Art.2'!AD43</f>
        <v>0</v>
      </c>
      <c r="T16" s="63">
        <f>+'24-03-337 Ind. Art.2'!AE43</f>
        <v>0</v>
      </c>
      <c r="U16" s="63">
        <f>+'24-03-337 Ind. Art.2'!AF43</f>
        <v>0</v>
      </c>
      <c r="V16" s="63">
        <f>+'24-03-337 Ind. Art.2'!AG43</f>
        <v>0</v>
      </c>
      <c r="W16" s="63">
        <f>+'24-03-337 Ind. Art.2'!AH43</f>
        <v>0</v>
      </c>
      <c r="X16" s="87">
        <f>+'24-03-337 Ind. Art.2'!AI43</f>
        <v>0</v>
      </c>
      <c r="Y16" s="87">
        <f>+'24-03-337 Ind. Art.2'!AJ43</f>
        <v>0</v>
      </c>
    </row>
    <row r="17" spans="1:25" ht="24.75" customHeight="1" x14ac:dyDescent="0.25">
      <c r="A17" s="86" t="s">
        <v>62</v>
      </c>
      <c r="B17" s="63">
        <f>+'24-03-337 Ind. Art.2'!J47</f>
        <v>0</v>
      </c>
      <c r="C17" s="63">
        <f>+'24-03-337 Ind. Art.2'!K47</f>
        <v>0</v>
      </c>
      <c r="D17" s="63">
        <f>+'24-03-337 Ind. Art.2'!M47</f>
        <v>0</v>
      </c>
      <c r="E17" s="63">
        <f>+'24-03-337 Ind. Art.2'!N47</f>
        <v>0</v>
      </c>
      <c r="F17" s="63">
        <f>+'24-03-337 Ind. Art.2'!O47</f>
        <v>0</v>
      </c>
      <c r="G17" s="63">
        <f>+'24-03-337 Ind. Art.2'!R47</f>
        <v>0</v>
      </c>
      <c r="H17" s="63">
        <f>+'24-03-337 Ind. Art.2'!S47</f>
        <v>0</v>
      </c>
      <c r="I17" s="63">
        <f>+'24-03-337 Ind. Art.2'!T47</f>
        <v>0</v>
      </c>
      <c r="J17" s="63">
        <f>+'24-03-337 Ind. Art.2'!U47</f>
        <v>0</v>
      </c>
      <c r="K17" s="63">
        <f>+'24-03-337 Ind. Art.2'!V47</f>
        <v>0</v>
      </c>
      <c r="L17" s="63">
        <f>+'24-03-337 Ind. Art.2'!W47</f>
        <v>0</v>
      </c>
      <c r="M17" s="63">
        <f>+'24-03-337 Ind. Art.2'!X47</f>
        <v>0</v>
      </c>
      <c r="N17" s="63">
        <f>+'24-03-337 Ind. Art.2'!Y47</f>
        <v>0</v>
      </c>
      <c r="O17" s="63">
        <f>+'24-03-337 Ind. Art.2'!Z47</f>
        <v>0</v>
      </c>
      <c r="P17" s="63">
        <f>+'24-03-337 Ind. Art.2'!AA47</f>
        <v>0</v>
      </c>
      <c r="Q17" s="63">
        <f>+'24-03-337 Ind. Art.2'!AB47</f>
        <v>0</v>
      </c>
      <c r="R17" s="63">
        <f>+'24-03-337 Ind. Art.2'!AC47</f>
        <v>0</v>
      </c>
      <c r="S17" s="63">
        <f>+'24-03-337 Ind. Art.2'!AD47</f>
        <v>0</v>
      </c>
      <c r="T17" s="63">
        <f>+'24-03-337 Ind. Art.2'!AE47</f>
        <v>0</v>
      </c>
      <c r="U17" s="63">
        <f>+'24-03-337 Ind. Art.2'!AF47</f>
        <v>0</v>
      </c>
      <c r="V17" s="63">
        <f>+'24-03-337 Ind. Art.2'!AG47</f>
        <v>0</v>
      </c>
      <c r="W17" s="63">
        <f>+'24-03-337 Ind. Art.2'!AH47</f>
        <v>0</v>
      </c>
      <c r="X17" s="87">
        <f>+'24-03-337 Ind. Art.2'!AI47</f>
        <v>0</v>
      </c>
      <c r="Y17" s="87">
        <f>+'24-03-337 Ind. Art.2'!AJ44</f>
        <v>0</v>
      </c>
    </row>
    <row r="18" spans="1:25" ht="24.75" customHeight="1" x14ac:dyDescent="0.25">
      <c r="A18" s="86" t="s">
        <v>64</v>
      </c>
      <c r="B18" s="63">
        <f>+'24-03-337 Ind. Art.2'!J51</f>
        <v>0</v>
      </c>
      <c r="C18" s="63">
        <f>+'24-03-337 Ind. Art.2'!K51</f>
        <v>0</v>
      </c>
      <c r="D18" s="63">
        <f>+'24-03-337 Ind. Art.2'!M51</f>
        <v>0</v>
      </c>
      <c r="E18" s="63">
        <f>+'24-03-337 Ind. Art.2'!N51</f>
        <v>0</v>
      </c>
      <c r="F18" s="63">
        <f>+'24-03-337 Ind. Art.2'!O51</f>
        <v>0</v>
      </c>
      <c r="G18" s="63">
        <f>+'24-03-337 Ind. Art.2'!R51</f>
        <v>0</v>
      </c>
      <c r="H18" s="63">
        <f>+'24-03-337 Ind. Art.2'!S51</f>
        <v>0</v>
      </c>
      <c r="I18" s="63">
        <f>+'24-03-337 Ind. Art.2'!T51</f>
        <v>0</v>
      </c>
      <c r="J18" s="63">
        <f>+'24-03-337 Ind. Art.2'!U51</f>
        <v>0</v>
      </c>
      <c r="K18" s="63">
        <f>+'24-03-337 Ind. Art.2'!V51</f>
        <v>0</v>
      </c>
      <c r="L18" s="63">
        <f>+'24-03-337 Ind. Art.2'!W51</f>
        <v>0</v>
      </c>
      <c r="M18" s="63">
        <f>+'24-03-337 Ind. Art.2'!X51</f>
        <v>0</v>
      </c>
      <c r="N18" s="63">
        <f>+'24-03-337 Ind. Art.2'!Y51</f>
        <v>0</v>
      </c>
      <c r="O18" s="63">
        <f>+'24-03-337 Ind. Art.2'!Z51</f>
        <v>0</v>
      </c>
      <c r="P18" s="63">
        <f>+'24-03-337 Ind. Art.2'!AA51</f>
        <v>0</v>
      </c>
      <c r="Q18" s="63">
        <f>+'24-03-337 Ind. Art.2'!AB51</f>
        <v>0</v>
      </c>
      <c r="R18" s="63">
        <f>+'24-03-337 Ind. Art.2'!AC51</f>
        <v>0</v>
      </c>
      <c r="S18" s="63">
        <f>+'24-03-337 Ind. Art.2'!AD51</f>
        <v>0</v>
      </c>
      <c r="T18" s="63">
        <f>+'24-03-337 Ind. Art.2'!AE51</f>
        <v>0</v>
      </c>
      <c r="U18" s="63">
        <f>+'24-03-337 Ind. Art.2'!AF51</f>
        <v>0</v>
      </c>
      <c r="V18" s="63">
        <f>+'24-03-337 Ind. Art.2'!AG51</f>
        <v>0</v>
      </c>
      <c r="W18" s="63">
        <f>+'24-03-337 Ind. Art.2'!AH51</f>
        <v>0</v>
      </c>
      <c r="X18" s="87">
        <f>+'24-03-337 Ind. Art.2'!AI51</f>
        <v>0</v>
      </c>
      <c r="Y18" s="87">
        <f>+'24-03-337 Ind. Art.2'!AJ51</f>
        <v>0</v>
      </c>
    </row>
    <row r="19" spans="1:25" ht="24.75" customHeight="1" x14ac:dyDescent="0.25">
      <c r="A19" s="86" t="s">
        <v>66</v>
      </c>
      <c r="B19" s="63">
        <f>+'24-03-337 Ind. Art.2'!J55</f>
        <v>0</v>
      </c>
      <c r="C19" s="63">
        <f>+'24-03-337 Ind. Art.2'!K55</f>
        <v>0</v>
      </c>
      <c r="D19" s="63">
        <f>+'24-03-337 Ind. Art.2'!M55</f>
        <v>0</v>
      </c>
      <c r="E19" s="63">
        <f>+'24-03-337 Ind. Art.2'!N55</f>
        <v>0</v>
      </c>
      <c r="F19" s="63">
        <f>+'24-03-337 Ind. Art.2'!O55</f>
        <v>0</v>
      </c>
      <c r="G19" s="63">
        <f>+'24-03-337 Ind. Art.2'!R55</f>
        <v>0</v>
      </c>
      <c r="H19" s="63">
        <f>+'24-03-337 Ind. Art.2'!S55</f>
        <v>0</v>
      </c>
      <c r="I19" s="63">
        <f>+'24-03-337 Ind. Art.2'!T55</f>
        <v>0</v>
      </c>
      <c r="J19" s="63">
        <f>+'24-03-337 Ind. Art.2'!U55</f>
        <v>0</v>
      </c>
      <c r="K19" s="63">
        <f>+'24-03-337 Ind. Art.2'!V55</f>
        <v>0</v>
      </c>
      <c r="L19" s="63">
        <f>+'24-03-337 Ind. Art.2'!W55</f>
        <v>0</v>
      </c>
      <c r="M19" s="63">
        <f>+'24-03-337 Ind. Art.2'!X55</f>
        <v>0</v>
      </c>
      <c r="N19" s="63">
        <f>+'24-03-337 Ind. Art.2'!Y55</f>
        <v>0</v>
      </c>
      <c r="O19" s="63">
        <f>+'24-03-337 Ind. Art.2'!Z55</f>
        <v>0</v>
      </c>
      <c r="P19" s="63">
        <f>+'24-03-337 Ind. Art.2'!AA55</f>
        <v>0</v>
      </c>
      <c r="Q19" s="63">
        <f>+'24-03-337 Ind. Art.2'!AB55</f>
        <v>0</v>
      </c>
      <c r="R19" s="63">
        <f>+'24-03-337 Ind. Art.2'!AC55</f>
        <v>0</v>
      </c>
      <c r="S19" s="63">
        <f>+'24-03-337 Ind. Art.2'!AD55</f>
        <v>0</v>
      </c>
      <c r="T19" s="63">
        <f>+'24-03-337 Ind. Art.2'!AE55</f>
        <v>0</v>
      </c>
      <c r="U19" s="63">
        <f>+'24-03-337 Ind. Art.2'!AF55</f>
        <v>0</v>
      </c>
      <c r="V19" s="63">
        <f>+'24-03-337 Ind. Art.2'!AG55</f>
        <v>0</v>
      </c>
      <c r="W19" s="63">
        <f>+'24-03-337 Ind. Art.2'!AH55</f>
        <v>0</v>
      </c>
      <c r="X19" s="87">
        <f>+'24-03-337 Ind. Art.2'!AI55</f>
        <v>0</v>
      </c>
      <c r="Y19" s="87">
        <f>+'24-03-337 Ind. Art.2'!AJ55</f>
        <v>0</v>
      </c>
    </row>
    <row r="20" spans="1:25" ht="24.75" customHeight="1" x14ac:dyDescent="0.25">
      <c r="A20" s="88" t="s">
        <v>68</v>
      </c>
      <c r="B20" s="63">
        <f>+'24-03-337 Ind. Art.2'!J59</f>
        <v>0</v>
      </c>
      <c r="C20" s="63">
        <f>+'24-03-337 Ind. Art.2'!K59</f>
        <v>0</v>
      </c>
      <c r="D20" s="63">
        <f>+'24-03-337 Ind. Art.2'!M59</f>
        <v>0</v>
      </c>
      <c r="E20" s="63">
        <f>+'24-03-337 Ind. Art.2'!N59</f>
        <v>0</v>
      </c>
      <c r="F20" s="63">
        <f>+'24-03-337 Ind. Art.2'!O59</f>
        <v>0</v>
      </c>
      <c r="G20" s="63">
        <f>+'24-03-337 Ind. Art.2'!R59</f>
        <v>0</v>
      </c>
      <c r="H20" s="63">
        <f>+'24-03-337 Ind. Art.2'!S59</f>
        <v>0</v>
      </c>
      <c r="I20" s="63">
        <f>+'24-03-337 Ind. Art.2'!T59</f>
        <v>0</v>
      </c>
      <c r="J20" s="63">
        <f>+'24-03-337 Ind. Art.2'!U59</f>
        <v>0</v>
      </c>
      <c r="K20" s="63">
        <f>+'24-03-337 Ind. Art.2'!V59</f>
        <v>0</v>
      </c>
      <c r="L20" s="63">
        <f>+'24-03-337 Ind. Art.2'!W59</f>
        <v>0</v>
      </c>
      <c r="M20" s="63">
        <f>+'24-03-337 Ind. Art.2'!X59</f>
        <v>0</v>
      </c>
      <c r="N20" s="63">
        <f>+'24-03-337 Ind. Art.2'!Y59</f>
        <v>0</v>
      </c>
      <c r="O20" s="63">
        <f>+'24-03-337 Ind. Art.2'!Z59</f>
        <v>0</v>
      </c>
      <c r="P20" s="63">
        <f>+'24-03-337 Ind. Art.2'!AA59</f>
        <v>0</v>
      </c>
      <c r="Q20" s="63">
        <f>+'24-03-337 Ind. Art.2'!AB59</f>
        <v>0</v>
      </c>
      <c r="R20" s="63">
        <f>+'24-03-337 Ind. Art.2'!AC59</f>
        <v>0</v>
      </c>
      <c r="S20" s="63">
        <f>+'24-03-337 Ind. Art.2'!AD59</f>
        <v>0</v>
      </c>
      <c r="T20" s="63">
        <f>+'24-03-337 Ind. Art.2'!AE59</f>
        <v>0</v>
      </c>
      <c r="U20" s="63">
        <f>+'24-03-337 Ind. Art.2'!AF59</f>
        <v>0</v>
      </c>
      <c r="V20" s="63">
        <f>+'24-03-337 Ind. Art.2'!AG59</f>
        <v>0</v>
      </c>
      <c r="W20" s="63">
        <f>+'24-03-337 Ind. Art.2'!AH59</f>
        <v>0</v>
      </c>
      <c r="X20" s="87">
        <f>+'24-03-337 Ind. Art.2'!AI59</f>
        <v>0</v>
      </c>
      <c r="Y20" s="87">
        <f>+'24-03-337 Ind. Art.2'!AJ59</f>
        <v>0</v>
      </c>
    </row>
    <row r="21" spans="1:25" ht="24.75" customHeight="1" x14ac:dyDescent="0.25">
      <c r="A21" s="88" t="s">
        <v>70</v>
      </c>
      <c r="B21" s="63">
        <f>+'24-03-337 Ind. Art.2'!J63</f>
        <v>0</v>
      </c>
      <c r="C21" s="63">
        <f>+'24-03-337 Ind. Art.2'!K63</f>
        <v>0</v>
      </c>
      <c r="D21" s="63">
        <f>+'24-03-337 Ind. Art.2'!M63</f>
        <v>0</v>
      </c>
      <c r="E21" s="63">
        <f>+'24-03-337 Ind. Art.2'!N63</f>
        <v>0</v>
      </c>
      <c r="F21" s="63">
        <f>+'24-03-337 Ind. Art.2'!O63</f>
        <v>0</v>
      </c>
      <c r="G21" s="63">
        <f>+'24-03-337 Ind. Art.2'!R63</f>
        <v>0</v>
      </c>
      <c r="H21" s="63">
        <f>+'24-03-337 Ind. Art.2'!S63</f>
        <v>0</v>
      </c>
      <c r="I21" s="63">
        <f>+'24-03-337 Ind. Art.2'!T63</f>
        <v>0</v>
      </c>
      <c r="J21" s="63">
        <f>+'24-03-337 Ind. Art.2'!U63</f>
        <v>0</v>
      </c>
      <c r="K21" s="63">
        <f>+'24-03-337 Ind. Art.2'!V63</f>
        <v>0</v>
      </c>
      <c r="L21" s="63">
        <f>+'24-03-337 Ind. Art.2'!W63</f>
        <v>0</v>
      </c>
      <c r="M21" s="63">
        <f>+'24-03-337 Ind. Art.2'!X63</f>
        <v>0</v>
      </c>
      <c r="N21" s="63">
        <f>+'24-03-337 Ind. Art.2'!Y63</f>
        <v>0</v>
      </c>
      <c r="O21" s="63">
        <f>+'24-03-337 Ind. Art.2'!Z63</f>
        <v>0</v>
      </c>
      <c r="P21" s="63">
        <f>+'24-03-337 Ind. Art.2'!AA63</f>
        <v>0</v>
      </c>
      <c r="Q21" s="63">
        <f>+'24-03-337 Ind. Art.2'!AB63</f>
        <v>0</v>
      </c>
      <c r="R21" s="63">
        <f>+'24-03-337 Ind. Art.2'!AC63</f>
        <v>0</v>
      </c>
      <c r="S21" s="63">
        <f>+'24-03-337 Ind. Art.2'!AD63</f>
        <v>0</v>
      </c>
      <c r="T21" s="63">
        <f>+'24-03-337 Ind. Art.2'!AE63</f>
        <v>0</v>
      </c>
      <c r="U21" s="63">
        <f>+'24-03-337 Ind. Art.2'!AF63</f>
        <v>0</v>
      </c>
      <c r="V21" s="63">
        <f>+'24-03-337 Ind. Art.2'!AG63</f>
        <v>0</v>
      </c>
      <c r="W21" s="63">
        <f>+'24-03-337 Ind. Art.2'!AH63</f>
        <v>0</v>
      </c>
      <c r="X21" s="87">
        <f>+'24-03-337 Ind. Art.2'!AI63</f>
        <v>0</v>
      </c>
      <c r="Y21" s="87">
        <f>+'24-03-337 Ind. Art.2'!AJ63</f>
        <v>0</v>
      </c>
    </row>
    <row r="22" spans="1:25" ht="24.75" customHeight="1" x14ac:dyDescent="0.25">
      <c r="A22" s="88" t="s">
        <v>72</v>
      </c>
      <c r="B22" s="63">
        <f>+'24-03-337 Ind. Art.2'!J67</f>
        <v>0</v>
      </c>
      <c r="C22" s="63">
        <f>+'24-03-337 Ind. Art.2'!K67</f>
        <v>0</v>
      </c>
      <c r="D22" s="63">
        <f>+'24-03-337 Ind. Art.2'!M67</f>
        <v>0</v>
      </c>
      <c r="E22" s="63">
        <f>+'24-03-337 Ind. Art.2'!N67</f>
        <v>0</v>
      </c>
      <c r="F22" s="63">
        <f>+'24-03-337 Ind. Art.2'!O67</f>
        <v>0</v>
      </c>
      <c r="G22" s="63">
        <f>+'24-03-337 Ind. Art.2'!R67</f>
        <v>0</v>
      </c>
      <c r="H22" s="63">
        <f>+'24-03-337 Ind. Art.2'!S67</f>
        <v>0</v>
      </c>
      <c r="I22" s="63">
        <f>+'24-03-337 Ind. Art.2'!T67</f>
        <v>0</v>
      </c>
      <c r="J22" s="63">
        <f>+'24-03-337 Ind. Art.2'!U67</f>
        <v>0</v>
      </c>
      <c r="K22" s="63">
        <f>+'24-03-337 Ind. Art.2'!V67</f>
        <v>0</v>
      </c>
      <c r="L22" s="63">
        <f>+'24-03-337 Ind. Art.2'!W67</f>
        <v>0</v>
      </c>
      <c r="M22" s="63">
        <f>+'24-03-337 Ind. Art.2'!X67</f>
        <v>0</v>
      </c>
      <c r="N22" s="63">
        <f>+'24-03-337 Ind. Art.2'!Y67</f>
        <v>0</v>
      </c>
      <c r="O22" s="63">
        <f>+'24-03-337 Ind. Art.2'!Z67</f>
        <v>0</v>
      </c>
      <c r="P22" s="63">
        <f>+'24-03-337 Ind. Art.2'!AA67</f>
        <v>0</v>
      </c>
      <c r="Q22" s="63">
        <f>+'24-03-337 Ind. Art.2'!AB67</f>
        <v>0</v>
      </c>
      <c r="R22" s="63">
        <f>+'24-03-337 Ind. Art.2'!AC67</f>
        <v>0</v>
      </c>
      <c r="S22" s="63">
        <f>+'24-03-337 Ind. Art.2'!AD67</f>
        <v>0</v>
      </c>
      <c r="T22" s="63">
        <f>+'24-03-337 Ind. Art.2'!AE67</f>
        <v>0</v>
      </c>
      <c r="U22" s="63">
        <f>+'24-03-337 Ind. Art.2'!AF67</f>
        <v>0</v>
      </c>
      <c r="V22" s="63">
        <f>+'24-03-337 Ind. Art.2'!AG67</f>
        <v>0</v>
      </c>
      <c r="W22" s="63">
        <f>+'24-03-337 Ind. Art.2'!AH67</f>
        <v>0</v>
      </c>
      <c r="X22" s="87">
        <f>+'24-03-337 Ind. Art.2'!AI67</f>
        <v>0</v>
      </c>
      <c r="Y22" s="87">
        <f>+'24-03-337 Ind. Art.2'!AJ67</f>
        <v>0</v>
      </c>
    </row>
    <row r="23" spans="1:25" ht="24.75" customHeight="1" x14ac:dyDescent="0.25">
      <c r="A23" s="89" t="s">
        <v>74</v>
      </c>
      <c r="B23" s="63">
        <f>+'24-03-337 Ind. Art.2'!J70</f>
        <v>29058314000</v>
      </c>
      <c r="C23" s="63">
        <f>+'24-03-337 Ind. Art.2'!K70</f>
        <v>29058314000</v>
      </c>
      <c r="D23" s="63">
        <f>+'24-03-337 Ind. Art.2'!M70</f>
        <v>0</v>
      </c>
      <c r="E23" s="63">
        <f>+'24-03-337 Ind. Art.2'!N70</f>
        <v>0</v>
      </c>
      <c r="F23" s="63">
        <f>+'24-03-337 Ind. Art.2'!O70</f>
        <v>0</v>
      </c>
      <c r="G23" s="63">
        <f>+'24-03-337 Ind. Art.2'!R70</f>
        <v>0</v>
      </c>
      <c r="H23" s="63">
        <f>+'24-03-337 Ind. Art.2'!S70</f>
        <v>0</v>
      </c>
      <c r="I23" s="63">
        <f>+'24-03-337 Ind. Art.2'!T70</f>
        <v>0</v>
      </c>
      <c r="J23" s="63">
        <f>+'24-03-337 Ind. Art.2'!U70</f>
        <v>0</v>
      </c>
      <c r="K23" s="63">
        <f>+'24-03-337 Ind. Art.2'!V70</f>
        <v>0</v>
      </c>
      <c r="L23" s="63">
        <f>+'24-03-337 Ind. Art.2'!W70</f>
        <v>0</v>
      </c>
      <c r="M23" s="63">
        <f>+'24-03-337 Ind. Art.2'!X70</f>
        <v>20340819800</v>
      </c>
      <c r="N23" s="63">
        <f>+'24-03-337 Ind. Art.2'!Y70</f>
        <v>20340819800</v>
      </c>
      <c r="O23" s="63">
        <f>+'24-03-337 Ind. Art.2'!Z70</f>
        <v>0</v>
      </c>
      <c r="P23" s="63">
        <f>+'24-03-337 Ind. Art.2'!AA70</f>
        <v>0</v>
      </c>
      <c r="Q23" s="63">
        <f>+'24-03-337 Ind. Art.2'!AB70</f>
        <v>0</v>
      </c>
      <c r="R23" s="63">
        <f>+'24-03-337 Ind. Art.2'!AC70</f>
        <v>0</v>
      </c>
      <c r="S23" s="63">
        <f>+'24-03-337 Ind. Art.2'!AD70</f>
        <v>0</v>
      </c>
      <c r="T23" s="63">
        <f>+'24-03-337 Ind. Art.2'!AE70</f>
        <v>0</v>
      </c>
      <c r="U23" s="63">
        <f>+'24-03-337 Ind. Art.2'!AF70</f>
        <v>0</v>
      </c>
      <c r="V23" s="63">
        <f>+'24-03-337 Ind. Art.2'!AG70</f>
        <v>0</v>
      </c>
      <c r="W23" s="63">
        <f>+'24-03-337 Ind. Art.2'!AH70</f>
        <v>20340819800</v>
      </c>
      <c r="X23" s="87">
        <f>+'24-03-337 Ind. Art.2'!AI70</f>
        <v>0.7</v>
      </c>
      <c r="Y23" s="87">
        <f>+'24-03-337 Ind. Art.2'!AJ70</f>
        <v>1</v>
      </c>
    </row>
    <row r="24" spans="1:25" ht="25.5" x14ac:dyDescent="0.25">
      <c r="A24" s="8" t="str">
        <f>"TOTAL ASIG."&amp;" "&amp;$A$5</f>
        <v>TOTAL ASIG. 24-03-337 "Bonos Art. 2 Transitorio. Ley N°19.949"</v>
      </c>
      <c r="B24" s="75">
        <f>SUM(B8:B23)</f>
        <v>29058314000</v>
      </c>
      <c r="C24" s="75">
        <f t="shared" ref="C24:V24" si="0">SUM(C8:C23)</f>
        <v>29058314000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20340819800</v>
      </c>
      <c r="N24" s="75">
        <f t="shared" si="0"/>
        <v>20340819800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20340819800</v>
      </c>
      <c r="X24" s="90">
        <f>+'24-03-337 Ind. Art.2'!AI71</f>
        <v>0.7</v>
      </c>
      <c r="Y24" s="90">
        <f>'24-03-337 Ind. Art.2'!AJ71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B6A06-E492-49DC-B68E-3DDA1524A0DE}">
  <sheetPr>
    <tabColor rgb="FF007DB5"/>
    <pageSetUpPr fitToPage="1"/>
  </sheetPr>
  <dimension ref="A1:DB140"/>
  <sheetViews>
    <sheetView topLeftCell="G114" zoomScale="110" zoomScaleNormal="110" workbookViewId="0">
      <selection activeCell="L130" sqref="L130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customWidth="1" outlineLevel="1"/>
    <col min="25" max="25" width="12.140625" style="83" customWidth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</row>
    <row r="2" spans="1:106" s="1" customFormat="1" ht="16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</row>
    <row r="3" spans="1:106" s="1" customFormat="1" ht="16.5" customHeight="1" x14ac:dyDescent="0.25">
      <c r="A3" s="142" t="s">
        <v>169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</row>
    <row r="4" spans="1:106" s="1" customFormat="1" ht="16.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</row>
    <row r="5" spans="1:106" ht="17.25" customHeight="1" x14ac:dyDescent="0.25">
      <c r="A5" s="174" t="s">
        <v>89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6"/>
    </row>
    <row r="6" spans="1:106" s="6" customFormat="1" x14ac:dyDescent="0.25">
      <c r="A6" s="138" t="s">
        <v>3</v>
      </c>
      <c r="B6" s="172" t="s">
        <v>4</v>
      </c>
      <c r="C6" s="4" t="s">
        <v>5</v>
      </c>
      <c r="D6" s="172" t="s">
        <v>6</v>
      </c>
      <c r="E6" s="138" t="s">
        <v>7</v>
      </c>
      <c r="F6" s="172" t="s">
        <v>8</v>
      </c>
      <c r="G6" s="138" t="s">
        <v>9</v>
      </c>
      <c r="H6" s="138" t="s">
        <v>10</v>
      </c>
      <c r="I6" s="138"/>
      <c r="J6" s="145" t="s">
        <v>11</v>
      </c>
      <c r="K6" s="145" t="s">
        <v>12</v>
      </c>
      <c r="L6" s="138" t="s">
        <v>13</v>
      </c>
      <c r="M6" s="151" t="s">
        <v>14</v>
      </c>
      <c r="N6" s="152"/>
      <c r="O6" s="153"/>
      <c r="P6" s="138" t="s">
        <v>15</v>
      </c>
      <c r="Q6" s="172" t="s">
        <v>16</v>
      </c>
      <c r="R6" s="137" t="s">
        <v>17</v>
      </c>
      <c r="S6" s="137"/>
      <c r="T6" s="137"/>
      <c r="U6" s="145" t="s">
        <v>18</v>
      </c>
      <c r="V6" s="137" t="s">
        <v>17</v>
      </c>
      <c r="W6" s="137"/>
      <c r="X6" s="137"/>
      <c r="Y6" s="145" t="s">
        <v>19</v>
      </c>
      <c r="Z6" s="137" t="s">
        <v>17</v>
      </c>
      <c r="AA6" s="137"/>
      <c r="AB6" s="137"/>
      <c r="AC6" s="145" t="s">
        <v>20</v>
      </c>
      <c r="AD6" s="137" t="s">
        <v>17</v>
      </c>
      <c r="AE6" s="137"/>
      <c r="AF6" s="137"/>
      <c r="AG6" s="145" t="s">
        <v>21</v>
      </c>
      <c r="AH6" s="145" t="s">
        <v>22</v>
      </c>
      <c r="AI6" s="147" t="s">
        <v>23</v>
      </c>
      <c r="AJ6" s="147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38"/>
      <c r="B7" s="173"/>
      <c r="C7" s="4" t="s">
        <v>24</v>
      </c>
      <c r="D7" s="173"/>
      <c r="E7" s="138"/>
      <c r="F7" s="173"/>
      <c r="G7" s="138"/>
      <c r="H7" s="3" t="s">
        <v>25</v>
      </c>
      <c r="I7" s="3" t="s">
        <v>26</v>
      </c>
      <c r="J7" s="146"/>
      <c r="K7" s="146"/>
      <c r="L7" s="138"/>
      <c r="M7" s="5" t="s">
        <v>27</v>
      </c>
      <c r="N7" s="5" t="s">
        <v>28</v>
      </c>
      <c r="O7" s="5" t="s">
        <v>29</v>
      </c>
      <c r="P7" s="138"/>
      <c r="Q7" s="173"/>
      <c r="R7" s="5" t="s">
        <v>30</v>
      </c>
      <c r="S7" s="5" t="s">
        <v>31</v>
      </c>
      <c r="T7" s="5" t="s">
        <v>32</v>
      </c>
      <c r="U7" s="146"/>
      <c r="V7" s="5" t="s">
        <v>33</v>
      </c>
      <c r="W7" s="5" t="s">
        <v>34</v>
      </c>
      <c r="X7" s="5" t="s">
        <v>35</v>
      </c>
      <c r="Y7" s="146"/>
      <c r="Z7" s="5" t="s">
        <v>36</v>
      </c>
      <c r="AA7" s="5" t="s">
        <v>37</v>
      </c>
      <c r="AB7" s="5" t="s">
        <v>38</v>
      </c>
      <c r="AC7" s="146"/>
      <c r="AD7" s="5" t="s">
        <v>39</v>
      </c>
      <c r="AE7" s="5" t="s">
        <v>40</v>
      </c>
      <c r="AF7" s="5" t="s">
        <v>41</v>
      </c>
      <c r="AG7" s="146"/>
      <c r="AH7" s="146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69" t="s">
        <v>44</v>
      </c>
      <c r="B8" s="149"/>
      <c r="C8" s="149"/>
      <c r="D8" s="149"/>
      <c r="E8" s="150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60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IF(ISERROR(AH9/$AH$121),"-",AH9/$AH$121)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61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IF(ISERROR(AH10/$AH$121),"-",AH10/$AH$121)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62" t="s">
        <v>45</v>
      </c>
      <c r="B11" s="168"/>
      <c r="C11" s="163"/>
      <c r="D11" s="163"/>
      <c r="E11" s="163"/>
      <c r="F11" s="163"/>
      <c r="G11" s="163"/>
      <c r="H11" s="163"/>
      <c r="I11" s="16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IF(ISERROR(AH11/$AH$121),0,AH11/$AH$121)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57" t="s">
        <v>46</v>
      </c>
      <c r="B12" s="158"/>
      <c r="C12" s="158"/>
      <c r="D12" s="158"/>
      <c r="E12" s="15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7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IF(ISERROR(AH13/$AH$121),"-",AH13/$AH$121)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7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IF(ISERROR(AH14/$AH$121),"-",AH14/$AH$121)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62" t="s">
        <v>47</v>
      </c>
      <c r="B15" s="168"/>
      <c r="C15" s="163"/>
      <c r="D15" s="163"/>
      <c r="E15" s="163"/>
      <c r="F15" s="163"/>
      <c r="G15" s="163"/>
      <c r="H15" s="163"/>
      <c r="I15" s="16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IF(ISERROR(AH15/$AH$121),0,AH15/$AH$121)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57" t="s">
        <v>48</v>
      </c>
      <c r="B16" s="158"/>
      <c r="C16" s="158"/>
      <c r="D16" s="158"/>
      <c r="E16" s="15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60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IF(ISERROR(AH17/$AH$121),"-",AH17/$AH$121)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61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IF(ISERROR(AH18/$AH$121),"-",AH18/$AH$121)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62" t="s">
        <v>49</v>
      </c>
      <c r="B19" s="168"/>
      <c r="C19" s="163"/>
      <c r="D19" s="163"/>
      <c r="E19" s="163"/>
      <c r="F19" s="163"/>
      <c r="G19" s="163"/>
      <c r="H19" s="163"/>
      <c r="I19" s="16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IF(ISERROR(AH19/$AH$121),0,AH19/$AH$121)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57" t="s">
        <v>50</v>
      </c>
      <c r="B20" s="158"/>
      <c r="C20" s="158"/>
      <c r="D20" s="158"/>
      <c r="E20" s="15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60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IF(ISERROR(AH21/$AH$121),"-",AH21/$AH$121)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61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IF(ISERROR(AH22/$AH$121),"-",AH22/$AH$121)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62" t="s">
        <v>51</v>
      </c>
      <c r="B23" s="168"/>
      <c r="C23" s="163"/>
      <c r="D23" s="163"/>
      <c r="E23" s="163"/>
      <c r="F23" s="163"/>
      <c r="G23" s="163"/>
      <c r="H23" s="163"/>
      <c r="I23" s="16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IF(ISERROR(AH23/$AH$121),0,AH23/$AH$121)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57" t="s">
        <v>52</v>
      </c>
      <c r="B24" s="158"/>
      <c r="C24" s="158"/>
      <c r="D24" s="158"/>
      <c r="E24" s="159"/>
      <c r="F24" s="9"/>
      <c r="G24" s="10"/>
      <c r="H24" s="11"/>
      <c r="I24" s="11"/>
      <c r="J24" s="160">
        <v>292059000</v>
      </c>
      <c r="K24" s="118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t="25.5" outlineLevel="1" x14ac:dyDescent="0.2">
      <c r="A25" s="18">
        <v>1</v>
      </c>
      <c r="B25" s="19"/>
      <c r="C25" s="40" t="s">
        <v>200</v>
      </c>
      <c r="D25" s="41">
        <v>45362</v>
      </c>
      <c r="E25" s="42" t="s">
        <v>124</v>
      </c>
      <c r="F25" s="42" t="s">
        <v>113</v>
      </c>
      <c r="G25" s="43" t="s">
        <v>313</v>
      </c>
      <c r="H25" s="44"/>
      <c r="I25" s="44"/>
      <c r="J25" s="178"/>
      <c r="K25" s="45">
        <v>13273000</v>
      </c>
      <c r="L25" s="179" t="s">
        <v>314</v>
      </c>
      <c r="M25" s="97"/>
      <c r="N25" s="48"/>
      <c r="O25" s="97"/>
      <c r="P25" s="43"/>
      <c r="Q25" s="43"/>
      <c r="R25" s="93"/>
      <c r="S25" s="93"/>
      <c r="T25" s="24"/>
      <c r="U25" s="25">
        <f>SUM(R25:T25)</f>
        <v>0</v>
      </c>
      <c r="V25" s="45">
        <v>13273000</v>
      </c>
      <c r="W25" s="24"/>
      <c r="X25" s="24"/>
      <c r="Y25" s="25">
        <f>SUM(V25:X25)</f>
        <v>13273000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13273000</v>
      </c>
      <c r="AI25" s="26">
        <f>IF(ISERROR(AH25/$J$24),0,AH25/$J$24)</f>
        <v>4.5446296809891151E-2</v>
      </c>
      <c r="AJ25" s="27">
        <f t="shared" ref="AJ25:AJ41" si="4">IF(ISERROR(AH25/$AH$121),"-",AH25/$AH$121)</f>
        <v>8.1458747014846542E-3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5.5" outlineLevel="1" x14ac:dyDescent="0.2">
      <c r="A26" s="18">
        <v>2</v>
      </c>
      <c r="B26" s="19"/>
      <c r="C26" s="40" t="s">
        <v>130</v>
      </c>
      <c r="D26" s="41">
        <v>45330</v>
      </c>
      <c r="E26" s="42" t="s">
        <v>121</v>
      </c>
      <c r="F26" s="42" t="s">
        <v>113</v>
      </c>
      <c r="G26" s="43" t="s">
        <v>313</v>
      </c>
      <c r="H26" s="44"/>
      <c r="I26" s="44"/>
      <c r="J26" s="178"/>
      <c r="K26" s="45">
        <v>7374000</v>
      </c>
      <c r="L26" s="179" t="s">
        <v>314</v>
      </c>
      <c r="M26" s="97"/>
      <c r="N26" s="48"/>
      <c r="O26" s="97"/>
      <c r="P26" s="43"/>
      <c r="Q26" s="43"/>
      <c r="R26" s="93"/>
      <c r="S26" s="93"/>
      <c r="T26" s="45">
        <v>7374000</v>
      </c>
      <c r="U26" s="25">
        <f t="shared" ref="U26:U31" si="5">SUM(R26:T26)</f>
        <v>7374000</v>
      </c>
      <c r="V26" s="24"/>
      <c r="W26" s="24"/>
      <c r="X26" s="24"/>
      <c r="Y26" s="25">
        <f t="shared" ref="Y26:Y31" si="6">SUM(V26:X26)</f>
        <v>0</v>
      </c>
      <c r="Z26" s="24"/>
      <c r="AA26" s="24"/>
      <c r="AB26" s="24"/>
      <c r="AC26" s="25">
        <f t="shared" ref="AC26:AC31" si="7">SUM(Z26:AB26)</f>
        <v>0</v>
      </c>
      <c r="AD26" s="24"/>
      <c r="AE26" s="24">
        <v>0</v>
      </c>
      <c r="AF26" s="24">
        <v>0</v>
      </c>
      <c r="AG26" s="25">
        <f t="shared" ref="AG26:AG31" si="8">SUM(AD26:AF26)</f>
        <v>0</v>
      </c>
      <c r="AH26" s="25">
        <f t="shared" ref="AH26:AH31" si="9">SUM(U26,Y26,AC26,AG26)</f>
        <v>7374000</v>
      </c>
      <c r="AI26" s="26">
        <f t="shared" ref="AI26:AI31" si="10">IF(ISERROR(AH26/$J$24),0,AH26/$J$24)</f>
        <v>2.5248323112795703E-2</v>
      </c>
      <c r="AJ26" s="27">
        <f t="shared" si="4"/>
        <v>4.5255541361220401E-3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25.5" outlineLevel="1" x14ac:dyDescent="0.2">
      <c r="A27" s="18">
        <v>3</v>
      </c>
      <c r="B27" s="19"/>
      <c r="C27" s="40" t="s">
        <v>114</v>
      </c>
      <c r="D27" s="41">
        <v>45343</v>
      </c>
      <c r="E27" s="42" t="s">
        <v>115</v>
      </c>
      <c r="F27" s="42" t="s">
        <v>113</v>
      </c>
      <c r="G27" s="43" t="s">
        <v>313</v>
      </c>
      <c r="H27" s="44"/>
      <c r="I27" s="44"/>
      <c r="J27" s="178"/>
      <c r="K27" s="45">
        <v>13018000</v>
      </c>
      <c r="L27" s="179" t="s">
        <v>314</v>
      </c>
      <c r="M27" s="97"/>
      <c r="N27" s="48"/>
      <c r="O27" s="97"/>
      <c r="P27" s="43"/>
      <c r="Q27" s="43"/>
      <c r="R27" s="93"/>
      <c r="S27" s="93"/>
      <c r="T27" s="45">
        <v>13018000</v>
      </c>
      <c r="U27" s="25">
        <f t="shared" si="5"/>
        <v>13018000</v>
      </c>
      <c r="V27" s="24"/>
      <c r="W27" s="24"/>
      <c r="X27" s="24"/>
      <c r="Y27" s="25">
        <f t="shared" si="6"/>
        <v>0</v>
      </c>
      <c r="Z27" s="24"/>
      <c r="AA27" s="24"/>
      <c r="AB27" s="24"/>
      <c r="AC27" s="25">
        <f t="shared" si="7"/>
        <v>0</v>
      </c>
      <c r="AD27" s="24"/>
      <c r="AE27" s="24">
        <v>0</v>
      </c>
      <c r="AF27" s="24">
        <v>0</v>
      </c>
      <c r="AG27" s="25">
        <f t="shared" si="8"/>
        <v>0</v>
      </c>
      <c r="AH27" s="25">
        <f t="shared" si="9"/>
        <v>13018000</v>
      </c>
      <c r="AI27" s="26">
        <f t="shared" si="10"/>
        <v>4.4573185554973478E-2</v>
      </c>
      <c r="AJ27" s="27">
        <f t="shared" si="4"/>
        <v>7.9893766943364142E-3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5.5" outlineLevel="1" x14ac:dyDescent="0.2">
      <c r="A28" s="18">
        <v>4</v>
      </c>
      <c r="B28" s="19"/>
      <c r="C28" s="40" t="s">
        <v>116</v>
      </c>
      <c r="D28" s="41">
        <v>45330</v>
      </c>
      <c r="E28" s="42" t="s">
        <v>117</v>
      </c>
      <c r="F28" s="42" t="s">
        <v>113</v>
      </c>
      <c r="G28" s="43" t="s">
        <v>313</v>
      </c>
      <c r="H28" s="44"/>
      <c r="I28" s="44"/>
      <c r="J28" s="178"/>
      <c r="K28" s="111">
        <v>14748000</v>
      </c>
      <c r="L28" s="179" t="s">
        <v>314</v>
      </c>
      <c r="M28" s="97"/>
      <c r="N28" s="48"/>
      <c r="O28" s="97"/>
      <c r="P28" s="43"/>
      <c r="Q28" s="43"/>
      <c r="R28" s="93"/>
      <c r="S28" s="93"/>
      <c r="T28" s="45">
        <v>14748000</v>
      </c>
      <c r="U28" s="25">
        <f t="shared" si="5"/>
        <v>14748000</v>
      </c>
      <c r="V28" s="24"/>
      <c r="W28" s="24"/>
      <c r="X28" s="24"/>
      <c r="Y28" s="25">
        <f t="shared" si="6"/>
        <v>0</v>
      </c>
      <c r="Z28" s="24"/>
      <c r="AA28" s="24"/>
      <c r="AB28" s="24"/>
      <c r="AC28" s="25">
        <f t="shared" si="7"/>
        <v>0</v>
      </c>
      <c r="AD28" s="24"/>
      <c r="AE28" s="24">
        <v>0</v>
      </c>
      <c r="AF28" s="24">
        <v>0</v>
      </c>
      <c r="AG28" s="25">
        <f t="shared" si="8"/>
        <v>0</v>
      </c>
      <c r="AH28" s="25">
        <f t="shared" si="9"/>
        <v>14748000</v>
      </c>
      <c r="AI28" s="26">
        <f t="shared" si="10"/>
        <v>5.0496646225591406E-2</v>
      </c>
      <c r="AJ28" s="27">
        <f t="shared" si="4"/>
        <v>9.0511082722440801E-3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25.5" outlineLevel="1" x14ac:dyDescent="0.2">
      <c r="A29" s="18">
        <v>5</v>
      </c>
      <c r="B29" s="19"/>
      <c r="C29" s="40" t="s">
        <v>118</v>
      </c>
      <c r="D29" s="41">
        <v>45336</v>
      </c>
      <c r="E29" s="42" t="s">
        <v>119</v>
      </c>
      <c r="F29" s="42" t="s">
        <v>113</v>
      </c>
      <c r="G29" s="43" t="s">
        <v>313</v>
      </c>
      <c r="H29" s="44"/>
      <c r="I29" s="44"/>
      <c r="J29" s="178"/>
      <c r="K29" s="57">
        <v>12904000</v>
      </c>
      <c r="L29" s="179" t="s">
        <v>314</v>
      </c>
      <c r="M29" s="97"/>
      <c r="N29" s="48"/>
      <c r="O29" s="97"/>
      <c r="P29" s="43"/>
      <c r="Q29" s="43"/>
      <c r="R29" s="93"/>
      <c r="S29" s="93"/>
      <c r="T29" s="111">
        <v>12904000</v>
      </c>
      <c r="U29" s="119">
        <f t="shared" si="5"/>
        <v>12904000</v>
      </c>
      <c r="V29" s="24"/>
      <c r="W29" s="24"/>
      <c r="X29" s="24"/>
      <c r="Y29" s="25">
        <f t="shared" si="6"/>
        <v>0</v>
      </c>
      <c r="Z29" s="24"/>
      <c r="AA29" s="24"/>
      <c r="AB29" s="24"/>
      <c r="AC29" s="25">
        <f t="shared" si="7"/>
        <v>0</v>
      </c>
      <c r="AD29" s="24"/>
      <c r="AE29" s="24">
        <v>0</v>
      </c>
      <c r="AF29" s="24">
        <v>0</v>
      </c>
      <c r="AG29" s="25">
        <f t="shared" si="8"/>
        <v>0</v>
      </c>
      <c r="AH29" s="25">
        <f t="shared" si="9"/>
        <v>12904000</v>
      </c>
      <c r="AI29" s="26">
        <f t="shared" si="10"/>
        <v>4.4182853464539699E-2</v>
      </c>
      <c r="AJ29" s="27">
        <f t="shared" si="4"/>
        <v>7.9194128793760241E-3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5.5" outlineLevel="1" x14ac:dyDescent="0.2">
      <c r="A30" s="112">
        <v>6</v>
      </c>
      <c r="B30" s="113"/>
      <c r="C30" s="114" t="s">
        <v>111</v>
      </c>
      <c r="D30" s="115">
        <v>45324</v>
      </c>
      <c r="E30" s="116" t="s">
        <v>112</v>
      </c>
      <c r="F30" s="116" t="s">
        <v>113</v>
      </c>
      <c r="G30" s="43" t="s">
        <v>313</v>
      </c>
      <c r="H30" s="117"/>
      <c r="I30" s="117"/>
      <c r="J30" s="178"/>
      <c r="K30" s="57">
        <v>7374000</v>
      </c>
      <c r="L30" s="179" t="s">
        <v>314</v>
      </c>
      <c r="M30" s="97"/>
      <c r="N30" s="48"/>
      <c r="O30" s="97"/>
      <c r="P30" s="43"/>
      <c r="Q30" s="43"/>
      <c r="R30" s="93"/>
      <c r="S30" s="93"/>
      <c r="T30" s="57">
        <v>7374000</v>
      </c>
      <c r="U30" s="13">
        <f t="shared" si="5"/>
        <v>7374000</v>
      </c>
      <c r="V30" s="24"/>
      <c r="W30" s="24"/>
      <c r="X30" s="24"/>
      <c r="Y30" s="25">
        <f t="shared" si="6"/>
        <v>0</v>
      </c>
      <c r="Z30" s="24"/>
      <c r="AA30" s="24"/>
      <c r="AB30" s="24"/>
      <c r="AC30" s="25">
        <f t="shared" si="7"/>
        <v>0</v>
      </c>
      <c r="AD30" s="24"/>
      <c r="AE30" s="24">
        <v>0</v>
      </c>
      <c r="AF30" s="24">
        <v>0</v>
      </c>
      <c r="AG30" s="25">
        <f t="shared" si="8"/>
        <v>0</v>
      </c>
      <c r="AH30" s="25">
        <f t="shared" si="9"/>
        <v>7374000</v>
      </c>
      <c r="AI30" s="26">
        <f t="shared" si="10"/>
        <v>2.5248323112795703E-2</v>
      </c>
      <c r="AJ30" s="27">
        <f t="shared" si="4"/>
        <v>4.5255541361220401E-3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25.5" outlineLevel="1" x14ac:dyDescent="0.2">
      <c r="A31" s="19">
        <v>7</v>
      </c>
      <c r="B31" s="19"/>
      <c r="C31" s="40" t="s">
        <v>122</v>
      </c>
      <c r="D31" s="41">
        <v>45327</v>
      </c>
      <c r="E31" s="70" t="s">
        <v>123</v>
      </c>
      <c r="F31" s="70" t="s">
        <v>113</v>
      </c>
      <c r="G31" s="43" t="s">
        <v>313</v>
      </c>
      <c r="H31" s="44"/>
      <c r="I31" s="44"/>
      <c r="J31" s="178"/>
      <c r="K31" s="57">
        <v>12904000</v>
      </c>
      <c r="L31" s="179" t="s">
        <v>314</v>
      </c>
      <c r="M31" s="97"/>
      <c r="N31" s="48"/>
      <c r="O31" s="97"/>
      <c r="P31" s="43"/>
      <c r="Q31" s="43"/>
      <c r="R31" s="93"/>
      <c r="S31" s="93"/>
      <c r="T31" s="57">
        <v>12904000</v>
      </c>
      <c r="U31" s="13">
        <f t="shared" si="5"/>
        <v>12904000</v>
      </c>
      <c r="V31" s="24"/>
      <c r="W31" s="24"/>
      <c r="X31" s="24"/>
      <c r="Y31" s="25">
        <f t="shared" si="6"/>
        <v>0</v>
      </c>
      <c r="Z31" s="24"/>
      <c r="AA31" s="24"/>
      <c r="AB31" s="24"/>
      <c r="AC31" s="25">
        <f t="shared" si="7"/>
        <v>0</v>
      </c>
      <c r="AD31" s="24"/>
      <c r="AE31" s="24">
        <v>0</v>
      </c>
      <c r="AF31" s="24">
        <v>0</v>
      </c>
      <c r="AG31" s="25">
        <f t="shared" si="8"/>
        <v>0</v>
      </c>
      <c r="AH31" s="25">
        <f t="shared" si="9"/>
        <v>12904000</v>
      </c>
      <c r="AI31" s="26">
        <f t="shared" si="10"/>
        <v>4.4182853464539699E-2</v>
      </c>
      <c r="AJ31" s="27">
        <f t="shared" si="4"/>
        <v>7.9194128793760241E-3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5.5" outlineLevel="1" x14ac:dyDescent="0.2">
      <c r="A32" s="19">
        <v>9</v>
      </c>
      <c r="B32" s="19"/>
      <c r="C32" s="40" t="s">
        <v>183</v>
      </c>
      <c r="D32" s="41">
        <v>45330</v>
      </c>
      <c r="E32" s="70" t="s">
        <v>182</v>
      </c>
      <c r="F32" s="70" t="s">
        <v>113</v>
      </c>
      <c r="G32" s="43" t="s">
        <v>313</v>
      </c>
      <c r="H32" s="44"/>
      <c r="I32" s="44"/>
      <c r="J32" s="178"/>
      <c r="K32" s="57">
        <v>6509000</v>
      </c>
      <c r="L32" s="179" t="s">
        <v>314</v>
      </c>
      <c r="M32" s="97"/>
      <c r="N32" s="48"/>
      <c r="O32" s="97"/>
      <c r="P32" s="43"/>
      <c r="Q32" s="43"/>
      <c r="R32" s="93"/>
      <c r="S32" s="93"/>
      <c r="T32" s="57"/>
      <c r="U32" s="13"/>
      <c r="V32" s="24"/>
      <c r="W32" s="24">
        <v>6509000</v>
      </c>
      <c r="X32" s="24"/>
      <c r="Y32" s="25">
        <f t="shared" ref="Y32:Y41" si="11">SUM(V32:X32)</f>
        <v>6509000</v>
      </c>
      <c r="Z32" s="24"/>
      <c r="AA32" s="24"/>
      <c r="AB32" s="24"/>
      <c r="AC32" s="25">
        <f t="shared" ref="AC32:AC41" si="12">SUM(Z32:AB32)</f>
        <v>0</v>
      </c>
      <c r="AD32" s="24"/>
      <c r="AE32" s="24">
        <v>0</v>
      </c>
      <c r="AF32" s="24">
        <v>0</v>
      </c>
      <c r="AG32" s="25">
        <f t="shared" ref="AG32:AG41" si="13">SUM(AD32:AF32)</f>
        <v>0</v>
      </c>
      <c r="AH32" s="25">
        <f t="shared" ref="AH32:AH41" si="14">SUM(U32,Y32,AC32,AG32)</f>
        <v>6509000</v>
      </c>
      <c r="AI32" s="26">
        <f t="shared" ref="AI32:AI41" si="15">IF(ISERROR(AH32/$J$24),0,AH32/$J$24)</f>
        <v>2.2286592777486739E-2</v>
      </c>
      <c r="AJ32" s="27">
        <f t="shared" si="4"/>
        <v>3.9946883471682071E-3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25.5" outlineLevel="1" x14ac:dyDescent="0.2">
      <c r="A33" s="19">
        <v>10</v>
      </c>
      <c r="B33" s="19"/>
      <c r="C33" s="40" t="s">
        <v>184</v>
      </c>
      <c r="D33" s="41">
        <v>45324</v>
      </c>
      <c r="E33" s="70" t="s">
        <v>192</v>
      </c>
      <c r="F33" s="70" t="s">
        <v>113</v>
      </c>
      <c r="G33" s="43" t="s">
        <v>313</v>
      </c>
      <c r="H33" s="44"/>
      <c r="I33" s="44"/>
      <c r="J33" s="178"/>
      <c r="K33" s="57">
        <v>7374000</v>
      </c>
      <c r="L33" s="179" t="s">
        <v>314</v>
      </c>
      <c r="M33" s="97"/>
      <c r="N33" s="48"/>
      <c r="O33" s="97"/>
      <c r="P33" s="43"/>
      <c r="Q33" s="43"/>
      <c r="R33" s="93"/>
      <c r="S33" s="93"/>
      <c r="T33" s="57"/>
      <c r="U33" s="13"/>
      <c r="V33" s="24"/>
      <c r="W33" s="57">
        <v>7374000</v>
      </c>
      <c r="X33" s="24"/>
      <c r="Y33" s="25">
        <f t="shared" si="11"/>
        <v>7374000</v>
      </c>
      <c r="Z33" s="24"/>
      <c r="AA33" s="24"/>
      <c r="AB33" s="24"/>
      <c r="AC33" s="25">
        <f t="shared" si="12"/>
        <v>0</v>
      </c>
      <c r="AD33" s="24"/>
      <c r="AE33" s="24">
        <v>0</v>
      </c>
      <c r="AF33" s="24">
        <v>0</v>
      </c>
      <c r="AG33" s="25">
        <f t="shared" si="13"/>
        <v>0</v>
      </c>
      <c r="AH33" s="25">
        <f t="shared" si="14"/>
        <v>7374000</v>
      </c>
      <c r="AI33" s="26">
        <f t="shared" si="15"/>
        <v>2.5248323112795703E-2</v>
      </c>
      <c r="AJ33" s="27">
        <f t="shared" si="4"/>
        <v>4.5255541361220401E-3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5.5" outlineLevel="1" x14ac:dyDescent="0.2">
      <c r="A34" s="19">
        <v>11</v>
      </c>
      <c r="B34" s="19"/>
      <c r="C34" s="40" t="s">
        <v>185</v>
      </c>
      <c r="D34" s="41">
        <v>45385</v>
      </c>
      <c r="E34" s="70" t="s">
        <v>193</v>
      </c>
      <c r="F34" s="70" t="s">
        <v>113</v>
      </c>
      <c r="G34" s="43" t="s">
        <v>313</v>
      </c>
      <c r="H34" s="44"/>
      <c r="I34" s="44"/>
      <c r="J34" s="178"/>
      <c r="K34" s="57">
        <v>52434000</v>
      </c>
      <c r="L34" s="179" t="s">
        <v>314</v>
      </c>
      <c r="M34" s="97"/>
      <c r="N34" s="48"/>
      <c r="O34" s="97"/>
      <c r="P34" s="43"/>
      <c r="Q34" s="43"/>
      <c r="R34" s="93"/>
      <c r="S34" s="93"/>
      <c r="T34" s="57"/>
      <c r="U34" s="13"/>
      <c r="V34" s="57">
        <v>52434000</v>
      </c>
      <c r="W34" s="63"/>
      <c r="X34" s="93"/>
      <c r="Y34" s="25">
        <f t="shared" si="11"/>
        <v>52434000</v>
      </c>
      <c r="Z34" s="24"/>
      <c r="AA34" s="24"/>
      <c r="AB34" s="24"/>
      <c r="AC34" s="25">
        <f t="shared" si="12"/>
        <v>0</v>
      </c>
      <c r="AD34" s="24"/>
      <c r="AE34" s="24">
        <v>0</v>
      </c>
      <c r="AF34" s="24">
        <v>0</v>
      </c>
      <c r="AG34" s="25">
        <f t="shared" si="13"/>
        <v>0</v>
      </c>
      <c r="AH34" s="25">
        <f t="shared" si="14"/>
        <v>52434000</v>
      </c>
      <c r="AI34" s="26">
        <f t="shared" si="15"/>
        <v>0.17953221780530645</v>
      </c>
      <c r="AJ34" s="27">
        <f t="shared" si="4"/>
        <v>3.2179672575728652E-2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5.5" outlineLevel="1" x14ac:dyDescent="0.2">
      <c r="A35" s="19">
        <v>12</v>
      </c>
      <c r="B35" s="19"/>
      <c r="C35" s="40" t="s">
        <v>186</v>
      </c>
      <c r="D35" s="41">
        <v>45336</v>
      </c>
      <c r="E35" s="70" t="s">
        <v>194</v>
      </c>
      <c r="F35" s="70" t="s">
        <v>113</v>
      </c>
      <c r="G35" s="43" t="s">
        <v>313</v>
      </c>
      <c r="H35" s="44"/>
      <c r="I35" s="44"/>
      <c r="J35" s="178"/>
      <c r="K35" s="57">
        <v>12536000</v>
      </c>
      <c r="L35" s="179" t="s">
        <v>314</v>
      </c>
      <c r="M35" s="97"/>
      <c r="N35" s="48"/>
      <c r="O35" s="97"/>
      <c r="P35" s="43"/>
      <c r="Q35" s="43"/>
      <c r="R35" s="93"/>
      <c r="S35" s="93"/>
      <c r="T35" s="57"/>
      <c r="U35" s="13"/>
      <c r="V35" s="57">
        <v>12536000</v>
      </c>
      <c r="W35" s="63"/>
      <c r="X35" s="93"/>
      <c r="Y35" s="25">
        <f t="shared" si="11"/>
        <v>12536000</v>
      </c>
      <c r="Z35" s="24"/>
      <c r="AA35" s="24"/>
      <c r="AB35" s="24"/>
      <c r="AC35" s="25">
        <f t="shared" si="12"/>
        <v>0</v>
      </c>
      <c r="AD35" s="24"/>
      <c r="AE35" s="24">
        <v>0</v>
      </c>
      <c r="AF35" s="24">
        <v>0</v>
      </c>
      <c r="AG35" s="25">
        <f t="shared" si="13"/>
        <v>0</v>
      </c>
      <c r="AH35" s="25">
        <f t="shared" si="14"/>
        <v>12536000</v>
      </c>
      <c r="AI35" s="26">
        <f t="shared" si="15"/>
        <v>4.2922834084893807E-2</v>
      </c>
      <c r="AJ35" s="27">
        <f t="shared" si="4"/>
        <v>7.6935647749424869E-3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5.5" outlineLevel="1" x14ac:dyDescent="0.2">
      <c r="A36" s="19">
        <v>13</v>
      </c>
      <c r="B36" s="19"/>
      <c r="C36" s="40" t="s">
        <v>187</v>
      </c>
      <c r="D36" s="41">
        <v>45356</v>
      </c>
      <c r="E36" s="70" t="s">
        <v>197</v>
      </c>
      <c r="F36" s="70" t="s">
        <v>113</v>
      </c>
      <c r="G36" s="43" t="s">
        <v>313</v>
      </c>
      <c r="H36" s="44"/>
      <c r="I36" s="44"/>
      <c r="J36" s="178"/>
      <c r="K36" s="57">
        <v>12904000</v>
      </c>
      <c r="L36" s="179" t="s">
        <v>314</v>
      </c>
      <c r="M36" s="97"/>
      <c r="N36" s="48"/>
      <c r="O36" s="97"/>
      <c r="P36" s="43"/>
      <c r="Q36" s="43"/>
      <c r="R36" s="93"/>
      <c r="S36" s="93"/>
      <c r="T36" s="57"/>
      <c r="U36" s="13"/>
      <c r="V36" s="57">
        <v>12904000</v>
      </c>
      <c r="W36" s="63"/>
      <c r="X36" s="93"/>
      <c r="Y36" s="25">
        <f t="shared" si="11"/>
        <v>12904000</v>
      </c>
      <c r="Z36" s="24"/>
      <c r="AA36" s="24"/>
      <c r="AB36" s="24"/>
      <c r="AC36" s="25">
        <f t="shared" si="12"/>
        <v>0</v>
      </c>
      <c r="AD36" s="24"/>
      <c r="AE36" s="24">
        <v>0</v>
      </c>
      <c r="AF36" s="24">
        <v>0</v>
      </c>
      <c r="AG36" s="25">
        <f t="shared" si="13"/>
        <v>0</v>
      </c>
      <c r="AH36" s="25">
        <f t="shared" si="14"/>
        <v>12904000</v>
      </c>
      <c r="AI36" s="26">
        <f t="shared" si="15"/>
        <v>4.4182853464539699E-2</v>
      </c>
      <c r="AJ36" s="27">
        <f t="shared" si="4"/>
        <v>7.9194128793760241E-3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5.5" outlineLevel="1" x14ac:dyDescent="0.2">
      <c r="A37" s="19">
        <v>14</v>
      </c>
      <c r="B37" s="19"/>
      <c r="C37" s="40" t="s">
        <v>188</v>
      </c>
      <c r="D37" s="41">
        <v>45363</v>
      </c>
      <c r="E37" s="70" t="s">
        <v>198</v>
      </c>
      <c r="F37" s="70" t="s">
        <v>113</v>
      </c>
      <c r="G37" s="43" t="s">
        <v>313</v>
      </c>
      <c r="H37" s="44"/>
      <c r="I37" s="44"/>
      <c r="J37" s="178"/>
      <c r="K37" s="57">
        <v>6555000</v>
      </c>
      <c r="L37" s="179" t="s">
        <v>314</v>
      </c>
      <c r="M37" s="97"/>
      <c r="N37" s="48"/>
      <c r="O37" s="97"/>
      <c r="P37" s="43"/>
      <c r="Q37" s="43"/>
      <c r="R37" s="93"/>
      <c r="S37" s="93"/>
      <c r="T37" s="57"/>
      <c r="U37" s="13"/>
      <c r="V37" s="57">
        <v>6555000</v>
      </c>
      <c r="W37" s="63"/>
      <c r="X37" s="93"/>
      <c r="Y37" s="25">
        <f t="shared" si="11"/>
        <v>6555000</v>
      </c>
      <c r="Z37" s="24"/>
      <c r="AA37" s="24"/>
      <c r="AB37" s="24"/>
      <c r="AC37" s="25">
        <f t="shared" si="12"/>
        <v>0</v>
      </c>
      <c r="AD37" s="24"/>
      <c r="AE37" s="24">
        <v>0</v>
      </c>
      <c r="AF37" s="24">
        <v>0</v>
      </c>
      <c r="AG37" s="25">
        <f t="shared" si="13"/>
        <v>0</v>
      </c>
      <c r="AH37" s="25">
        <f t="shared" si="14"/>
        <v>6555000</v>
      </c>
      <c r="AI37" s="26">
        <f t="shared" si="15"/>
        <v>2.2444095199942476E-2</v>
      </c>
      <c r="AJ37" s="27">
        <f t="shared" si="4"/>
        <v>4.0229193602223995E-3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5.5" outlineLevel="1" x14ac:dyDescent="0.2">
      <c r="A38" s="19">
        <v>15</v>
      </c>
      <c r="B38" s="19"/>
      <c r="C38" s="40" t="s">
        <v>189</v>
      </c>
      <c r="D38" s="41">
        <v>45370</v>
      </c>
      <c r="E38" s="70" t="s">
        <v>195</v>
      </c>
      <c r="F38" s="70" t="s">
        <v>113</v>
      </c>
      <c r="G38" s="43" t="s">
        <v>313</v>
      </c>
      <c r="H38" s="44"/>
      <c r="I38" s="44"/>
      <c r="J38" s="178"/>
      <c r="K38" s="57">
        <v>26217000</v>
      </c>
      <c r="L38" s="179" t="s">
        <v>314</v>
      </c>
      <c r="M38" s="97"/>
      <c r="N38" s="48"/>
      <c r="O38" s="97"/>
      <c r="P38" s="43"/>
      <c r="Q38" s="43"/>
      <c r="R38" s="93"/>
      <c r="S38" s="93"/>
      <c r="T38" s="57"/>
      <c r="U38" s="13"/>
      <c r="V38" s="57">
        <v>26217000</v>
      </c>
      <c r="W38" s="63"/>
      <c r="X38" s="93"/>
      <c r="Y38" s="25">
        <f t="shared" si="11"/>
        <v>26217000</v>
      </c>
      <c r="Z38" s="24"/>
      <c r="AA38" s="24"/>
      <c r="AB38" s="24"/>
      <c r="AC38" s="25">
        <f t="shared" si="12"/>
        <v>0</v>
      </c>
      <c r="AD38" s="24"/>
      <c r="AE38" s="24">
        <v>0</v>
      </c>
      <c r="AF38" s="24">
        <v>0</v>
      </c>
      <c r="AG38" s="25">
        <f t="shared" si="13"/>
        <v>0</v>
      </c>
      <c r="AH38" s="25">
        <f t="shared" si="14"/>
        <v>26217000</v>
      </c>
      <c r="AI38" s="26">
        <f t="shared" si="15"/>
        <v>8.9766108902653227E-2</v>
      </c>
      <c r="AJ38" s="27">
        <f t="shared" si="4"/>
        <v>1.6089836287864326E-2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5.5" outlineLevel="1" x14ac:dyDescent="0.2">
      <c r="A39" s="19">
        <v>16</v>
      </c>
      <c r="B39" s="19"/>
      <c r="C39" s="40" t="s">
        <v>190</v>
      </c>
      <c r="D39" s="41">
        <v>45330</v>
      </c>
      <c r="E39" s="70" t="s">
        <v>196</v>
      </c>
      <c r="F39" s="70" t="s">
        <v>113</v>
      </c>
      <c r="G39" s="43" t="s">
        <v>313</v>
      </c>
      <c r="H39" s="44"/>
      <c r="I39" s="44"/>
      <c r="J39" s="178"/>
      <c r="K39" s="57">
        <v>13018000</v>
      </c>
      <c r="L39" s="179" t="s">
        <v>314</v>
      </c>
      <c r="M39" s="97"/>
      <c r="N39" s="48"/>
      <c r="O39" s="97"/>
      <c r="P39" s="43"/>
      <c r="Q39" s="43"/>
      <c r="R39" s="93"/>
      <c r="S39" s="93"/>
      <c r="T39" s="57"/>
      <c r="U39" s="13"/>
      <c r="V39" s="57">
        <v>13018000</v>
      </c>
      <c r="W39" s="63"/>
      <c r="X39" s="93"/>
      <c r="Y39" s="25">
        <f t="shared" si="11"/>
        <v>13018000</v>
      </c>
      <c r="Z39" s="24"/>
      <c r="AA39" s="24"/>
      <c r="AB39" s="24"/>
      <c r="AC39" s="25">
        <f t="shared" si="12"/>
        <v>0</v>
      </c>
      <c r="AD39" s="24"/>
      <c r="AE39" s="24">
        <v>0</v>
      </c>
      <c r="AF39" s="24">
        <v>0</v>
      </c>
      <c r="AG39" s="25">
        <f t="shared" si="13"/>
        <v>0</v>
      </c>
      <c r="AH39" s="25">
        <f t="shared" si="14"/>
        <v>13018000</v>
      </c>
      <c r="AI39" s="26">
        <f t="shared" si="15"/>
        <v>4.4573185554973478E-2</v>
      </c>
      <c r="AJ39" s="27">
        <f t="shared" si="4"/>
        <v>7.9893766943364142E-3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5.5" outlineLevel="1" x14ac:dyDescent="0.2">
      <c r="A40" s="19">
        <v>17</v>
      </c>
      <c r="B40" s="19"/>
      <c r="C40" s="40" t="s">
        <v>191</v>
      </c>
      <c r="D40" s="41">
        <v>45370</v>
      </c>
      <c r="E40" s="70" t="s">
        <v>199</v>
      </c>
      <c r="F40" s="70" t="s">
        <v>113</v>
      </c>
      <c r="G40" s="43" t="s">
        <v>313</v>
      </c>
      <c r="H40" s="44"/>
      <c r="I40" s="44"/>
      <c r="J40" s="178"/>
      <c r="K40" s="57">
        <v>65543000</v>
      </c>
      <c r="L40" s="179" t="s">
        <v>314</v>
      </c>
      <c r="M40" s="97"/>
      <c r="N40" s="48"/>
      <c r="O40" s="97"/>
      <c r="P40" s="43"/>
      <c r="Q40" s="43"/>
      <c r="R40" s="93"/>
      <c r="S40" s="93"/>
      <c r="T40" s="57"/>
      <c r="U40" s="13"/>
      <c r="V40" s="57">
        <v>65543000</v>
      </c>
      <c r="W40" s="63"/>
      <c r="X40" s="93"/>
      <c r="Y40" s="25">
        <f t="shared" si="11"/>
        <v>65543000</v>
      </c>
      <c r="Z40" s="24"/>
      <c r="AA40" s="24"/>
      <c r="AB40" s="24"/>
      <c r="AC40" s="25">
        <f t="shared" si="12"/>
        <v>0</v>
      </c>
      <c r="AD40" s="24"/>
      <c r="AE40" s="24">
        <v>0</v>
      </c>
      <c r="AF40" s="24">
        <v>0</v>
      </c>
      <c r="AG40" s="25">
        <f t="shared" si="13"/>
        <v>0</v>
      </c>
      <c r="AH40" s="25">
        <f t="shared" si="14"/>
        <v>65543000</v>
      </c>
      <c r="AI40" s="26">
        <f t="shared" si="15"/>
        <v>0.22441698423948586</v>
      </c>
      <c r="AJ40" s="27">
        <f t="shared" si="4"/>
        <v>4.0224897578498356E-2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24.95" customHeight="1" outlineLevel="1" x14ac:dyDescent="0.2">
      <c r="A41" s="18">
        <v>18</v>
      </c>
      <c r="B41" s="110"/>
      <c r="C41" s="40" t="s">
        <v>201</v>
      </c>
      <c r="D41" s="41">
        <v>45336</v>
      </c>
      <c r="E41" s="70" t="s">
        <v>202</v>
      </c>
      <c r="F41" s="70" t="s">
        <v>113</v>
      </c>
      <c r="G41" s="43" t="s">
        <v>313</v>
      </c>
      <c r="H41" s="44"/>
      <c r="I41" s="44"/>
      <c r="J41" s="161"/>
      <c r="K41" s="57">
        <v>7374000</v>
      </c>
      <c r="L41" s="179" t="s">
        <v>314</v>
      </c>
      <c r="M41" s="97"/>
      <c r="N41" s="48"/>
      <c r="O41" s="97"/>
      <c r="P41" s="43"/>
      <c r="Q41" s="43"/>
      <c r="R41" s="93"/>
      <c r="S41" s="93"/>
      <c r="T41" s="57"/>
      <c r="U41" s="13"/>
      <c r="V41" s="57">
        <v>7374000</v>
      </c>
      <c r="W41" s="93"/>
      <c r="X41" s="93"/>
      <c r="Y41" s="25">
        <f t="shared" si="11"/>
        <v>7374000</v>
      </c>
      <c r="Z41" s="24"/>
      <c r="AA41" s="24"/>
      <c r="AB41" s="24"/>
      <c r="AC41" s="25">
        <f t="shared" si="12"/>
        <v>0</v>
      </c>
      <c r="AD41" s="24"/>
      <c r="AE41" s="24">
        <v>0</v>
      </c>
      <c r="AF41" s="24">
        <v>0</v>
      </c>
      <c r="AG41" s="25">
        <f t="shared" si="13"/>
        <v>0</v>
      </c>
      <c r="AH41" s="25">
        <f t="shared" si="14"/>
        <v>7374000</v>
      </c>
      <c r="AI41" s="26">
        <f t="shared" si="15"/>
        <v>2.5248323112795703E-2</v>
      </c>
      <c r="AJ41" s="27">
        <f t="shared" si="4"/>
        <v>4.5255541361220401E-3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s="37" customFormat="1" ht="12.75" customHeight="1" x14ac:dyDescent="0.25">
      <c r="A42" s="162" t="s">
        <v>53</v>
      </c>
      <c r="B42" s="168"/>
      <c r="C42" s="163"/>
      <c r="D42" s="163"/>
      <c r="E42" s="163"/>
      <c r="F42" s="163"/>
      <c r="G42" s="163"/>
      <c r="H42" s="163"/>
      <c r="I42" s="164"/>
      <c r="J42" s="33">
        <f>+J24</f>
        <v>292059000</v>
      </c>
      <c r="K42" s="33">
        <f>SUM(K25:K41)</f>
        <v>292059000</v>
      </c>
      <c r="L42" s="32"/>
      <c r="M42" s="33">
        <f>SUM(M25:M31)</f>
        <v>0</v>
      </c>
      <c r="N42" s="33">
        <f>SUM(N25:N31)</f>
        <v>0</v>
      </c>
      <c r="O42" s="33">
        <f>SUM(O25:O31)</f>
        <v>0</v>
      </c>
      <c r="P42" s="34"/>
      <c r="Q42" s="35"/>
      <c r="R42" s="33">
        <f>SUM(R25:R31)</f>
        <v>0</v>
      </c>
      <c r="S42" s="33">
        <f>SUM(S25:S31)</f>
        <v>0</v>
      </c>
      <c r="T42" s="33">
        <f>SUM(T25:T31)</f>
        <v>68322000</v>
      </c>
      <c r="U42" s="33">
        <f>SUM(U25:U31)</f>
        <v>68322000</v>
      </c>
      <c r="V42" s="33">
        <f t="shared" ref="V42:AH42" si="16">SUM(V25:V41)</f>
        <v>209854000</v>
      </c>
      <c r="W42" s="33">
        <f t="shared" si="16"/>
        <v>13883000</v>
      </c>
      <c r="X42" s="33">
        <f t="shared" si="16"/>
        <v>0</v>
      </c>
      <c r="Y42" s="33">
        <f t="shared" si="16"/>
        <v>223737000</v>
      </c>
      <c r="Z42" s="33">
        <f t="shared" si="16"/>
        <v>0</v>
      </c>
      <c r="AA42" s="33">
        <f t="shared" si="16"/>
        <v>0</v>
      </c>
      <c r="AB42" s="33">
        <f t="shared" si="16"/>
        <v>0</v>
      </c>
      <c r="AC42" s="33">
        <f t="shared" si="16"/>
        <v>0</v>
      </c>
      <c r="AD42" s="33">
        <f t="shared" si="16"/>
        <v>0</v>
      </c>
      <c r="AE42" s="33">
        <f t="shared" si="16"/>
        <v>0</v>
      </c>
      <c r="AF42" s="33">
        <f t="shared" si="16"/>
        <v>0</v>
      </c>
      <c r="AG42" s="33">
        <f t="shared" si="16"/>
        <v>0</v>
      </c>
      <c r="AH42" s="33">
        <f t="shared" si="16"/>
        <v>292059000</v>
      </c>
      <c r="AI42" s="36">
        <f>IF(ISERROR(AH42/J42),0,AH42/J42)</f>
        <v>1</v>
      </c>
      <c r="AJ42" s="36">
        <f>IF(ISERROR(AH42/$AH$121),0,AH42/$AH$121)</f>
        <v>0.17924177046944223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x14ac:dyDescent="0.25">
      <c r="A43" s="157" t="s">
        <v>54</v>
      </c>
      <c r="B43" s="158"/>
      <c r="C43" s="158"/>
      <c r="D43" s="158"/>
      <c r="E43" s="159"/>
      <c r="F43" s="9"/>
      <c r="G43" s="10"/>
      <c r="H43" s="11"/>
      <c r="I43" s="11"/>
      <c r="J43" s="12"/>
      <c r="K43" s="13"/>
      <c r="L43" s="14"/>
      <c r="M43" s="15"/>
      <c r="N43" s="15"/>
      <c r="O43" s="15"/>
      <c r="P43" s="10"/>
      <c r="Q43" s="16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7"/>
      <c r="AJ43" s="17"/>
    </row>
    <row r="44" spans="1:106" ht="12.75" hidden="1" customHeight="1" outlineLevel="1" x14ac:dyDescent="0.25">
      <c r="A44" s="18">
        <v>1</v>
      </c>
      <c r="B44" s="19"/>
      <c r="C44" s="20"/>
      <c r="D44" s="21"/>
      <c r="E44" s="22"/>
      <c r="F44" s="22"/>
      <c r="G44" s="22"/>
      <c r="H44" s="21"/>
      <c r="I44" s="21"/>
      <c r="J44" s="160"/>
      <c r="K44" s="23"/>
      <c r="L44" s="22"/>
      <c r="M44" s="24"/>
      <c r="N44" s="24"/>
      <c r="O44" s="24"/>
      <c r="P44" s="22"/>
      <c r="Q44" s="22"/>
      <c r="R44" s="24"/>
      <c r="S44" s="24"/>
      <c r="T44" s="24"/>
      <c r="U44" s="25">
        <f>SUM(R44:T44)</f>
        <v>0</v>
      </c>
      <c r="V44" s="24"/>
      <c r="W44" s="24"/>
      <c r="X44" s="24"/>
      <c r="Y44" s="25">
        <f>SUM(V44:X44)</f>
        <v>0</v>
      </c>
      <c r="Z44" s="24"/>
      <c r="AA44" s="24"/>
      <c r="AB44" s="24"/>
      <c r="AC44" s="25">
        <f>SUM(Z44:AB44)</f>
        <v>0</v>
      </c>
      <c r="AD44" s="24"/>
      <c r="AE44" s="24"/>
      <c r="AF44" s="24"/>
      <c r="AG44" s="25">
        <f>SUM(AD44:AF44)</f>
        <v>0</v>
      </c>
      <c r="AH44" s="25">
        <f>SUM(U44,Y44,AC44,AG44)</f>
        <v>0</v>
      </c>
      <c r="AI44" s="26">
        <f>IF(ISERROR(AH44/J44),0,AH44/J44)</f>
        <v>0</v>
      </c>
      <c r="AJ44" s="27">
        <f>IF(ISERROR(AH44/$AH$121),"-",AH44/$AH$121)</f>
        <v>0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hidden="1" customHeight="1" outlineLevel="1" x14ac:dyDescent="0.25">
      <c r="A45" s="18">
        <v>2</v>
      </c>
      <c r="B45" s="19"/>
      <c r="C45" s="28"/>
      <c r="D45" s="29"/>
      <c r="E45" s="30"/>
      <c r="F45" s="30"/>
      <c r="G45" s="30"/>
      <c r="H45" s="29"/>
      <c r="I45" s="29"/>
      <c r="J45" s="161"/>
      <c r="K45" s="31"/>
      <c r="L45" s="30"/>
      <c r="M45" s="24"/>
      <c r="N45" s="24"/>
      <c r="O45" s="24"/>
      <c r="P45" s="30"/>
      <c r="Q45" s="30"/>
      <c r="R45" s="24"/>
      <c r="S45" s="24"/>
      <c r="T45" s="24"/>
      <c r="U45" s="25">
        <f>SUM(R45:T45)</f>
        <v>0</v>
      </c>
      <c r="V45" s="24"/>
      <c r="W45" s="24"/>
      <c r="X45" s="24"/>
      <c r="Y45" s="25">
        <f>SUM(V45:X45)</f>
        <v>0</v>
      </c>
      <c r="Z45" s="24"/>
      <c r="AA45" s="24"/>
      <c r="AB45" s="24"/>
      <c r="AC45" s="25">
        <f>SUM(Z45:AB45)</f>
        <v>0</v>
      </c>
      <c r="AD45" s="24"/>
      <c r="AE45" s="24"/>
      <c r="AF45" s="24"/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IF(ISERROR(AH45/$AH$121),"-",AH45/$AH$121)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s="37" customFormat="1" ht="12.75" customHeight="1" collapsed="1" x14ac:dyDescent="0.25">
      <c r="A46" s="162" t="s">
        <v>55</v>
      </c>
      <c r="B46" s="168"/>
      <c r="C46" s="163"/>
      <c r="D46" s="163"/>
      <c r="E46" s="163"/>
      <c r="F46" s="163"/>
      <c r="G46" s="163"/>
      <c r="H46" s="163"/>
      <c r="I46" s="164"/>
      <c r="J46" s="33">
        <f>SUM(J44:J45)</f>
        <v>0</v>
      </c>
      <c r="K46" s="33">
        <f>SUM(K44:K45)</f>
        <v>0</v>
      </c>
      <c r="L46" s="32"/>
      <c r="M46" s="33">
        <f>SUM(M44:M45)</f>
        <v>0</v>
      </c>
      <c r="N46" s="33">
        <f>SUM(N44:N45)</f>
        <v>0</v>
      </c>
      <c r="O46" s="33">
        <f>SUM(O44:O45)</f>
        <v>0</v>
      </c>
      <c r="P46" s="34"/>
      <c r="Q46" s="35"/>
      <c r="R46" s="33">
        <f t="shared" ref="R46:AH46" si="17">SUM(R44:R45)</f>
        <v>0</v>
      </c>
      <c r="S46" s="33">
        <f t="shared" si="17"/>
        <v>0</v>
      </c>
      <c r="T46" s="33">
        <f t="shared" si="17"/>
        <v>0</v>
      </c>
      <c r="U46" s="33">
        <f t="shared" si="17"/>
        <v>0</v>
      </c>
      <c r="V46" s="33">
        <f t="shared" si="17"/>
        <v>0</v>
      </c>
      <c r="W46" s="33">
        <f t="shared" si="17"/>
        <v>0</v>
      </c>
      <c r="X46" s="33">
        <f t="shared" si="17"/>
        <v>0</v>
      </c>
      <c r="Y46" s="33">
        <f t="shared" si="17"/>
        <v>0</v>
      </c>
      <c r="Z46" s="33">
        <f t="shared" si="17"/>
        <v>0</v>
      </c>
      <c r="AA46" s="33">
        <f t="shared" si="17"/>
        <v>0</v>
      </c>
      <c r="AB46" s="33">
        <f t="shared" si="17"/>
        <v>0</v>
      </c>
      <c r="AC46" s="33">
        <f t="shared" si="17"/>
        <v>0</v>
      </c>
      <c r="AD46" s="33">
        <f t="shared" si="17"/>
        <v>0</v>
      </c>
      <c r="AE46" s="33">
        <f t="shared" si="17"/>
        <v>0</v>
      </c>
      <c r="AF46" s="33">
        <f t="shared" si="17"/>
        <v>0</v>
      </c>
      <c r="AG46" s="33">
        <f t="shared" si="17"/>
        <v>0</v>
      </c>
      <c r="AH46" s="33">
        <f t="shared" si="17"/>
        <v>0</v>
      </c>
      <c r="AI46" s="36">
        <f>IF(ISERROR(AH46/J46),0,AH46/J46)</f>
        <v>0</v>
      </c>
      <c r="AJ46" s="36">
        <f>IF(ISERROR(AH46/$AH$121),0,AH46/$AH$121)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x14ac:dyDescent="0.25">
      <c r="A47" s="157" t="s">
        <v>56</v>
      </c>
      <c r="B47" s="158"/>
      <c r="C47" s="158"/>
      <c r="D47" s="158"/>
      <c r="E47" s="159"/>
      <c r="F47" s="9"/>
      <c r="G47" s="10"/>
      <c r="H47" s="11"/>
      <c r="I47" s="11"/>
      <c r="J47" s="12"/>
      <c r="K47" s="13"/>
      <c r="L47" s="14"/>
      <c r="M47" s="15"/>
      <c r="N47" s="15"/>
      <c r="O47" s="15"/>
      <c r="P47" s="10"/>
      <c r="Q47" s="16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7"/>
      <c r="AJ47" s="17"/>
    </row>
    <row r="48" spans="1:106" ht="12.75" hidden="1" customHeight="1" outlineLevel="1" x14ac:dyDescent="0.25">
      <c r="A48" s="18">
        <v>1</v>
      </c>
      <c r="B48" s="19"/>
      <c r="C48" s="20"/>
      <c r="D48" s="21"/>
      <c r="E48" s="22"/>
      <c r="F48" s="22"/>
      <c r="G48" s="22"/>
      <c r="H48" s="21"/>
      <c r="I48" s="21"/>
      <c r="J48" s="160"/>
      <c r="K48" s="23"/>
      <c r="L48" s="22"/>
      <c r="M48" s="24"/>
      <c r="N48" s="24"/>
      <c r="O48" s="24"/>
      <c r="P48" s="22"/>
      <c r="Q48" s="22"/>
      <c r="R48" s="24"/>
      <c r="S48" s="24"/>
      <c r="T48" s="24"/>
      <c r="U48" s="25">
        <f>SUM(R48:T48)</f>
        <v>0</v>
      </c>
      <c r="V48" s="24"/>
      <c r="W48" s="24"/>
      <c r="X48" s="24"/>
      <c r="Y48" s="25">
        <f>SUM(V48:X48)</f>
        <v>0</v>
      </c>
      <c r="Z48" s="24"/>
      <c r="AA48" s="24"/>
      <c r="AB48" s="24"/>
      <c r="AC48" s="25">
        <f>SUM(Z48:AB48)</f>
        <v>0</v>
      </c>
      <c r="AD48" s="24"/>
      <c r="AE48" s="24"/>
      <c r="AF48" s="24"/>
      <c r="AG48" s="25">
        <f>SUM(AD48:AF48)</f>
        <v>0</v>
      </c>
      <c r="AH48" s="25">
        <f>SUM(U48,Y48,AC48,AG48)</f>
        <v>0</v>
      </c>
      <c r="AI48" s="26">
        <f>IF(ISERROR(AH48/J48),0,AH48/J48)</f>
        <v>0</v>
      </c>
      <c r="AJ48" s="27">
        <f>IF(ISERROR(AH48/$AH$121),"-",AH48/$AH$121)</f>
        <v>0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hidden="1" customHeight="1" outlineLevel="1" x14ac:dyDescent="0.25">
      <c r="A49" s="18">
        <v>2</v>
      </c>
      <c r="B49" s="19"/>
      <c r="C49" s="28"/>
      <c r="D49" s="29"/>
      <c r="E49" s="30"/>
      <c r="F49" s="30"/>
      <c r="G49" s="30"/>
      <c r="H49" s="29"/>
      <c r="I49" s="29"/>
      <c r="J49" s="161"/>
      <c r="K49" s="31"/>
      <c r="L49" s="30"/>
      <c r="M49" s="24"/>
      <c r="N49" s="24"/>
      <c r="O49" s="24"/>
      <c r="P49" s="30"/>
      <c r="Q49" s="30"/>
      <c r="R49" s="24"/>
      <c r="S49" s="24"/>
      <c r="T49" s="24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IF(ISERROR(AH49/$AH$121),"-",AH49/$AH$121)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s="37" customFormat="1" ht="12.75" customHeight="1" collapsed="1" x14ac:dyDescent="0.25">
      <c r="A50" s="162" t="s">
        <v>57</v>
      </c>
      <c r="B50" s="168"/>
      <c r="C50" s="163"/>
      <c r="D50" s="163"/>
      <c r="E50" s="163"/>
      <c r="F50" s="163"/>
      <c r="G50" s="163"/>
      <c r="H50" s="163"/>
      <c r="I50" s="164"/>
      <c r="J50" s="33">
        <f>SUM(J48:J49)</f>
        <v>0</v>
      </c>
      <c r="K50" s="33">
        <f>SUM(K48:K49)</f>
        <v>0</v>
      </c>
      <c r="L50" s="32"/>
      <c r="M50" s="33">
        <f>SUM(M48:M49)</f>
        <v>0</v>
      </c>
      <c r="N50" s="33">
        <f>SUM(N48:N49)</f>
        <v>0</v>
      </c>
      <c r="O50" s="33">
        <f>SUM(O48:O49)</f>
        <v>0</v>
      </c>
      <c r="P50" s="34"/>
      <c r="Q50" s="35"/>
      <c r="R50" s="33">
        <f t="shared" ref="R50:AH50" si="18">SUM(R48:R49)</f>
        <v>0</v>
      </c>
      <c r="S50" s="33">
        <f t="shared" si="18"/>
        <v>0</v>
      </c>
      <c r="T50" s="33">
        <f t="shared" si="18"/>
        <v>0</v>
      </c>
      <c r="U50" s="33">
        <f t="shared" si="18"/>
        <v>0</v>
      </c>
      <c r="V50" s="33">
        <f t="shared" si="18"/>
        <v>0</v>
      </c>
      <c r="W50" s="33">
        <f t="shared" si="18"/>
        <v>0</v>
      </c>
      <c r="X50" s="33">
        <f t="shared" si="18"/>
        <v>0</v>
      </c>
      <c r="Y50" s="33">
        <f t="shared" si="18"/>
        <v>0</v>
      </c>
      <c r="Z50" s="33">
        <f t="shared" si="18"/>
        <v>0</v>
      </c>
      <c r="AA50" s="33">
        <f t="shared" si="18"/>
        <v>0</v>
      </c>
      <c r="AB50" s="33">
        <f t="shared" si="18"/>
        <v>0</v>
      </c>
      <c r="AC50" s="33">
        <f t="shared" si="18"/>
        <v>0</v>
      </c>
      <c r="AD50" s="33">
        <f t="shared" si="18"/>
        <v>0</v>
      </c>
      <c r="AE50" s="33">
        <f t="shared" si="18"/>
        <v>0</v>
      </c>
      <c r="AF50" s="33">
        <f t="shared" si="18"/>
        <v>0</v>
      </c>
      <c r="AG50" s="33">
        <f t="shared" si="18"/>
        <v>0</v>
      </c>
      <c r="AH50" s="33">
        <f t="shared" si="18"/>
        <v>0</v>
      </c>
      <c r="AI50" s="36">
        <f>IF(ISERROR(AH50/J50),0,AH50/J50)</f>
        <v>0</v>
      </c>
      <c r="AJ50" s="36">
        <f>IF(ISERROR(AH50/$AH$121),0,AH50/$AH$121)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x14ac:dyDescent="0.25">
      <c r="A51" s="157" t="s">
        <v>58</v>
      </c>
      <c r="B51" s="158"/>
      <c r="C51" s="158"/>
      <c r="D51" s="158"/>
      <c r="E51" s="159"/>
      <c r="F51" s="9"/>
      <c r="G51" s="10"/>
      <c r="H51" s="11"/>
      <c r="I51" s="11"/>
      <c r="J51" s="12"/>
      <c r="K51" s="13"/>
      <c r="L51" s="14"/>
      <c r="M51" s="15"/>
      <c r="N51" s="15"/>
      <c r="O51" s="15"/>
      <c r="P51" s="10"/>
      <c r="Q51" s="16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7"/>
      <c r="AJ51" s="17"/>
    </row>
    <row r="52" spans="1:106" ht="12.75" hidden="1" customHeight="1" outlineLevel="1" x14ac:dyDescent="0.25">
      <c r="A52" s="18">
        <v>1</v>
      </c>
      <c r="B52" s="19"/>
      <c r="C52" s="20"/>
      <c r="D52" s="21"/>
      <c r="E52" s="22"/>
      <c r="F52" s="22"/>
      <c r="G52" s="22"/>
      <c r="H52" s="21"/>
      <c r="I52" s="21"/>
      <c r="J52" s="160"/>
      <c r="K52" s="23"/>
      <c r="L52" s="22"/>
      <c r="M52" s="24"/>
      <c r="N52" s="24"/>
      <c r="O52" s="24"/>
      <c r="P52" s="22"/>
      <c r="Q52" s="22"/>
      <c r="R52" s="24"/>
      <c r="S52" s="24"/>
      <c r="T52" s="24"/>
      <c r="U52" s="25">
        <f>SUM(R52:T52)</f>
        <v>0</v>
      </c>
      <c r="V52" s="24"/>
      <c r="W52" s="24"/>
      <c r="X52" s="24"/>
      <c r="Y52" s="25">
        <f>SUM(V52:X52)</f>
        <v>0</v>
      </c>
      <c r="Z52" s="24"/>
      <c r="AA52" s="24"/>
      <c r="AB52" s="24"/>
      <c r="AC52" s="25">
        <f>SUM(Z52:AB52)</f>
        <v>0</v>
      </c>
      <c r="AD52" s="24"/>
      <c r="AE52" s="24"/>
      <c r="AF52" s="24"/>
      <c r="AG52" s="25">
        <f>SUM(AD52:AF52)</f>
        <v>0</v>
      </c>
      <c r="AH52" s="25">
        <f>SUM(U52,Y52,AC52,AG52)</f>
        <v>0</v>
      </c>
      <c r="AI52" s="26">
        <f>IF(ISERROR(AH52/J52),0,AH52/J52)</f>
        <v>0</v>
      </c>
      <c r="AJ52" s="27">
        <f>IF(ISERROR(AH52/$AH$121),"-",AH52/$AH$121)</f>
        <v>0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hidden="1" customHeight="1" outlineLevel="1" x14ac:dyDescent="0.25">
      <c r="A53" s="18">
        <v>2</v>
      </c>
      <c r="B53" s="19"/>
      <c r="C53" s="28"/>
      <c r="D53" s="29"/>
      <c r="E53" s="30"/>
      <c r="F53" s="30"/>
      <c r="G53" s="30"/>
      <c r="H53" s="29"/>
      <c r="I53" s="29"/>
      <c r="J53" s="161"/>
      <c r="K53" s="31"/>
      <c r="L53" s="30"/>
      <c r="M53" s="24"/>
      <c r="N53" s="24"/>
      <c r="O53" s="24"/>
      <c r="P53" s="30"/>
      <c r="Q53" s="30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IF(ISERROR(AH53/$AH$121),"-",AH53/$AH$121)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s="37" customFormat="1" ht="12.75" customHeight="1" collapsed="1" x14ac:dyDescent="0.25">
      <c r="A54" s="162" t="s">
        <v>59</v>
      </c>
      <c r="B54" s="168"/>
      <c r="C54" s="163"/>
      <c r="D54" s="163"/>
      <c r="E54" s="163"/>
      <c r="F54" s="163"/>
      <c r="G54" s="163"/>
      <c r="H54" s="163"/>
      <c r="I54" s="164"/>
      <c r="J54" s="33">
        <f>SUM(J52:J53)</f>
        <v>0</v>
      </c>
      <c r="K54" s="33">
        <f>SUM(K52:K53)</f>
        <v>0</v>
      </c>
      <c r="L54" s="32"/>
      <c r="M54" s="33">
        <f>SUM(M52:M53)</f>
        <v>0</v>
      </c>
      <c r="N54" s="33">
        <f>SUM(N52:N53)</f>
        <v>0</v>
      </c>
      <c r="O54" s="33">
        <f>SUM(O52:O53)</f>
        <v>0</v>
      </c>
      <c r="P54" s="34"/>
      <c r="Q54" s="35"/>
      <c r="R54" s="33">
        <f t="shared" ref="R54:AH54" si="19">SUM(R52:R53)</f>
        <v>0</v>
      </c>
      <c r="S54" s="33">
        <f t="shared" si="19"/>
        <v>0</v>
      </c>
      <c r="T54" s="33">
        <f t="shared" si="19"/>
        <v>0</v>
      </c>
      <c r="U54" s="33">
        <f t="shared" si="19"/>
        <v>0</v>
      </c>
      <c r="V54" s="33">
        <f t="shared" si="19"/>
        <v>0</v>
      </c>
      <c r="W54" s="33">
        <f t="shared" si="19"/>
        <v>0</v>
      </c>
      <c r="X54" s="33">
        <f t="shared" si="19"/>
        <v>0</v>
      </c>
      <c r="Y54" s="33">
        <f t="shared" si="19"/>
        <v>0</v>
      </c>
      <c r="Z54" s="33">
        <f t="shared" si="19"/>
        <v>0</v>
      </c>
      <c r="AA54" s="33">
        <f t="shared" si="19"/>
        <v>0</v>
      </c>
      <c r="AB54" s="33">
        <f t="shared" si="19"/>
        <v>0</v>
      </c>
      <c r="AC54" s="33">
        <f t="shared" si="19"/>
        <v>0</v>
      </c>
      <c r="AD54" s="33">
        <f t="shared" si="19"/>
        <v>0</v>
      </c>
      <c r="AE54" s="33">
        <f t="shared" si="19"/>
        <v>0</v>
      </c>
      <c r="AF54" s="33">
        <f t="shared" si="19"/>
        <v>0</v>
      </c>
      <c r="AG54" s="33">
        <f t="shared" si="19"/>
        <v>0</v>
      </c>
      <c r="AH54" s="33">
        <f t="shared" si="19"/>
        <v>0</v>
      </c>
      <c r="AI54" s="36">
        <f>IF(ISERROR(AH54/J54),0,AH54/J54)</f>
        <v>0</v>
      </c>
      <c r="AJ54" s="36">
        <f>IF(ISERROR(AH54/$AH$121),0,AH54/$AH$121)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x14ac:dyDescent="0.25">
      <c r="A55" s="157" t="s">
        <v>60</v>
      </c>
      <c r="B55" s="158"/>
      <c r="C55" s="158"/>
      <c r="D55" s="158"/>
      <c r="E55" s="159"/>
      <c r="F55" s="9"/>
      <c r="G55" s="10"/>
      <c r="H55" s="11"/>
      <c r="I55" s="11"/>
      <c r="J55" s="12"/>
      <c r="K55" s="13"/>
      <c r="L55" s="14"/>
      <c r="M55" s="15"/>
      <c r="N55" s="15"/>
      <c r="O55" s="15"/>
      <c r="P55" s="10"/>
      <c r="Q55" s="16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7"/>
      <c r="AJ55" s="17"/>
    </row>
    <row r="56" spans="1:106" ht="25.5" outlineLevel="1" x14ac:dyDescent="0.2">
      <c r="A56" s="19">
        <v>1</v>
      </c>
      <c r="B56" s="19"/>
      <c r="C56" s="40" t="s">
        <v>131</v>
      </c>
      <c r="D56" s="41">
        <v>45371</v>
      </c>
      <c r="E56" s="42" t="s">
        <v>125</v>
      </c>
      <c r="F56" s="42" t="s">
        <v>113</v>
      </c>
      <c r="G56" s="43" t="s">
        <v>313</v>
      </c>
      <c r="H56" s="55"/>
      <c r="I56" s="55"/>
      <c r="J56" s="160">
        <v>54518000</v>
      </c>
      <c r="K56" s="57">
        <v>12536000</v>
      </c>
      <c r="L56" s="179" t="s">
        <v>314</v>
      </c>
      <c r="M56" s="47"/>
      <c r="N56" s="48"/>
      <c r="O56" s="47"/>
      <c r="P56" s="49"/>
      <c r="Q56" s="49"/>
      <c r="R56" s="24"/>
      <c r="S56" s="24"/>
      <c r="T56" s="24"/>
      <c r="U56" s="25">
        <f>SUM(R56:T56)</f>
        <v>0</v>
      </c>
      <c r="V56" s="24"/>
      <c r="W56" s="24">
        <v>12536000</v>
      </c>
      <c r="X56" s="24"/>
      <c r="Y56" s="25">
        <f>SUM(V56:X56)</f>
        <v>12536000</v>
      </c>
      <c r="Z56" s="24"/>
      <c r="AA56" s="24"/>
      <c r="AB56" s="24"/>
      <c r="AC56" s="25">
        <f>SUM(Z56:AB56)</f>
        <v>0</v>
      </c>
      <c r="AD56" s="24"/>
      <c r="AE56" s="24">
        <v>0</v>
      </c>
      <c r="AF56" s="24">
        <v>0</v>
      </c>
      <c r="AG56" s="25">
        <f>SUM(AD56:AF56)</f>
        <v>0</v>
      </c>
      <c r="AH56" s="25">
        <f>SUM(U56,Y56,AC56,AG56)</f>
        <v>12536000</v>
      </c>
      <c r="AI56" s="26">
        <f>IF(ISERROR(AH56/$J$56),0,AH56/$J$56)</f>
        <v>0.22994240434351956</v>
      </c>
      <c r="AJ56" s="27">
        <f>IF(ISERROR(AH56/$AH$121),"-",AH56/$AH$121)</f>
        <v>7.6935647749424869E-3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5.5" outlineLevel="1" x14ac:dyDescent="0.2">
      <c r="A57" s="19">
        <v>2</v>
      </c>
      <c r="B57" s="19"/>
      <c r="C57" s="40" t="s">
        <v>132</v>
      </c>
      <c r="D57" s="41">
        <v>45373</v>
      </c>
      <c r="E57" s="42" t="s">
        <v>126</v>
      </c>
      <c r="F57" s="42" t="s">
        <v>113</v>
      </c>
      <c r="G57" s="43" t="s">
        <v>313</v>
      </c>
      <c r="H57" s="55"/>
      <c r="I57" s="55"/>
      <c r="J57" s="178"/>
      <c r="K57" s="57">
        <v>9217000</v>
      </c>
      <c r="L57" s="179" t="s">
        <v>314</v>
      </c>
      <c r="M57" s="47"/>
      <c r="N57" s="104"/>
      <c r="O57" s="47"/>
      <c r="P57" s="49"/>
      <c r="Q57" s="49"/>
      <c r="R57" s="24"/>
      <c r="S57" s="24"/>
      <c r="T57" s="24">
        <v>9217000</v>
      </c>
      <c r="U57" s="25">
        <f t="shared" ref="U57:U60" si="20">SUM(R57:T57)</f>
        <v>9217000</v>
      </c>
      <c r="V57" s="24"/>
      <c r="W57" s="24"/>
      <c r="X57" s="24"/>
      <c r="Y57" s="25">
        <f t="shared" ref="Y57:Y59" si="21">SUM(V57:X57)</f>
        <v>0</v>
      </c>
      <c r="Z57" s="24"/>
      <c r="AA57" s="24"/>
      <c r="AB57" s="24"/>
      <c r="AC57" s="25">
        <f t="shared" ref="AC57:AC59" si="22">SUM(Z57:AB57)</f>
        <v>0</v>
      </c>
      <c r="AD57" s="24"/>
      <c r="AE57" s="24"/>
      <c r="AF57" s="24"/>
      <c r="AG57" s="25">
        <f t="shared" ref="AG57:AG59" si="23">SUM(AD57:AF57)</f>
        <v>0</v>
      </c>
      <c r="AH57" s="25">
        <f t="shared" ref="AH57:AH59" si="24">SUM(U57,Y57,AC57,AG57)</f>
        <v>9217000</v>
      </c>
      <c r="AI57" s="26">
        <f t="shared" ref="AI57:AI60" si="25">IF(ISERROR(AH57/$J$56),0,AH57/$J$56)</f>
        <v>0.16906342859239151</v>
      </c>
      <c r="AJ57" s="27">
        <f>IF(ISERROR(AH57/$AH$121),"-",AH57/$AH$121)</f>
        <v>5.6566358113150049E-3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5.5" outlineLevel="1" x14ac:dyDescent="0.2">
      <c r="A58" s="19">
        <v>3</v>
      </c>
      <c r="B58" s="19"/>
      <c r="C58" s="40" t="s">
        <v>133</v>
      </c>
      <c r="D58" s="41">
        <v>45329</v>
      </c>
      <c r="E58" s="42" t="s">
        <v>127</v>
      </c>
      <c r="F58" s="42" t="s">
        <v>113</v>
      </c>
      <c r="G58" s="43" t="s">
        <v>313</v>
      </c>
      <c r="H58" s="55"/>
      <c r="I58" s="55"/>
      <c r="J58" s="178"/>
      <c r="K58" s="57">
        <v>11061000</v>
      </c>
      <c r="L58" s="179" t="s">
        <v>314</v>
      </c>
      <c r="M58" s="47"/>
      <c r="N58" s="104"/>
      <c r="O58" s="47"/>
      <c r="P58" s="49"/>
      <c r="Q58" s="49"/>
      <c r="R58" s="24"/>
      <c r="S58" s="24"/>
      <c r="T58" s="24"/>
      <c r="U58" s="25">
        <f t="shared" si="20"/>
        <v>0</v>
      </c>
      <c r="V58" s="24"/>
      <c r="W58" s="24">
        <v>11061000</v>
      </c>
      <c r="X58" s="24"/>
      <c r="Y58" s="25">
        <f t="shared" si="21"/>
        <v>11061000</v>
      </c>
      <c r="Z58" s="24"/>
      <c r="AA58" s="24"/>
      <c r="AB58" s="24"/>
      <c r="AC58" s="25">
        <f t="shared" si="22"/>
        <v>0</v>
      </c>
      <c r="AD58" s="24"/>
      <c r="AE58" s="24"/>
      <c r="AF58" s="24"/>
      <c r="AG58" s="25">
        <f t="shared" si="23"/>
        <v>0</v>
      </c>
      <c r="AH58" s="25">
        <f t="shared" si="24"/>
        <v>11061000</v>
      </c>
      <c r="AI58" s="26">
        <f t="shared" si="25"/>
        <v>0.20288711985032468</v>
      </c>
      <c r="AJ58" s="27">
        <f>IF(ISERROR(AH58/$AH$121),"-",AH58/$AH$121)</f>
        <v>6.7883312041830601E-3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5.5" outlineLevel="1" x14ac:dyDescent="0.2">
      <c r="A59" s="19">
        <v>4</v>
      </c>
      <c r="B59" s="19"/>
      <c r="C59" s="40" t="s">
        <v>134</v>
      </c>
      <c r="D59" s="41">
        <v>45328</v>
      </c>
      <c r="E59" s="42" t="s">
        <v>128</v>
      </c>
      <c r="F59" s="42" t="s">
        <v>113</v>
      </c>
      <c r="G59" s="43" t="s">
        <v>313</v>
      </c>
      <c r="H59" s="55"/>
      <c r="I59" s="55"/>
      <c r="J59" s="178"/>
      <c r="K59" s="57">
        <v>10324000</v>
      </c>
      <c r="L59" s="179" t="s">
        <v>314</v>
      </c>
      <c r="M59" s="47"/>
      <c r="N59" s="104"/>
      <c r="O59" s="47"/>
      <c r="P59" s="49"/>
      <c r="Q59" s="49"/>
      <c r="R59" s="24"/>
      <c r="S59" s="24"/>
      <c r="T59" s="24">
        <v>10324000</v>
      </c>
      <c r="U59" s="25">
        <f t="shared" si="20"/>
        <v>10324000</v>
      </c>
      <c r="V59" s="24"/>
      <c r="W59" s="24"/>
      <c r="X59" s="24"/>
      <c r="Y59" s="25">
        <f t="shared" si="21"/>
        <v>0</v>
      </c>
      <c r="Z59" s="24"/>
      <c r="AA59" s="24"/>
      <c r="AB59" s="24"/>
      <c r="AC59" s="25">
        <f t="shared" si="22"/>
        <v>0</v>
      </c>
      <c r="AD59" s="24"/>
      <c r="AE59" s="24"/>
      <c r="AF59" s="24"/>
      <c r="AG59" s="25">
        <f t="shared" si="23"/>
        <v>0</v>
      </c>
      <c r="AH59" s="25">
        <f t="shared" si="24"/>
        <v>10324000</v>
      </c>
      <c r="AI59" s="26">
        <f t="shared" si="25"/>
        <v>0.18936864888660626</v>
      </c>
      <c r="AJ59" s="27">
        <f>IF(ISERROR(AH59/$AH$121),"-",AH59/$AH$121)</f>
        <v>6.3360212776408928E-3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outlineLevel="1" x14ac:dyDescent="0.25">
      <c r="A60" s="19">
        <v>5</v>
      </c>
      <c r="B60" s="19"/>
      <c r="C60" s="40" t="s">
        <v>135</v>
      </c>
      <c r="D60" s="41">
        <v>45328</v>
      </c>
      <c r="E60" s="42" t="s">
        <v>129</v>
      </c>
      <c r="F60" s="42" t="s">
        <v>113</v>
      </c>
      <c r="G60" s="43" t="s">
        <v>313</v>
      </c>
      <c r="H60" s="29"/>
      <c r="I60" s="29"/>
      <c r="J60" s="178"/>
      <c r="K60" s="57">
        <v>11380000</v>
      </c>
      <c r="L60" s="179" t="s">
        <v>314</v>
      </c>
      <c r="M60" s="24"/>
      <c r="N60" s="24"/>
      <c r="O60" s="24"/>
      <c r="P60" s="30"/>
      <c r="Q60" s="30"/>
      <c r="R60" s="24"/>
      <c r="S60" s="24"/>
      <c r="T60" s="24"/>
      <c r="U60" s="25">
        <f t="shared" si="20"/>
        <v>0</v>
      </c>
      <c r="V60" s="24"/>
      <c r="W60" s="24">
        <v>11380000</v>
      </c>
      <c r="X60" s="24"/>
      <c r="Y60" s="25">
        <f>SUM(V60:X60)</f>
        <v>11380000</v>
      </c>
      <c r="Z60" s="24"/>
      <c r="AA60" s="24"/>
      <c r="AB60" s="24"/>
      <c r="AC60" s="25">
        <f>SUM(Z60:AB60)</f>
        <v>0</v>
      </c>
      <c r="AD60" s="24"/>
      <c r="AE60" s="24"/>
      <c r="AF60" s="24"/>
      <c r="AG60" s="25">
        <f>SUM(AD60:AF60)</f>
        <v>0</v>
      </c>
      <c r="AH60" s="25">
        <f>SUM(U60,Y60,AC60,AG60)</f>
        <v>11380000</v>
      </c>
      <c r="AI60" s="26">
        <f t="shared" si="25"/>
        <v>0.20873839832715801</v>
      </c>
      <c r="AJ60" s="27">
        <f>IF(ISERROR(AH60/$AH$121),"-",AH60/$AH$121)</f>
        <v>6.984107142537133E-3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s="37" customFormat="1" ht="12.75" customHeight="1" x14ac:dyDescent="0.25">
      <c r="A61" s="162" t="s">
        <v>61</v>
      </c>
      <c r="B61" s="168"/>
      <c r="C61" s="163"/>
      <c r="D61" s="163"/>
      <c r="E61" s="163"/>
      <c r="F61" s="163"/>
      <c r="G61" s="163"/>
      <c r="H61" s="163"/>
      <c r="I61" s="164"/>
      <c r="J61" s="33">
        <f>SUM(J56:J60)</f>
        <v>54518000</v>
      </c>
      <c r="K61" s="33">
        <f>SUM(K56:K60)</f>
        <v>54518000</v>
      </c>
      <c r="L61" s="32"/>
      <c r="M61" s="33">
        <f>SUM(M56:M60)</f>
        <v>0</v>
      </c>
      <c r="N61" s="33">
        <f>SUM(N56:N60)</f>
        <v>0</v>
      </c>
      <c r="O61" s="33">
        <f>SUM(O56:O60)</f>
        <v>0</v>
      </c>
      <c r="P61" s="34"/>
      <c r="Q61" s="35"/>
      <c r="R61" s="33">
        <f t="shared" ref="R61:AH61" si="26">SUM(R56:R60)</f>
        <v>0</v>
      </c>
      <c r="S61" s="33">
        <f t="shared" si="26"/>
        <v>0</v>
      </c>
      <c r="T61" s="33">
        <f t="shared" si="26"/>
        <v>19541000</v>
      </c>
      <c r="U61" s="33">
        <f t="shared" si="26"/>
        <v>19541000</v>
      </c>
      <c r="V61" s="33">
        <f t="shared" si="26"/>
        <v>0</v>
      </c>
      <c r="W61" s="33">
        <f t="shared" si="26"/>
        <v>34977000</v>
      </c>
      <c r="X61" s="33">
        <f t="shared" si="26"/>
        <v>0</v>
      </c>
      <c r="Y61" s="33">
        <f t="shared" si="26"/>
        <v>34977000</v>
      </c>
      <c r="Z61" s="33">
        <f t="shared" si="26"/>
        <v>0</v>
      </c>
      <c r="AA61" s="33">
        <f t="shared" si="26"/>
        <v>0</v>
      </c>
      <c r="AB61" s="33">
        <f t="shared" si="26"/>
        <v>0</v>
      </c>
      <c r="AC61" s="33">
        <f t="shared" si="26"/>
        <v>0</v>
      </c>
      <c r="AD61" s="33">
        <f t="shared" si="26"/>
        <v>0</v>
      </c>
      <c r="AE61" s="33">
        <f t="shared" si="26"/>
        <v>0</v>
      </c>
      <c r="AF61" s="33">
        <f t="shared" si="26"/>
        <v>0</v>
      </c>
      <c r="AG61" s="33">
        <f t="shared" si="26"/>
        <v>0</v>
      </c>
      <c r="AH61" s="33">
        <f t="shared" si="26"/>
        <v>54518000</v>
      </c>
      <c r="AI61" s="36">
        <f>IF(ISERROR(AH61/J61),0,AH61/J61)</f>
        <v>1</v>
      </c>
      <c r="AJ61" s="36">
        <f>IF(ISERROR(AH61/$AH$121),0,AH61/$AH$121)</f>
        <v>3.3458660210618579E-2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x14ac:dyDescent="0.25">
      <c r="A62" s="157" t="s">
        <v>62</v>
      </c>
      <c r="B62" s="158"/>
      <c r="C62" s="158"/>
      <c r="D62" s="158"/>
      <c r="E62" s="159"/>
      <c r="F62" s="9"/>
      <c r="G62" s="10"/>
      <c r="H62" s="11"/>
      <c r="I62" s="11"/>
      <c r="J62" s="12"/>
      <c r="K62" s="13"/>
      <c r="L62" s="14"/>
      <c r="M62" s="15"/>
      <c r="N62" s="15"/>
      <c r="O62" s="15"/>
      <c r="P62" s="10"/>
      <c r="Q62" s="16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7"/>
      <c r="AJ62" s="17"/>
    </row>
    <row r="63" spans="1:106" hidden="1" outlineLevel="1" x14ac:dyDescent="0.25">
      <c r="A63" s="18">
        <v>1</v>
      </c>
      <c r="B63" s="19"/>
      <c r="C63" s="40"/>
      <c r="D63" s="41"/>
      <c r="E63" s="56"/>
      <c r="F63" s="43"/>
      <c r="G63" s="43"/>
      <c r="H63" s="55"/>
      <c r="I63" s="55"/>
      <c r="J63" s="160"/>
      <c r="K63" s="57"/>
      <c r="L63" s="58"/>
      <c r="M63" s="47"/>
      <c r="N63" s="48"/>
      <c r="O63" s="47"/>
      <c r="P63" s="49"/>
      <c r="Q63" s="49"/>
      <c r="R63" s="24">
        <v>0</v>
      </c>
      <c r="S63" s="24">
        <v>0</v>
      </c>
      <c r="T63" s="24">
        <v>0</v>
      </c>
      <c r="U63" s="25">
        <f>SUM(R63:T63)</f>
        <v>0</v>
      </c>
      <c r="V63" s="24">
        <v>0</v>
      </c>
      <c r="W63" s="24">
        <v>0</v>
      </c>
      <c r="X63" s="24">
        <v>0</v>
      </c>
      <c r="Y63" s="25">
        <f>SUM(V63:X63)</f>
        <v>0</v>
      </c>
      <c r="Z63" s="24">
        <v>0</v>
      </c>
      <c r="AA63" s="24">
        <v>0</v>
      </c>
      <c r="AB63" s="24">
        <v>0</v>
      </c>
      <c r="AC63" s="25">
        <f>SUM(Z63:AB63)</f>
        <v>0</v>
      </c>
      <c r="AD63" s="24">
        <v>0</v>
      </c>
      <c r="AE63" s="24">
        <v>0</v>
      </c>
      <c r="AF63" s="24">
        <v>0</v>
      </c>
      <c r="AG63" s="25">
        <f>SUM(AD63:AF63)</f>
        <v>0</v>
      </c>
      <c r="AH63" s="25">
        <f>SUM(U63,Y63,AC63,AG63)</f>
        <v>0</v>
      </c>
      <c r="AI63" s="26">
        <f>IF(ISERROR(AH63/J63),0,AH63/J63)</f>
        <v>0</v>
      </c>
      <c r="AJ63" s="27">
        <f>IF(ISERROR(AH63/$AH$121),"-",AH63/$AH$121)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outlineLevel="1" x14ac:dyDescent="0.25">
      <c r="A64" s="18">
        <v>2</v>
      </c>
      <c r="B64" s="19"/>
      <c r="C64" s="20"/>
      <c r="D64" s="21"/>
      <c r="E64" s="30"/>
      <c r="F64" s="22"/>
      <c r="G64" s="22"/>
      <c r="H64" s="21"/>
      <c r="I64" s="29"/>
      <c r="J64" s="161"/>
      <c r="K64" s="57"/>
      <c r="L64" s="28"/>
      <c r="M64" s="24"/>
      <c r="N64" s="24"/>
      <c r="O64" s="24"/>
      <c r="P64" s="30"/>
      <c r="Q64" s="30"/>
      <c r="R64" s="24"/>
      <c r="S64" s="24"/>
      <c r="T64" s="24"/>
      <c r="U64" s="25">
        <f>SUM(R64:T64)</f>
        <v>0</v>
      </c>
      <c r="V64" s="24"/>
      <c r="W64" s="24"/>
      <c r="X64" s="24"/>
      <c r="Y64" s="25">
        <f>SUM(V64:X64)</f>
        <v>0</v>
      </c>
      <c r="Z64" s="24"/>
      <c r="AA64" s="24"/>
      <c r="AB64" s="24"/>
      <c r="AC64" s="25">
        <f>SUM(Z64:AB64)</f>
        <v>0</v>
      </c>
      <c r="AD64" s="24"/>
      <c r="AE64" s="24"/>
      <c r="AF64" s="24"/>
      <c r="AG64" s="25">
        <f>SUM(AD64:AF64)</f>
        <v>0</v>
      </c>
      <c r="AH64" s="25">
        <f>SUM(U64,Y64,AC64,AG64)</f>
        <v>0</v>
      </c>
      <c r="AI64" s="26">
        <f>IF(ISERROR(AH64/J64),0,AH64/J64)</f>
        <v>0</v>
      </c>
      <c r="AJ64" s="27">
        <f>IF(ISERROR(AH64/$AH$121),"-",AH64/$AH$121)</f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s="37" customFormat="1" ht="12.75" customHeight="1" collapsed="1" x14ac:dyDescent="0.25">
      <c r="A65" s="162" t="s">
        <v>63</v>
      </c>
      <c r="B65" s="168"/>
      <c r="C65" s="163"/>
      <c r="D65" s="163"/>
      <c r="E65" s="163"/>
      <c r="F65" s="163"/>
      <c r="G65" s="163"/>
      <c r="H65" s="163"/>
      <c r="I65" s="164"/>
      <c r="J65" s="33">
        <f>SUM(J63:J64)</f>
        <v>0</v>
      </c>
      <c r="K65" s="33">
        <f>SUM(K63:K64)</f>
        <v>0</v>
      </c>
      <c r="L65" s="32"/>
      <c r="M65" s="33">
        <f>SUM(M63:M64)</f>
        <v>0</v>
      </c>
      <c r="N65" s="33">
        <f>SUM(N63:N64)</f>
        <v>0</v>
      </c>
      <c r="O65" s="33">
        <f>SUM(O63:O64)</f>
        <v>0</v>
      </c>
      <c r="P65" s="34"/>
      <c r="Q65" s="35"/>
      <c r="R65" s="33">
        <f t="shared" ref="R65:AH65" si="27">SUM(R63:R64)</f>
        <v>0</v>
      </c>
      <c r="S65" s="33">
        <f t="shared" si="27"/>
        <v>0</v>
      </c>
      <c r="T65" s="33">
        <f t="shared" si="27"/>
        <v>0</v>
      </c>
      <c r="U65" s="33">
        <f t="shared" si="27"/>
        <v>0</v>
      </c>
      <c r="V65" s="33">
        <f t="shared" si="27"/>
        <v>0</v>
      </c>
      <c r="W65" s="33">
        <f t="shared" si="27"/>
        <v>0</v>
      </c>
      <c r="X65" s="33">
        <f t="shared" si="27"/>
        <v>0</v>
      </c>
      <c r="Y65" s="33">
        <f t="shared" si="27"/>
        <v>0</v>
      </c>
      <c r="Z65" s="33">
        <f t="shared" si="27"/>
        <v>0</v>
      </c>
      <c r="AA65" s="33">
        <f t="shared" si="27"/>
        <v>0</v>
      </c>
      <c r="AB65" s="33">
        <f t="shared" si="27"/>
        <v>0</v>
      </c>
      <c r="AC65" s="33">
        <f t="shared" si="27"/>
        <v>0</v>
      </c>
      <c r="AD65" s="33">
        <f t="shared" si="27"/>
        <v>0</v>
      </c>
      <c r="AE65" s="33">
        <f t="shared" si="27"/>
        <v>0</v>
      </c>
      <c r="AF65" s="33">
        <f t="shared" si="27"/>
        <v>0</v>
      </c>
      <c r="AG65" s="33">
        <f t="shared" si="27"/>
        <v>0</v>
      </c>
      <c r="AH65" s="33">
        <f t="shared" si="27"/>
        <v>0</v>
      </c>
      <c r="AI65" s="36">
        <f>IF(ISERROR(AH65/J65),0,AH65/J65)</f>
        <v>0</v>
      </c>
      <c r="AJ65" s="36">
        <f>IF(ISERROR(AH65/$AH$121),0,AH65/$AH$121)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x14ac:dyDescent="0.25">
      <c r="A66" s="157" t="s">
        <v>64</v>
      </c>
      <c r="B66" s="158"/>
      <c r="C66" s="158"/>
      <c r="D66" s="158"/>
      <c r="E66" s="159"/>
      <c r="F66" s="9"/>
      <c r="G66" s="10"/>
      <c r="H66" s="11"/>
      <c r="I66" s="11"/>
      <c r="J66" s="12"/>
      <c r="K66" s="13"/>
      <c r="L66" s="14"/>
      <c r="M66" s="15"/>
      <c r="N66" s="15"/>
      <c r="O66" s="15"/>
      <c r="P66" s="10"/>
      <c r="Q66" s="16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7"/>
      <c r="AJ66" s="17"/>
    </row>
    <row r="67" spans="1:106" hidden="1" outlineLevel="1" x14ac:dyDescent="0.25">
      <c r="A67" s="19">
        <v>1</v>
      </c>
      <c r="B67" s="46"/>
      <c r="C67" s="46"/>
      <c r="D67" s="44"/>
      <c r="E67" s="59"/>
      <c r="F67" s="60"/>
      <c r="G67" s="10"/>
      <c r="H67" s="55"/>
      <c r="I67" s="55"/>
      <c r="J67" s="160"/>
      <c r="K67" s="13"/>
      <c r="L67" s="61"/>
      <c r="M67" s="62"/>
      <c r="N67" s="62"/>
      <c r="O67" s="10"/>
      <c r="P67" s="10"/>
      <c r="Q67" s="10"/>
      <c r="R67" s="63"/>
      <c r="S67" s="63"/>
      <c r="T67" s="63"/>
      <c r="U67" s="25">
        <f>SUM(R67:T67)</f>
        <v>0</v>
      </c>
      <c r="V67" s="24"/>
      <c r="W67" s="24"/>
      <c r="X67" s="24"/>
      <c r="Y67" s="25">
        <f>SUM(V67:X67)</f>
        <v>0</v>
      </c>
      <c r="Z67" s="24"/>
      <c r="AA67" s="24"/>
      <c r="AB67" s="24"/>
      <c r="AC67" s="25">
        <f>SUM(Z67:AB67)</f>
        <v>0</v>
      </c>
      <c r="AD67" s="24"/>
      <c r="AE67" s="24"/>
      <c r="AF67" s="24"/>
      <c r="AG67" s="25">
        <f>SUM(AD67:AF67)</f>
        <v>0</v>
      </c>
      <c r="AH67" s="25">
        <f>SUM(U67,Y67,AC67,AG67)</f>
        <v>0</v>
      </c>
      <c r="AI67" s="26">
        <f>IF(ISERROR(AH67/J67),0,AH67/J67)</f>
        <v>0</v>
      </c>
      <c r="AJ67" s="27">
        <f>IF(ISERROR(AH67/$AH$121),"-",AH67/$AH$121)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hidden="1" customHeight="1" outlineLevel="1" x14ac:dyDescent="0.25">
      <c r="A68" s="19">
        <v>2</v>
      </c>
      <c r="B68" s="19"/>
      <c r="C68" s="64"/>
      <c r="D68" s="29"/>
      <c r="E68" s="64"/>
      <c r="F68" s="64"/>
      <c r="G68" s="64"/>
      <c r="H68" s="29"/>
      <c r="I68" s="29"/>
      <c r="J68" s="161"/>
      <c r="K68" s="31"/>
      <c r="L68" s="30"/>
      <c r="M68" s="24"/>
      <c r="N68" s="24"/>
      <c r="O68" s="24"/>
      <c r="P68" s="30"/>
      <c r="Q68" s="30"/>
      <c r="R68" s="24"/>
      <c r="S68" s="24"/>
      <c r="T68" s="24"/>
      <c r="U68" s="25">
        <f>SUM(R68:T68)</f>
        <v>0</v>
      </c>
      <c r="V68" s="24"/>
      <c r="W68" s="24"/>
      <c r="X68" s="24"/>
      <c r="Y68" s="25">
        <f>SUM(V68:X68)</f>
        <v>0</v>
      </c>
      <c r="Z68" s="24"/>
      <c r="AA68" s="24"/>
      <c r="AB68" s="24"/>
      <c r="AC68" s="25">
        <f>SUM(Z68:AB68)</f>
        <v>0</v>
      </c>
      <c r="AD68" s="24"/>
      <c r="AE68" s="24"/>
      <c r="AF68" s="24"/>
      <c r="AG68" s="25">
        <f>SUM(AD68:AF68)</f>
        <v>0</v>
      </c>
      <c r="AH68" s="25">
        <f>SUM(U68,Y68,AC68,AG68)</f>
        <v>0</v>
      </c>
      <c r="AI68" s="26">
        <f>IF(ISERROR(AH68/J68),0,AH68/J68)</f>
        <v>0</v>
      </c>
      <c r="AJ68" s="27">
        <f>IF(ISERROR(AH68/$AH$121),"-",AH68/$AH$121)</f>
        <v>0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s="37" customFormat="1" ht="12.75" customHeight="1" collapsed="1" x14ac:dyDescent="0.25">
      <c r="A69" s="134" t="s">
        <v>65</v>
      </c>
      <c r="B69" s="134"/>
      <c r="C69" s="134"/>
      <c r="D69" s="134"/>
      <c r="E69" s="134"/>
      <c r="F69" s="134"/>
      <c r="G69" s="134"/>
      <c r="H69" s="134"/>
      <c r="I69" s="134"/>
      <c r="J69" s="33">
        <f>J67</f>
        <v>0</v>
      </c>
      <c r="K69" s="33">
        <v>0</v>
      </c>
      <c r="L69" s="32"/>
      <c r="M69" s="33">
        <f>SUM(M67:M68)</f>
        <v>0</v>
      </c>
      <c r="N69" s="33">
        <f>SUM(N67:N68)</f>
        <v>0</v>
      </c>
      <c r="O69" s="33">
        <f>SUM(O67:O68)</f>
        <v>0</v>
      </c>
      <c r="P69" s="34"/>
      <c r="Q69" s="35"/>
      <c r="R69" s="33">
        <f t="shared" ref="R69:AH69" si="28">SUM(R67:R68)</f>
        <v>0</v>
      </c>
      <c r="S69" s="33">
        <f t="shared" si="28"/>
        <v>0</v>
      </c>
      <c r="T69" s="33">
        <f t="shared" si="28"/>
        <v>0</v>
      </c>
      <c r="U69" s="33">
        <f t="shared" si="28"/>
        <v>0</v>
      </c>
      <c r="V69" s="33">
        <f t="shared" si="28"/>
        <v>0</v>
      </c>
      <c r="W69" s="33">
        <f t="shared" si="28"/>
        <v>0</v>
      </c>
      <c r="X69" s="33">
        <f t="shared" si="28"/>
        <v>0</v>
      </c>
      <c r="Y69" s="33">
        <f t="shared" si="28"/>
        <v>0</v>
      </c>
      <c r="Z69" s="33">
        <f t="shared" si="28"/>
        <v>0</v>
      </c>
      <c r="AA69" s="33">
        <f t="shared" si="28"/>
        <v>0</v>
      </c>
      <c r="AB69" s="33">
        <f t="shared" si="28"/>
        <v>0</v>
      </c>
      <c r="AC69" s="33">
        <f t="shared" si="28"/>
        <v>0</v>
      </c>
      <c r="AD69" s="33">
        <f t="shared" si="28"/>
        <v>0</v>
      </c>
      <c r="AE69" s="33">
        <f t="shared" si="28"/>
        <v>0</v>
      </c>
      <c r="AF69" s="33">
        <f t="shared" si="28"/>
        <v>0</v>
      </c>
      <c r="AG69" s="33">
        <f t="shared" si="28"/>
        <v>0</v>
      </c>
      <c r="AH69" s="33">
        <f t="shared" si="28"/>
        <v>0</v>
      </c>
      <c r="AI69" s="36">
        <f>IF(ISERROR(AH69/J69),0,AH69/J69)</f>
        <v>0</v>
      </c>
      <c r="AJ69" s="36">
        <f>IF(ISERROR(AH69/$AH$121),0,AH69/$AH$121)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x14ac:dyDescent="0.25">
      <c r="A70" s="165" t="s">
        <v>66</v>
      </c>
      <c r="B70" s="166"/>
      <c r="C70" s="166"/>
      <c r="D70" s="166"/>
      <c r="E70" s="167"/>
      <c r="F70" s="66"/>
      <c r="G70" s="67"/>
      <c r="H70" s="68"/>
      <c r="I70" s="68"/>
      <c r="J70" s="12"/>
      <c r="K70" s="13"/>
      <c r="L70" s="14"/>
      <c r="M70" s="15"/>
      <c r="N70" s="15"/>
      <c r="O70" s="15"/>
      <c r="P70" s="10"/>
      <c r="Q70" s="16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7"/>
      <c r="AJ70" s="17"/>
    </row>
    <row r="71" spans="1:106" ht="12.75" hidden="1" customHeight="1" outlineLevel="1" x14ac:dyDescent="0.25">
      <c r="A71" s="18">
        <v>1</v>
      </c>
      <c r="B71" s="19"/>
      <c r="C71" s="20"/>
      <c r="D71" s="21"/>
      <c r="E71" s="22"/>
      <c r="F71" s="22"/>
      <c r="G71" s="22"/>
      <c r="H71" s="21"/>
      <c r="I71" s="21"/>
      <c r="J71" s="160"/>
      <c r="K71" s="23"/>
      <c r="L71" s="22"/>
      <c r="M71" s="24"/>
      <c r="N71" s="24"/>
      <c r="O71" s="24"/>
      <c r="P71" s="22"/>
      <c r="Q71" s="22"/>
      <c r="R71" s="24"/>
      <c r="S71" s="24"/>
      <c r="T71" s="24"/>
      <c r="U71" s="25">
        <f>SUM(R71:T71)</f>
        <v>0</v>
      </c>
      <c r="V71" s="24"/>
      <c r="W71" s="24"/>
      <c r="X71" s="24"/>
      <c r="Y71" s="25">
        <f>SUM(V71:X71)</f>
        <v>0</v>
      </c>
      <c r="Z71" s="24"/>
      <c r="AA71" s="24"/>
      <c r="AB71" s="24"/>
      <c r="AC71" s="25">
        <f>SUM(Z71:AB71)</f>
        <v>0</v>
      </c>
      <c r="AD71" s="24"/>
      <c r="AE71" s="24"/>
      <c r="AF71" s="24"/>
      <c r="AG71" s="25">
        <f>SUM(AD71:AF71)</f>
        <v>0</v>
      </c>
      <c r="AH71" s="25">
        <f>SUM(U71,Y71,AC71,AG71)</f>
        <v>0</v>
      </c>
      <c r="AI71" s="26">
        <f>IF(ISERROR(AH71/J71),0,AH71/J71)</f>
        <v>0</v>
      </c>
      <c r="AJ71" s="27">
        <f>IF(ISERROR(AH71/$AH$121),"-",AH71/$AH$121)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hidden="1" customHeight="1" outlineLevel="1" x14ac:dyDescent="0.25">
      <c r="A72" s="18">
        <v>2</v>
      </c>
      <c r="B72" s="19"/>
      <c r="C72" s="28"/>
      <c r="D72" s="29"/>
      <c r="E72" s="30"/>
      <c r="F72" s="30"/>
      <c r="G72" s="30"/>
      <c r="H72" s="29"/>
      <c r="I72" s="29"/>
      <c r="J72" s="161"/>
      <c r="K72" s="31"/>
      <c r="L72" s="30"/>
      <c r="M72" s="24"/>
      <c r="N72" s="24"/>
      <c r="O72" s="24"/>
      <c r="P72" s="30"/>
      <c r="Q72" s="30"/>
      <c r="R72" s="24"/>
      <c r="S72" s="24"/>
      <c r="T72" s="24"/>
      <c r="U72" s="25">
        <f>SUM(R72:T72)</f>
        <v>0</v>
      </c>
      <c r="V72" s="24"/>
      <c r="W72" s="24"/>
      <c r="X72" s="24"/>
      <c r="Y72" s="25">
        <f>SUM(V72:X72)</f>
        <v>0</v>
      </c>
      <c r="Z72" s="24"/>
      <c r="AA72" s="24"/>
      <c r="AB72" s="24"/>
      <c r="AC72" s="25">
        <f>SUM(Z72:AB72)</f>
        <v>0</v>
      </c>
      <c r="AD72" s="24"/>
      <c r="AE72" s="24"/>
      <c r="AF72" s="24"/>
      <c r="AG72" s="25">
        <f>SUM(AD72:AF72)</f>
        <v>0</v>
      </c>
      <c r="AH72" s="25">
        <f>SUM(U72,Y72,AC72,AG72)</f>
        <v>0</v>
      </c>
      <c r="AI72" s="26">
        <f>IF(ISERROR(AH72/J72),0,AH72/J72)</f>
        <v>0</v>
      </c>
      <c r="AJ72" s="27">
        <f>IF(ISERROR(AH72/$AH$121),"-",AH72/$AH$121)</f>
        <v>0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37" customFormat="1" ht="12.75" customHeight="1" collapsed="1" x14ac:dyDescent="0.25">
      <c r="A73" s="162" t="s">
        <v>67</v>
      </c>
      <c r="B73" s="163"/>
      <c r="C73" s="163"/>
      <c r="D73" s="163"/>
      <c r="E73" s="163"/>
      <c r="F73" s="163"/>
      <c r="G73" s="163"/>
      <c r="H73" s="163"/>
      <c r="I73" s="164"/>
      <c r="J73" s="33">
        <f>SUM(J71:J72)</f>
        <v>0</v>
      </c>
      <c r="K73" s="33">
        <f>SUM(K71:K72)</f>
        <v>0</v>
      </c>
      <c r="L73" s="32"/>
      <c r="M73" s="33">
        <f>SUM(M71:M72)</f>
        <v>0</v>
      </c>
      <c r="N73" s="33">
        <f>SUM(N71:N72)</f>
        <v>0</v>
      </c>
      <c r="O73" s="33">
        <f>SUM(O71:O72)</f>
        <v>0</v>
      </c>
      <c r="P73" s="34"/>
      <c r="Q73" s="35"/>
      <c r="R73" s="33">
        <f t="shared" ref="R73:AH73" si="29">SUM(R71:R72)</f>
        <v>0</v>
      </c>
      <c r="S73" s="33">
        <f t="shared" si="29"/>
        <v>0</v>
      </c>
      <c r="T73" s="33">
        <f t="shared" si="29"/>
        <v>0</v>
      </c>
      <c r="U73" s="33">
        <f t="shared" si="29"/>
        <v>0</v>
      </c>
      <c r="V73" s="33">
        <f t="shared" si="29"/>
        <v>0</v>
      </c>
      <c r="W73" s="33">
        <f t="shared" si="29"/>
        <v>0</v>
      </c>
      <c r="X73" s="33">
        <f t="shared" si="29"/>
        <v>0</v>
      </c>
      <c r="Y73" s="33">
        <f t="shared" si="29"/>
        <v>0</v>
      </c>
      <c r="Z73" s="33">
        <f t="shared" si="29"/>
        <v>0</v>
      </c>
      <c r="AA73" s="33">
        <f t="shared" si="29"/>
        <v>0</v>
      </c>
      <c r="AB73" s="33">
        <f t="shared" si="29"/>
        <v>0</v>
      </c>
      <c r="AC73" s="33">
        <f t="shared" si="29"/>
        <v>0</v>
      </c>
      <c r="AD73" s="33">
        <f t="shared" si="29"/>
        <v>0</v>
      </c>
      <c r="AE73" s="33">
        <f t="shared" si="29"/>
        <v>0</v>
      </c>
      <c r="AF73" s="33">
        <f t="shared" si="29"/>
        <v>0</v>
      </c>
      <c r="AG73" s="33">
        <f t="shared" si="29"/>
        <v>0</v>
      </c>
      <c r="AH73" s="33">
        <f t="shared" si="29"/>
        <v>0</v>
      </c>
      <c r="AI73" s="36">
        <f>IF(ISERROR(AH73/J73),0,AH73/J73)</f>
        <v>0</v>
      </c>
      <c r="AJ73" s="36">
        <f>IF(ISERROR(AH73/$AH$121),0,AH73/$AH$121)</f>
        <v>0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2.75" customHeight="1" x14ac:dyDescent="0.25">
      <c r="A74" s="157" t="s">
        <v>68</v>
      </c>
      <c r="B74" s="158"/>
      <c r="C74" s="158"/>
      <c r="D74" s="158"/>
      <c r="E74" s="159"/>
      <c r="F74" s="9"/>
      <c r="G74" s="10"/>
      <c r="H74" s="11"/>
      <c r="I74" s="11"/>
      <c r="J74" s="12"/>
      <c r="K74" s="13"/>
      <c r="L74" s="14"/>
      <c r="M74" s="15"/>
      <c r="N74" s="15"/>
      <c r="O74" s="15"/>
      <c r="P74" s="10"/>
      <c r="Q74" s="16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7"/>
      <c r="AJ74" s="17"/>
    </row>
    <row r="75" spans="1:106" ht="12.75" hidden="1" customHeight="1" outlineLevel="1" x14ac:dyDescent="0.25">
      <c r="A75" s="18">
        <v>1</v>
      </c>
      <c r="B75" s="19"/>
      <c r="C75" s="20"/>
      <c r="D75" s="21"/>
      <c r="E75" s="22"/>
      <c r="F75" s="22"/>
      <c r="G75" s="22"/>
      <c r="H75" s="21"/>
      <c r="I75" s="21"/>
      <c r="J75" s="160"/>
      <c r="K75" s="23"/>
      <c r="L75" s="22"/>
      <c r="M75" s="24"/>
      <c r="N75" s="24"/>
      <c r="O75" s="24"/>
      <c r="P75" s="22"/>
      <c r="Q75" s="22"/>
      <c r="R75" s="24"/>
      <c r="S75" s="24"/>
      <c r="T75" s="24"/>
      <c r="U75" s="25">
        <f>SUM(R75:T75)</f>
        <v>0</v>
      </c>
      <c r="V75" s="24"/>
      <c r="W75" s="24"/>
      <c r="X75" s="24"/>
      <c r="Y75" s="25">
        <f>SUM(V75:X75)</f>
        <v>0</v>
      </c>
      <c r="Z75" s="24"/>
      <c r="AA75" s="24"/>
      <c r="AB75" s="24"/>
      <c r="AC75" s="25">
        <f>SUM(Z75:AB75)</f>
        <v>0</v>
      </c>
      <c r="AD75" s="24"/>
      <c r="AE75" s="24"/>
      <c r="AF75" s="24"/>
      <c r="AG75" s="25">
        <f>SUM(AD75:AF75)</f>
        <v>0</v>
      </c>
      <c r="AH75" s="25">
        <f>SUM(U75,Y75,AC75,AG75)</f>
        <v>0</v>
      </c>
      <c r="AI75" s="26">
        <f>IF(ISERROR(AH75/J75),0,AH75/J75)</f>
        <v>0</v>
      </c>
      <c r="AJ75" s="27">
        <f>IF(ISERROR(AH75/$AH$121),"-",AH75/$AH$121)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2.75" hidden="1" customHeight="1" outlineLevel="1" x14ac:dyDescent="0.25">
      <c r="A76" s="18">
        <v>2</v>
      </c>
      <c r="B76" s="19"/>
      <c r="C76" s="28"/>
      <c r="D76" s="29"/>
      <c r="E76" s="30"/>
      <c r="F76" s="30"/>
      <c r="G76" s="30"/>
      <c r="H76" s="29"/>
      <c r="I76" s="29"/>
      <c r="J76" s="161"/>
      <c r="K76" s="31"/>
      <c r="L76" s="30"/>
      <c r="M76" s="24"/>
      <c r="N76" s="24"/>
      <c r="O76" s="24"/>
      <c r="P76" s="30"/>
      <c r="Q76" s="30"/>
      <c r="R76" s="24"/>
      <c r="S76" s="24"/>
      <c r="T76" s="24"/>
      <c r="U76" s="25">
        <f>SUM(R76:T76)</f>
        <v>0</v>
      </c>
      <c r="V76" s="24"/>
      <c r="W76" s="24"/>
      <c r="X76" s="24"/>
      <c r="Y76" s="25">
        <f>SUM(V76:X76)</f>
        <v>0</v>
      </c>
      <c r="Z76" s="24"/>
      <c r="AA76" s="24"/>
      <c r="AB76" s="24"/>
      <c r="AC76" s="25">
        <f>SUM(Z76:AB76)</f>
        <v>0</v>
      </c>
      <c r="AD76" s="24"/>
      <c r="AE76" s="24"/>
      <c r="AF76" s="24"/>
      <c r="AG76" s="25">
        <f>SUM(AD76:AF76)</f>
        <v>0</v>
      </c>
      <c r="AH76" s="25">
        <f>SUM(U76,Y76,AC76,AG76)</f>
        <v>0</v>
      </c>
      <c r="AI76" s="26">
        <f>IF(ISERROR(AH76/J76),0,AH76/J76)</f>
        <v>0</v>
      </c>
      <c r="AJ76" s="27">
        <f>IF(ISERROR(AH76/$AH$121),"-",AH76/$AH$121)</f>
        <v>0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37" customFormat="1" ht="12.75" customHeight="1" collapsed="1" x14ac:dyDescent="0.25">
      <c r="A77" s="162" t="s">
        <v>69</v>
      </c>
      <c r="B77" s="163"/>
      <c r="C77" s="163"/>
      <c r="D77" s="163"/>
      <c r="E77" s="163"/>
      <c r="F77" s="163"/>
      <c r="G77" s="163"/>
      <c r="H77" s="163"/>
      <c r="I77" s="164"/>
      <c r="J77" s="33">
        <f>SUM(J75:J76)</f>
        <v>0</v>
      </c>
      <c r="K77" s="33">
        <f>SUM(K75:K76)</f>
        <v>0</v>
      </c>
      <c r="L77" s="32"/>
      <c r="M77" s="33">
        <f>SUM(M75:M76)</f>
        <v>0</v>
      </c>
      <c r="N77" s="33">
        <f>SUM(N75:N76)</f>
        <v>0</v>
      </c>
      <c r="O77" s="33">
        <f>SUM(O75:O76)</f>
        <v>0</v>
      </c>
      <c r="P77" s="34"/>
      <c r="Q77" s="35"/>
      <c r="R77" s="33">
        <f t="shared" ref="R77:AH77" si="30">SUM(R75:R76)</f>
        <v>0</v>
      </c>
      <c r="S77" s="33">
        <f t="shared" si="30"/>
        <v>0</v>
      </c>
      <c r="T77" s="33">
        <f t="shared" si="30"/>
        <v>0</v>
      </c>
      <c r="U77" s="33">
        <f t="shared" si="30"/>
        <v>0</v>
      </c>
      <c r="V77" s="33">
        <f t="shared" si="30"/>
        <v>0</v>
      </c>
      <c r="W77" s="33">
        <f t="shared" si="30"/>
        <v>0</v>
      </c>
      <c r="X77" s="33">
        <f t="shared" si="30"/>
        <v>0</v>
      </c>
      <c r="Y77" s="33">
        <f t="shared" si="30"/>
        <v>0</v>
      </c>
      <c r="Z77" s="33">
        <f t="shared" si="30"/>
        <v>0</v>
      </c>
      <c r="AA77" s="33">
        <f t="shared" si="30"/>
        <v>0</v>
      </c>
      <c r="AB77" s="33">
        <f t="shared" si="30"/>
        <v>0</v>
      </c>
      <c r="AC77" s="33">
        <f t="shared" si="30"/>
        <v>0</v>
      </c>
      <c r="AD77" s="33">
        <f t="shared" si="30"/>
        <v>0</v>
      </c>
      <c r="AE77" s="33">
        <f t="shared" si="30"/>
        <v>0</v>
      </c>
      <c r="AF77" s="33">
        <f t="shared" si="30"/>
        <v>0</v>
      </c>
      <c r="AG77" s="33">
        <f t="shared" si="30"/>
        <v>0</v>
      </c>
      <c r="AH77" s="33">
        <f t="shared" si="30"/>
        <v>0</v>
      </c>
      <c r="AI77" s="36">
        <f>IF(ISERROR(AH77/J77),0,AH77/J77)</f>
        <v>0</v>
      </c>
      <c r="AJ77" s="36">
        <f>IF(ISERROR(AH77/$AH$121),0,AH77/$AH$121)</f>
        <v>0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2.75" customHeight="1" x14ac:dyDescent="0.25">
      <c r="A78" s="157" t="s">
        <v>70</v>
      </c>
      <c r="B78" s="158"/>
      <c r="C78" s="158"/>
      <c r="D78" s="158"/>
      <c r="E78" s="159"/>
      <c r="F78" s="9"/>
      <c r="G78" s="10"/>
      <c r="H78" s="11"/>
      <c r="I78" s="11"/>
      <c r="J78" s="12"/>
      <c r="K78" s="13"/>
      <c r="L78" s="14"/>
      <c r="M78" s="15"/>
      <c r="N78" s="15"/>
      <c r="O78" s="15"/>
      <c r="P78" s="10"/>
      <c r="Q78" s="16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7"/>
      <c r="AJ78" s="17"/>
    </row>
    <row r="79" spans="1:106" ht="12.75" hidden="1" customHeight="1" outlineLevel="1" x14ac:dyDescent="0.25">
      <c r="A79" s="18">
        <v>1</v>
      </c>
      <c r="B79" s="19"/>
      <c r="C79" s="20"/>
      <c r="D79" s="21"/>
      <c r="E79" s="22"/>
      <c r="F79" s="22"/>
      <c r="G79" s="22"/>
      <c r="H79" s="21"/>
      <c r="I79" s="21"/>
      <c r="J79" s="160"/>
      <c r="K79" s="23"/>
      <c r="L79" s="22"/>
      <c r="M79" s="24"/>
      <c r="N79" s="24"/>
      <c r="O79" s="24"/>
      <c r="P79" s="22"/>
      <c r="Q79" s="22"/>
      <c r="R79" s="24"/>
      <c r="S79" s="24"/>
      <c r="T79" s="24"/>
      <c r="U79" s="25">
        <f>SUM(R79:T79)</f>
        <v>0</v>
      </c>
      <c r="V79" s="24"/>
      <c r="W79" s="24"/>
      <c r="X79" s="24"/>
      <c r="Y79" s="25">
        <f>SUM(V79:X79)</f>
        <v>0</v>
      </c>
      <c r="Z79" s="24"/>
      <c r="AA79" s="24"/>
      <c r="AB79" s="24"/>
      <c r="AC79" s="25">
        <f>SUM(Z79:AB79)</f>
        <v>0</v>
      </c>
      <c r="AD79" s="24"/>
      <c r="AE79" s="24"/>
      <c r="AF79" s="24"/>
      <c r="AG79" s="25">
        <f>SUM(AD79:AF79)</f>
        <v>0</v>
      </c>
      <c r="AH79" s="25">
        <f>SUM(U79,Y79,AC79,AG79)</f>
        <v>0</v>
      </c>
      <c r="AI79" s="26">
        <f>IF(ISERROR(AH79/J79),0,AH79/J79)</f>
        <v>0</v>
      </c>
      <c r="AJ79" s="27">
        <f>IF(ISERROR(AH79/$AH$121),"-",AH79/$AH$121)</f>
        <v>0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2.75" hidden="1" customHeight="1" outlineLevel="1" x14ac:dyDescent="0.25">
      <c r="A80" s="18">
        <v>2</v>
      </c>
      <c r="B80" s="19"/>
      <c r="C80" s="28"/>
      <c r="D80" s="29"/>
      <c r="E80" s="30"/>
      <c r="F80" s="30"/>
      <c r="G80" s="30"/>
      <c r="H80" s="29"/>
      <c r="I80" s="29"/>
      <c r="J80" s="161"/>
      <c r="K80" s="31"/>
      <c r="L80" s="30"/>
      <c r="M80" s="24"/>
      <c r="N80" s="24"/>
      <c r="O80" s="24"/>
      <c r="P80" s="30"/>
      <c r="Q80" s="30"/>
      <c r="R80" s="24"/>
      <c r="S80" s="24"/>
      <c r="T80" s="24"/>
      <c r="U80" s="25">
        <f>SUM(R80:T80)</f>
        <v>0</v>
      </c>
      <c r="V80" s="24"/>
      <c r="W80" s="24"/>
      <c r="X80" s="24"/>
      <c r="Y80" s="25">
        <f>SUM(V80:X80)</f>
        <v>0</v>
      </c>
      <c r="Z80" s="24"/>
      <c r="AA80" s="24"/>
      <c r="AB80" s="24"/>
      <c r="AC80" s="25">
        <f>SUM(Z80:AB80)</f>
        <v>0</v>
      </c>
      <c r="AD80" s="24"/>
      <c r="AE80" s="24"/>
      <c r="AF80" s="24"/>
      <c r="AG80" s="25">
        <f>SUM(AD80:AF80)</f>
        <v>0</v>
      </c>
      <c r="AH80" s="25">
        <f>SUM(U80,Y80,AC80,AG80)</f>
        <v>0</v>
      </c>
      <c r="AI80" s="26">
        <f>IF(ISERROR(AH80/J80),0,AH80/J80)</f>
        <v>0</v>
      </c>
      <c r="AJ80" s="27">
        <f>IF(ISERROR(AH80/$AH$121),"-",AH80/$AH$121)</f>
        <v>0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s="37" customFormat="1" ht="12.75" customHeight="1" collapsed="1" x14ac:dyDescent="0.25">
      <c r="A81" s="162" t="s">
        <v>71</v>
      </c>
      <c r="B81" s="163"/>
      <c r="C81" s="163"/>
      <c r="D81" s="163"/>
      <c r="E81" s="163"/>
      <c r="F81" s="163"/>
      <c r="G81" s="163"/>
      <c r="H81" s="163"/>
      <c r="I81" s="164"/>
      <c r="J81" s="33">
        <f>SUM(J79:J80)</f>
        <v>0</v>
      </c>
      <c r="K81" s="33">
        <f>SUM(K79:K80)</f>
        <v>0</v>
      </c>
      <c r="L81" s="32"/>
      <c r="M81" s="33">
        <f>SUM(M79:M80)</f>
        <v>0</v>
      </c>
      <c r="N81" s="33">
        <f>SUM(N79:N80)</f>
        <v>0</v>
      </c>
      <c r="O81" s="33">
        <f>SUM(O79:O80)</f>
        <v>0</v>
      </c>
      <c r="P81" s="34"/>
      <c r="Q81" s="35"/>
      <c r="R81" s="33">
        <f t="shared" ref="R81:AH81" si="31">SUM(R79:R80)</f>
        <v>0</v>
      </c>
      <c r="S81" s="33">
        <f t="shared" si="31"/>
        <v>0</v>
      </c>
      <c r="T81" s="33">
        <f t="shared" si="31"/>
        <v>0</v>
      </c>
      <c r="U81" s="33">
        <f t="shared" si="31"/>
        <v>0</v>
      </c>
      <c r="V81" s="33">
        <f t="shared" si="31"/>
        <v>0</v>
      </c>
      <c r="W81" s="33">
        <f t="shared" si="31"/>
        <v>0</v>
      </c>
      <c r="X81" s="33">
        <f t="shared" si="31"/>
        <v>0</v>
      </c>
      <c r="Y81" s="33">
        <f t="shared" si="31"/>
        <v>0</v>
      </c>
      <c r="Z81" s="33">
        <f t="shared" si="31"/>
        <v>0</v>
      </c>
      <c r="AA81" s="33">
        <f t="shared" si="31"/>
        <v>0</v>
      </c>
      <c r="AB81" s="33">
        <f t="shared" si="31"/>
        <v>0</v>
      </c>
      <c r="AC81" s="33">
        <f t="shared" si="31"/>
        <v>0</v>
      </c>
      <c r="AD81" s="33">
        <f t="shared" si="31"/>
        <v>0</v>
      </c>
      <c r="AE81" s="33">
        <f t="shared" si="31"/>
        <v>0</v>
      </c>
      <c r="AF81" s="33">
        <f t="shared" si="31"/>
        <v>0</v>
      </c>
      <c r="AG81" s="33">
        <f t="shared" si="31"/>
        <v>0</v>
      </c>
      <c r="AH81" s="33">
        <f t="shared" si="31"/>
        <v>0</v>
      </c>
      <c r="AI81" s="36">
        <f>IF(ISERROR(AH81/J81),0,AH81/J81)</f>
        <v>0</v>
      </c>
      <c r="AJ81" s="36">
        <f>IF(ISERROR(AH81/$AH$121),0,AH81/$AH$121)</f>
        <v>0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12.75" customHeight="1" x14ac:dyDescent="0.25">
      <c r="A82" s="157" t="s">
        <v>72</v>
      </c>
      <c r="B82" s="158"/>
      <c r="C82" s="158"/>
      <c r="D82" s="158"/>
      <c r="E82" s="159"/>
      <c r="F82" s="9"/>
      <c r="G82" s="10"/>
      <c r="H82" s="11"/>
      <c r="I82" s="11"/>
      <c r="J82" s="160">
        <v>889888000</v>
      </c>
      <c r="K82" s="13"/>
      <c r="L82" s="14"/>
      <c r="M82" s="15"/>
      <c r="N82" s="15"/>
      <c r="O82" s="15"/>
      <c r="P82" s="10"/>
      <c r="Q82" s="16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7"/>
      <c r="AJ82" s="17"/>
    </row>
    <row r="83" spans="1:106" ht="24.95" customHeight="1" outlineLevel="1" x14ac:dyDescent="0.25">
      <c r="A83" s="19">
        <v>1</v>
      </c>
      <c r="B83" s="19"/>
      <c r="C83" s="40" t="s">
        <v>137</v>
      </c>
      <c r="D83" s="41">
        <v>45358</v>
      </c>
      <c r="E83" s="70" t="s">
        <v>136</v>
      </c>
      <c r="F83" s="70" t="s">
        <v>113</v>
      </c>
      <c r="G83" s="43" t="s">
        <v>313</v>
      </c>
      <c r="H83" s="29"/>
      <c r="I83" s="29"/>
      <c r="J83" s="178"/>
      <c r="K83" s="57">
        <v>12904000</v>
      </c>
      <c r="L83" s="179" t="s">
        <v>314</v>
      </c>
      <c r="M83" s="93"/>
      <c r="N83" s="93"/>
      <c r="O83" s="93"/>
      <c r="P83" s="64"/>
      <c r="Q83" s="64"/>
      <c r="R83" s="93"/>
      <c r="S83" s="93"/>
      <c r="T83" s="93">
        <v>12904000</v>
      </c>
      <c r="U83" s="13">
        <f>SUM(R83:T83)</f>
        <v>12904000</v>
      </c>
      <c r="V83" s="24"/>
      <c r="W83" s="24"/>
      <c r="X83" s="24"/>
      <c r="Y83" s="25">
        <f>SUM(V83:X83)</f>
        <v>0</v>
      </c>
      <c r="Z83" s="24"/>
      <c r="AA83" s="24"/>
      <c r="AB83" s="24"/>
      <c r="AC83" s="25">
        <f>SUM(Z83:AB83)</f>
        <v>0</v>
      </c>
      <c r="AD83" s="24"/>
      <c r="AE83" s="24"/>
      <c r="AF83" s="24"/>
      <c r="AG83" s="25">
        <f>SUM(AD83:AF83)</f>
        <v>0</v>
      </c>
      <c r="AH83" s="25">
        <f>SUM(U83,Y83,AC83,AG83)</f>
        <v>12904000</v>
      </c>
      <c r="AI83" s="26">
        <f>IF(ISERROR(AH83/$J$82),0,AH83/$J$82)</f>
        <v>1.4500701211837894E-2</v>
      </c>
      <c r="AJ83" s="27">
        <f t="shared" ref="AJ83:AJ115" si="32">IF(ISERROR(AH83/$AH$121),"-",AH83/$AH$121)</f>
        <v>7.9194128793760241E-3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24.95" customHeight="1" outlineLevel="1" x14ac:dyDescent="0.25">
      <c r="A84" s="19">
        <v>2</v>
      </c>
      <c r="B84" s="19"/>
      <c r="C84" s="46" t="s">
        <v>203</v>
      </c>
      <c r="D84" s="41">
        <v>45376</v>
      </c>
      <c r="E84" s="70" t="s">
        <v>213</v>
      </c>
      <c r="F84" s="70" t="s">
        <v>113</v>
      </c>
      <c r="G84" s="43" t="s">
        <v>313</v>
      </c>
      <c r="H84" s="29"/>
      <c r="I84" s="29"/>
      <c r="J84" s="178"/>
      <c r="K84" s="57">
        <v>12904000</v>
      </c>
      <c r="L84" s="179" t="s">
        <v>314</v>
      </c>
      <c r="M84" s="93"/>
      <c r="N84" s="93"/>
      <c r="O84" s="93"/>
      <c r="P84" s="64"/>
      <c r="Q84" s="64"/>
      <c r="R84" s="93"/>
      <c r="S84" s="93"/>
      <c r="T84" s="93"/>
      <c r="U84" s="13">
        <f t="shared" ref="U84:U115" si="33">SUM(R84:T84)</f>
        <v>0</v>
      </c>
      <c r="V84" s="57">
        <v>12904000</v>
      </c>
      <c r="W84" s="24"/>
      <c r="X84" s="24"/>
      <c r="Y84" s="25">
        <f t="shared" ref="Y84:Y115" si="34">SUM(V84:X84)</f>
        <v>12904000</v>
      </c>
      <c r="Z84" s="24"/>
      <c r="AA84" s="24"/>
      <c r="AB84" s="24"/>
      <c r="AC84" s="25">
        <f t="shared" ref="AC84:AC115" si="35">SUM(Z84:AB84)</f>
        <v>0</v>
      </c>
      <c r="AD84" s="24"/>
      <c r="AE84" s="24"/>
      <c r="AF84" s="24"/>
      <c r="AG84" s="25">
        <f t="shared" ref="AG84:AG115" si="36">SUM(AD84:AF84)</f>
        <v>0</v>
      </c>
      <c r="AH84" s="25">
        <f t="shared" ref="AH84:AH115" si="37">SUM(U84,Y84,AC84,AG84)</f>
        <v>12904000</v>
      </c>
      <c r="AI84" s="26">
        <f t="shared" ref="AI84:AI115" si="38">IF(ISERROR(AH84/$J$82),0,AH84/$J$82)</f>
        <v>1.4500701211837894E-2</v>
      </c>
      <c r="AJ84" s="27">
        <f t="shared" si="32"/>
        <v>7.9194128793760241E-3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4.95" customHeight="1" outlineLevel="1" x14ac:dyDescent="0.25">
      <c r="A85" s="19">
        <v>3</v>
      </c>
      <c r="B85" s="19"/>
      <c r="C85" s="46" t="s">
        <v>204</v>
      </c>
      <c r="D85" s="41">
        <v>45376</v>
      </c>
      <c r="E85" s="70" t="s">
        <v>215</v>
      </c>
      <c r="F85" s="70" t="s">
        <v>113</v>
      </c>
      <c r="G85" s="43" t="s">
        <v>313</v>
      </c>
      <c r="H85" s="29"/>
      <c r="I85" s="29"/>
      <c r="J85" s="178"/>
      <c r="K85" s="57">
        <v>26217000</v>
      </c>
      <c r="L85" s="179" t="s">
        <v>314</v>
      </c>
      <c r="M85" s="93"/>
      <c r="N85" s="93"/>
      <c r="O85" s="93"/>
      <c r="P85" s="64"/>
      <c r="Q85" s="64"/>
      <c r="R85" s="93"/>
      <c r="S85" s="93"/>
      <c r="T85" s="93"/>
      <c r="U85" s="13">
        <f t="shared" si="33"/>
        <v>0</v>
      </c>
      <c r="V85" s="57">
        <v>26217000</v>
      </c>
      <c r="W85" s="24"/>
      <c r="X85" s="24"/>
      <c r="Y85" s="25">
        <f t="shared" si="34"/>
        <v>26217000</v>
      </c>
      <c r="Z85" s="24"/>
      <c r="AA85" s="24"/>
      <c r="AB85" s="24"/>
      <c r="AC85" s="25">
        <f t="shared" si="35"/>
        <v>0</v>
      </c>
      <c r="AD85" s="24"/>
      <c r="AE85" s="24"/>
      <c r="AF85" s="24"/>
      <c r="AG85" s="25">
        <f t="shared" si="36"/>
        <v>0</v>
      </c>
      <c r="AH85" s="25">
        <f t="shared" si="37"/>
        <v>26217000</v>
      </c>
      <c r="AI85" s="26">
        <f t="shared" si="38"/>
        <v>2.9461010823834011E-2</v>
      </c>
      <c r="AJ85" s="27">
        <f t="shared" si="32"/>
        <v>1.6089836287864326E-2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24.95" customHeight="1" outlineLevel="1" x14ac:dyDescent="0.25">
      <c r="A86" s="19">
        <v>4</v>
      </c>
      <c r="B86" s="19"/>
      <c r="C86" s="46" t="s">
        <v>205</v>
      </c>
      <c r="D86" s="41">
        <v>45357</v>
      </c>
      <c r="E86" s="70" t="s">
        <v>216</v>
      </c>
      <c r="F86" s="70" t="s">
        <v>113</v>
      </c>
      <c r="G86" s="43" t="s">
        <v>313</v>
      </c>
      <c r="H86" s="29"/>
      <c r="I86" s="29"/>
      <c r="J86" s="178"/>
      <c r="K86" s="57">
        <v>65543000</v>
      </c>
      <c r="L86" s="179" t="s">
        <v>314</v>
      </c>
      <c r="M86" s="93"/>
      <c r="N86" s="93"/>
      <c r="O86" s="93"/>
      <c r="P86" s="64"/>
      <c r="Q86" s="64"/>
      <c r="R86" s="93"/>
      <c r="S86" s="93"/>
      <c r="T86" s="93"/>
      <c r="U86" s="13">
        <f t="shared" si="33"/>
        <v>0</v>
      </c>
      <c r="V86" s="57">
        <v>65543000</v>
      </c>
      <c r="W86" s="24"/>
      <c r="X86" s="24"/>
      <c r="Y86" s="25">
        <f t="shared" si="34"/>
        <v>65543000</v>
      </c>
      <c r="Z86" s="24"/>
      <c r="AA86" s="24"/>
      <c r="AB86" s="24"/>
      <c r="AC86" s="25">
        <f t="shared" si="35"/>
        <v>0</v>
      </c>
      <c r="AD86" s="24"/>
      <c r="AE86" s="24"/>
      <c r="AF86" s="24"/>
      <c r="AG86" s="25">
        <f t="shared" si="36"/>
        <v>0</v>
      </c>
      <c r="AH86" s="25">
        <f t="shared" si="37"/>
        <v>65543000</v>
      </c>
      <c r="AI86" s="26">
        <f t="shared" si="38"/>
        <v>7.3653088928044882E-2</v>
      </c>
      <c r="AJ86" s="27">
        <f t="shared" si="32"/>
        <v>4.0224897578498356E-2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4.95" customHeight="1" outlineLevel="1" x14ac:dyDescent="0.25">
      <c r="A87" s="19">
        <v>5</v>
      </c>
      <c r="B87" s="19"/>
      <c r="C87" s="46" t="s">
        <v>206</v>
      </c>
      <c r="D87" s="41">
        <v>45372</v>
      </c>
      <c r="E87" s="70" t="s">
        <v>214</v>
      </c>
      <c r="F87" s="70" t="s">
        <v>113</v>
      </c>
      <c r="G87" s="43" t="s">
        <v>313</v>
      </c>
      <c r="H87" s="29"/>
      <c r="I87" s="29"/>
      <c r="J87" s="178"/>
      <c r="K87" s="57">
        <v>26217000</v>
      </c>
      <c r="L87" s="179" t="s">
        <v>314</v>
      </c>
      <c r="M87" s="93"/>
      <c r="N87" s="93"/>
      <c r="O87" s="93"/>
      <c r="P87" s="64"/>
      <c r="Q87" s="64"/>
      <c r="R87" s="93"/>
      <c r="S87" s="93"/>
      <c r="T87" s="93"/>
      <c r="U87" s="13">
        <f t="shared" si="33"/>
        <v>0</v>
      </c>
      <c r="V87" s="57">
        <v>26217000</v>
      </c>
      <c r="W87" s="24"/>
      <c r="X87" s="24"/>
      <c r="Y87" s="25">
        <f t="shared" si="34"/>
        <v>26217000</v>
      </c>
      <c r="Z87" s="24"/>
      <c r="AA87" s="24"/>
      <c r="AB87" s="24"/>
      <c r="AC87" s="25">
        <f t="shared" si="35"/>
        <v>0</v>
      </c>
      <c r="AD87" s="24"/>
      <c r="AE87" s="24"/>
      <c r="AF87" s="24"/>
      <c r="AG87" s="25">
        <f t="shared" si="36"/>
        <v>0</v>
      </c>
      <c r="AH87" s="25">
        <f t="shared" si="37"/>
        <v>26217000</v>
      </c>
      <c r="AI87" s="26">
        <f t="shared" si="38"/>
        <v>2.9461010823834011E-2</v>
      </c>
      <c r="AJ87" s="27">
        <f t="shared" si="32"/>
        <v>1.6089836287864326E-2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24.95" customHeight="1" outlineLevel="1" x14ac:dyDescent="0.25">
      <c r="A88" s="19">
        <v>6</v>
      </c>
      <c r="B88" s="19"/>
      <c r="C88" s="46" t="s">
        <v>207</v>
      </c>
      <c r="D88" s="41">
        <v>45365</v>
      </c>
      <c r="E88" s="70" t="s">
        <v>225</v>
      </c>
      <c r="F88" s="70" t="s">
        <v>113</v>
      </c>
      <c r="G88" s="43" t="s">
        <v>313</v>
      </c>
      <c r="H88" s="29"/>
      <c r="I88" s="29"/>
      <c r="J88" s="178"/>
      <c r="K88" s="57">
        <v>13109000</v>
      </c>
      <c r="L88" s="179" t="s">
        <v>314</v>
      </c>
      <c r="M88" s="93"/>
      <c r="N88" s="93"/>
      <c r="O88" s="93"/>
      <c r="P88" s="64"/>
      <c r="Q88" s="64"/>
      <c r="R88" s="93"/>
      <c r="S88" s="93"/>
      <c r="T88" s="93"/>
      <c r="U88" s="13">
        <f t="shared" si="33"/>
        <v>0</v>
      </c>
      <c r="V88" s="57">
        <v>13109000</v>
      </c>
      <c r="W88" s="24"/>
      <c r="X88" s="24"/>
      <c r="Y88" s="25">
        <f t="shared" si="34"/>
        <v>13109000</v>
      </c>
      <c r="Z88" s="24"/>
      <c r="AA88" s="24"/>
      <c r="AB88" s="24"/>
      <c r="AC88" s="25">
        <f t="shared" si="35"/>
        <v>0</v>
      </c>
      <c r="AD88" s="24"/>
      <c r="AE88" s="24"/>
      <c r="AF88" s="24"/>
      <c r="AG88" s="25">
        <f t="shared" si="36"/>
        <v>0</v>
      </c>
      <c r="AH88" s="25">
        <f t="shared" si="37"/>
        <v>13109000</v>
      </c>
      <c r="AI88" s="26">
        <f t="shared" si="38"/>
        <v>1.4731067280376856E-2</v>
      </c>
      <c r="AJ88" s="27">
        <f t="shared" si="32"/>
        <v>8.0452250027697077E-3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4.95" customHeight="1" outlineLevel="1" x14ac:dyDescent="0.25">
      <c r="A89" s="19">
        <v>7</v>
      </c>
      <c r="B89" s="19"/>
      <c r="C89" s="46" t="s">
        <v>208</v>
      </c>
      <c r="D89" s="41">
        <v>45379</v>
      </c>
      <c r="E89" s="70" t="s">
        <v>228</v>
      </c>
      <c r="F89" s="70" t="s">
        <v>113</v>
      </c>
      <c r="G89" s="43" t="s">
        <v>313</v>
      </c>
      <c r="H89" s="29"/>
      <c r="I89" s="29"/>
      <c r="J89" s="178"/>
      <c r="K89" s="57">
        <v>13109000</v>
      </c>
      <c r="L89" s="179" t="s">
        <v>314</v>
      </c>
      <c r="M89" s="93"/>
      <c r="N89" s="93"/>
      <c r="O89" s="93"/>
      <c r="P89" s="64"/>
      <c r="Q89" s="64"/>
      <c r="R89" s="93"/>
      <c r="S89" s="93"/>
      <c r="T89" s="93"/>
      <c r="U89" s="13">
        <f t="shared" si="33"/>
        <v>0</v>
      </c>
      <c r="V89" s="57">
        <v>13109000</v>
      </c>
      <c r="W89" s="24"/>
      <c r="X89" s="24"/>
      <c r="Y89" s="25">
        <f t="shared" si="34"/>
        <v>13109000</v>
      </c>
      <c r="Z89" s="24"/>
      <c r="AA89" s="24"/>
      <c r="AB89" s="24"/>
      <c r="AC89" s="25">
        <f t="shared" si="35"/>
        <v>0</v>
      </c>
      <c r="AD89" s="24"/>
      <c r="AE89" s="24"/>
      <c r="AF89" s="24"/>
      <c r="AG89" s="25">
        <f t="shared" si="36"/>
        <v>0</v>
      </c>
      <c r="AH89" s="25">
        <f t="shared" si="37"/>
        <v>13109000</v>
      </c>
      <c r="AI89" s="26">
        <f t="shared" si="38"/>
        <v>1.4731067280376856E-2</v>
      </c>
      <c r="AJ89" s="27">
        <f t="shared" si="32"/>
        <v>8.0452250027697077E-3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24.95" customHeight="1" outlineLevel="1" x14ac:dyDescent="0.25">
      <c r="A90" s="19">
        <v>8</v>
      </c>
      <c r="B90" s="19"/>
      <c r="C90" s="46" t="s">
        <v>209</v>
      </c>
      <c r="D90" s="41">
        <v>45363</v>
      </c>
      <c r="E90" s="70" t="s">
        <v>159</v>
      </c>
      <c r="F90" s="70" t="s">
        <v>113</v>
      </c>
      <c r="G90" s="43" t="s">
        <v>313</v>
      </c>
      <c r="H90" s="29"/>
      <c r="I90" s="29"/>
      <c r="J90" s="178"/>
      <c r="K90" s="57">
        <v>13109000</v>
      </c>
      <c r="L90" s="179" t="s">
        <v>314</v>
      </c>
      <c r="M90" s="93"/>
      <c r="N90" s="93"/>
      <c r="O90" s="93"/>
      <c r="P90" s="64"/>
      <c r="Q90" s="64"/>
      <c r="R90" s="93"/>
      <c r="S90" s="93"/>
      <c r="T90" s="93"/>
      <c r="U90" s="13">
        <f t="shared" si="33"/>
        <v>0</v>
      </c>
      <c r="V90" s="57">
        <v>13109000</v>
      </c>
      <c r="W90" s="24"/>
      <c r="X90" s="24"/>
      <c r="Y90" s="25">
        <f t="shared" si="34"/>
        <v>13109000</v>
      </c>
      <c r="Z90" s="24"/>
      <c r="AA90" s="24"/>
      <c r="AB90" s="24"/>
      <c r="AC90" s="25">
        <f t="shared" si="35"/>
        <v>0</v>
      </c>
      <c r="AD90" s="24"/>
      <c r="AE90" s="24"/>
      <c r="AF90" s="24"/>
      <c r="AG90" s="25">
        <f t="shared" si="36"/>
        <v>0</v>
      </c>
      <c r="AH90" s="25">
        <f t="shared" si="37"/>
        <v>13109000</v>
      </c>
      <c r="AI90" s="26">
        <f t="shared" si="38"/>
        <v>1.4731067280376856E-2</v>
      </c>
      <c r="AJ90" s="27">
        <f t="shared" si="32"/>
        <v>8.0452250027697077E-3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95" customHeight="1" outlineLevel="1" x14ac:dyDescent="0.25">
      <c r="A91" s="19">
        <v>9</v>
      </c>
      <c r="B91" s="19"/>
      <c r="C91" s="46" t="s">
        <v>210</v>
      </c>
      <c r="D91" s="41">
        <v>45377</v>
      </c>
      <c r="E91" s="70" t="s">
        <v>220</v>
      </c>
      <c r="F91" s="70" t="s">
        <v>113</v>
      </c>
      <c r="G91" s="43" t="s">
        <v>313</v>
      </c>
      <c r="H91" s="29"/>
      <c r="I91" s="29"/>
      <c r="J91" s="178"/>
      <c r="K91" s="57">
        <v>39326000</v>
      </c>
      <c r="L91" s="179" t="s">
        <v>314</v>
      </c>
      <c r="M91" s="93"/>
      <c r="N91" s="93"/>
      <c r="O91" s="93"/>
      <c r="P91" s="64"/>
      <c r="Q91" s="64"/>
      <c r="R91" s="93"/>
      <c r="S91" s="93"/>
      <c r="T91" s="93"/>
      <c r="U91" s="13">
        <f t="shared" si="33"/>
        <v>0</v>
      </c>
      <c r="V91" s="57">
        <v>39326000</v>
      </c>
      <c r="W91" s="24"/>
      <c r="X91" s="24"/>
      <c r="Y91" s="25">
        <f t="shared" si="34"/>
        <v>39326000</v>
      </c>
      <c r="Z91" s="24"/>
      <c r="AA91" s="24"/>
      <c r="AB91" s="24"/>
      <c r="AC91" s="25">
        <f t="shared" si="35"/>
        <v>0</v>
      </c>
      <c r="AD91" s="24"/>
      <c r="AE91" s="24"/>
      <c r="AF91" s="24"/>
      <c r="AG91" s="25">
        <f t="shared" si="36"/>
        <v>0</v>
      </c>
      <c r="AH91" s="25">
        <f t="shared" si="37"/>
        <v>39326000</v>
      </c>
      <c r="AI91" s="26">
        <f t="shared" si="38"/>
        <v>4.4192078104210865E-2</v>
      </c>
      <c r="AJ91" s="27">
        <f t="shared" si="32"/>
        <v>2.4135061290634034E-2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4.95" customHeight="1" outlineLevel="1" x14ac:dyDescent="0.25">
      <c r="A92" s="19">
        <v>10</v>
      </c>
      <c r="B92" s="19"/>
      <c r="C92" s="46" t="s">
        <v>211</v>
      </c>
      <c r="D92" s="41">
        <v>45372</v>
      </c>
      <c r="E92" s="70" t="s">
        <v>221</v>
      </c>
      <c r="F92" s="70" t="s">
        <v>113</v>
      </c>
      <c r="G92" s="43" t="s">
        <v>313</v>
      </c>
      <c r="H92" s="29"/>
      <c r="I92" s="29"/>
      <c r="J92" s="178"/>
      <c r="K92" s="57">
        <v>65543000</v>
      </c>
      <c r="L92" s="179" t="s">
        <v>314</v>
      </c>
      <c r="M92" s="93"/>
      <c r="N92" s="93"/>
      <c r="O92" s="93"/>
      <c r="P92" s="64"/>
      <c r="Q92" s="64"/>
      <c r="R92" s="93"/>
      <c r="S92" s="93"/>
      <c r="T92" s="93"/>
      <c r="U92" s="13">
        <f t="shared" si="33"/>
        <v>0</v>
      </c>
      <c r="V92" s="57">
        <v>65543000</v>
      </c>
      <c r="W92" s="24"/>
      <c r="X92" s="24"/>
      <c r="Y92" s="25">
        <f t="shared" si="34"/>
        <v>65543000</v>
      </c>
      <c r="Z92" s="24"/>
      <c r="AA92" s="24"/>
      <c r="AB92" s="24"/>
      <c r="AC92" s="25">
        <f t="shared" si="35"/>
        <v>0</v>
      </c>
      <c r="AD92" s="24"/>
      <c r="AE92" s="24"/>
      <c r="AF92" s="24"/>
      <c r="AG92" s="25">
        <f t="shared" si="36"/>
        <v>0</v>
      </c>
      <c r="AH92" s="25">
        <f t="shared" si="37"/>
        <v>65543000</v>
      </c>
      <c r="AI92" s="26">
        <f t="shared" si="38"/>
        <v>7.3653088928044882E-2</v>
      </c>
      <c r="AJ92" s="27">
        <f t="shared" si="32"/>
        <v>4.0224897578498356E-2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 outlineLevel="1" x14ac:dyDescent="0.25">
      <c r="A93" s="19">
        <v>11</v>
      </c>
      <c r="B93" s="19"/>
      <c r="C93" s="46" t="s">
        <v>212</v>
      </c>
      <c r="D93" s="41">
        <v>45365</v>
      </c>
      <c r="E93" s="70" t="s">
        <v>224</v>
      </c>
      <c r="F93" s="70" t="s">
        <v>113</v>
      </c>
      <c r="G93" s="43" t="s">
        <v>313</v>
      </c>
      <c r="H93" s="29"/>
      <c r="I93" s="29"/>
      <c r="J93" s="178"/>
      <c r="K93" s="57">
        <v>13018000</v>
      </c>
      <c r="L93" s="179" t="s">
        <v>314</v>
      </c>
      <c r="M93" s="93"/>
      <c r="N93" s="93"/>
      <c r="O93" s="93"/>
      <c r="P93" s="64"/>
      <c r="Q93" s="64"/>
      <c r="R93" s="93"/>
      <c r="S93" s="93"/>
      <c r="T93" s="93"/>
      <c r="U93" s="13">
        <f t="shared" si="33"/>
        <v>0</v>
      </c>
      <c r="V93" s="57">
        <v>13018000</v>
      </c>
      <c r="W93" s="24"/>
      <c r="X93" s="24"/>
      <c r="Y93" s="25">
        <f t="shared" si="34"/>
        <v>13018000</v>
      </c>
      <c r="Z93" s="24"/>
      <c r="AA93" s="24"/>
      <c r="AB93" s="24"/>
      <c r="AC93" s="25">
        <f t="shared" si="35"/>
        <v>0</v>
      </c>
      <c r="AD93" s="24"/>
      <c r="AE93" s="24"/>
      <c r="AF93" s="24"/>
      <c r="AG93" s="25">
        <f t="shared" si="36"/>
        <v>0</v>
      </c>
      <c r="AH93" s="25">
        <f t="shared" si="37"/>
        <v>13018000</v>
      </c>
      <c r="AI93" s="26">
        <f t="shared" si="38"/>
        <v>1.4628807220683951E-2</v>
      </c>
      <c r="AJ93" s="27">
        <f t="shared" si="32"/>
        <v>7.9893766943364142E-3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24.95" customHeight="1" outlineLevel="1" x14ac:dyDescent="0.25">
      <c r="A94" s="19">
        <v>12</v>
      </c>
      <c r="B94" s="18"/>
      <c r="C94" s="46" t="s">
        <v>217</v>
      </c>
      <c r="D94" s="41">
        <v>45372</v>
      </c>
      <c r="E94" s="70" t="s">
        <v>218</v>
      </c>
      <c r="F94" s="70" t="s">
        <v>113</v>
      </c>
      <c r="G94" s="43" t="s">
        <v>313</v>
      </c>
      <c r="H94" s="29"/>
      <c r="I94" s="29"/>
      <c r="J94" s="178"/>
      <c r="K94" s="57">
        <v>12904000</v>
      </c>
      <c r="L94" s="179" t="s">
        <v>314</v>
      </c>
      <c r="M94" s="93"/>
      <c r="N94" s="93"/>
      <c r="O94" s="93"/>
      <c r="P94" s="64"/>
      <c r="Q94" s="64"/>
      <c r="R94" s="93"/>
      <c r="S94" s="93"/>
      <c r="T94" s="93"/>
      <c r="U94" s="13">
        <f t="shared" si="33"/>
        <v>0</v>
      </c>
      <c r="V94" s="57">
        <v>12904000</v>
      </c>
      <c r="W94" s="24"/>
      <c r="X94" s="24"/>
      <c r="Y94" s="25">
        <f t="shared" si="34"/>
        <v>12904000</v>
      </c>
      <c r="Z94" s="24"/>
      <c r="AA94" s="24"/>
      <c r="AB94" s="24"/>
      <c r="AC94" s="25">
        <f t="shared" si="35"/>
        <v>0</v>
      </c>
      <c r="AD94" s="24"/>
      <c r="AE94" s="24"/>
      <c r="AF94" s="24"/>
      <c r="AG94" s="25">
        <f t="shared" si="36"/>
        <v>0</v>
      </c>
      <c r="AH94" s="25">
        <f t="shared" si="37"/>
        <v>12904000</v>
      </c>
      <c r="AI94" s="26">
        <f t="shared" si="38"/>
        <v>1.4500701211837894E-2</v>
      </c>
      <c r="AJ94" s="27">
        <f t="shared" si="32"/>
        <v>7.9194128793760241E-3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4.95" customHeight="1" outlineLevel="1" x14ac:dyDescent="0.25">
      <c r="A95" s="121">
        <v>13</v>
      </c>
      <c r="B95" s="110"/>
      <c r="C95" s="46" t="s">
        <v>219</v>
      </c>
      <c r="D95" s="41">
        <v>45358</v>
      </c>
      <c r="E95" s="70" t="s">
        <v>157</v>
      </c>
      <c r="F95" s="70" t="s">
        <v>113</v>
      </c>
      <c r="G95" s="43" t="s">
        <v>313</v>
      </c>
      <c r="H95" s="29"/>
      <c r="I95" s="29"/>
      <c r="J95" s="178"/>
      <c r="K95" s="57">
        <v>65543000</v>
      </c>
      <c r="L95" s="179" t="s">
        <v>314</v>
      </c>
      <c r="M95" s="93"/>
      <c r="N95" s="93"/>
      <c r="O95" s="93"/>
      <c r="P95" s="64"/>
      <c r="Q95" s="64"/>
      <c r="R95" s="93"/>
      <c r="S95" s="93"/>
      <c r="T95" s="93"/>
      <c r="U95" s="13">
        <f t="shared" si="33"/>
        <v>0</v>
      </c>
      <c r="V95" s="57">
        <v>65543000</v>
      </c>
      <c r="W95" s="24"/>
      <c r="X95" s="24"/>
      <c r="Y95" s="25">
        <f t="shared" si="34"/>
        <v>65543000</v>
      </c>
      <c r="Z95" s="24"/>
      <c r="AA95" s="24"/>
      <c r="AB95" s="24"/>
      <c r="AC95" s="25">
        <f t="shared" si="35"/>
        <v>0</v>
      </c>
      <c r="AD95" s="24"/>
      <c r="AE95" s="24"/>
      <c r="AF95" s="24"/>
      <c r="AG95" s="25">
        <f t="shared" si="36"/>
        <v>0</v>
      </c>
      <c r="AH95" s="25">
        <f t="shared" si="37"/>
        <v>65543000</v>
      </c>
      <c r="AI95" s="26">
        <f t="shared" si="38"/>
        <v>7.3653088928044882E-2</v>
      </c>
      <c r="AJ95" s="27">
        <f t="shared" si="32"/>
        <v>4.0224897578498356E-2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24.95" customHeight="1" outlineLevel="1" x14ac:dyDescent="0.25">
      <c r="A96" s="18">
        <v>14</v>
      </c>
      <c r="B96" s="120"/>
      <c r="C96" s="46" t="s">
        <v>222</v>
      </c>
      <c r="D96" s="41">
        <v>45377</v>
      </c>
      <c r="E96" s="70" t="s">
        <v>223</v>
      </c>
      <c r="F96" s="70" t="s">
        <v>113</v>
      </c>
      <c r="G96" s="43" t="s">
        <v>313</v>
      </c>
      <c r="H96" s="29"/>
      <c r="I96" s="29"/>
      <c r="J96" s="178"/>
      <c r="K96" s="57">
        <v>26036000</v>
      </c>
      <c r="L96" s="179" t="s">
        <v>314</v>
      </c>
      <c r="M96" s="93"/>
      <c r="N96" s="93"/>
      <c r="O96" s="93"/>
      <c r="P96" s="64"/>
      <c r="Q96" s="64"/>
      <c r="R96" s="93"/>
      <c r="S96" s="93"/>
      <c r="T96" s="93"/>
      <c r="U96" s="13">
        <f t="shared" si="33"/>
        <v>0</v>
      </c>
      <c r="V96" s="57">
        <v>26036000</v>
      </c>
      <c r="W96" s="24"/>
      <c r="X96" s="24"/>
      <c r="Y96" s="25">
        <f t="shared" si="34"/>
        <v>26036000</v>
      </c>
      <c r="Z96" s="24"/>
      <c r="AA96" s="24"/>
      <c r="AB96" s="24"/>
      <c r="AC96" s="25">
        <f t="shared" si="35"/>
        <v>0</v>
      </c>
      <c r="AD96" s="24"/>
      <c r="AE96" s="24"/>
      <c r="AF96" s="24"/>
      <c r="AG96" s="25">
        <f t="shared" si="36"/>
        <v>0</v>
      </c>
      <c r="AH96" s="25">
        <f t="shared" si="37"/>
        <v>26036000</v>
      </c>
      <c r="AI96" s="26">
        <f t="shared" si="38"/>
        <v>2.9257614441367902E-2</v>
      </c>
      <c r="AJ96" s="27">
        <f t="shared" si="32"/>
        <v>1.5978753388672828E-2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4.95" customHeight="1" outlineLevel="1" x14ac:dyDescent="0.25">
      <c r="A97" s="18">
        <v>15</v>
      </c>
      <c r="B97" s="120"/>
      <c r="C97" s="46" t="s">
        <v>226</v>
      </c>
      <c r="D97" s="41">
        <v>45376</v>
      </c>
      <c r="E97" s="70" t="s">
        <v>227</v>
      </c>
      <c r="F97" s="70" t="s">
        <v>113</v>
      </c>
      <c r="G97" s="43" t="s">
        <v>313</v>
      </c>
      <c r="H97" s="29"/>
      <c r="I97" s="29"/>
      <c r="J97" s="178"/>
      <c r="K97" s="57">
        <v>26217000</v>
      </c>
      <c r="L97" s="179" t="s">
        <v>314</v>
      </c>
      <c r="M97" s="93"/>
      <c r="N97" s="93"/>
      <c r="O97" s="93"/>
      <c r="P97" s="64"/>
      <c r="Q97" s="64"/>
      <c r="R97" s="93"/>
      <c r="S97" s="93"/>
      <c r="T97" s="93"/>
      <c r="U97" s="13">
        <f t="shared" si="33"/>
        <v>0</v>
      </c>
      <c r="V97" s="57">
        <v>26217000</v>
      </c>
      <c r="W97" s="24"/>
      <c r="X97" s="24"/>
      <c r="Y97" s="25">
        <f t="shared" si="34"/>
        <v>26217000</v>
      </c>
      <c r="Z97" s="24"/>
      <c r="AA97" s="24"/>
      <c r="AB97" s="24"/>
      <c r="AC97" s="25">
        <f t="shared" si="35"/>
        <v>0</v>
      </c>
      <c r="AD97" s="24"/>
      <c r="AE97" s="24"/>
      <c r="AF97" s="24"/>
      <c r="AG97" s="25">
        <f t="shared" si="36"/>
        <v>0</v>
      </c>
      <c r="AH97" s="25">
        <f t="shared" si="37"/>
        <v>26217000</v>
      </c>
      <c r="AI97" s="26">
        <f t="shared" si="38"/>
        <v>2.9461010823834011E-2</v>
      </c>
      <c r="AJ97" s="27">
        <f t="shared" si="32"/>
        <v>1.6089836287864326E-2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24.95" customHeight="1" outlineLevel="1" x14ac:dyDescent="0.25">
      <c r="A98" s="18">
        <v>16</v>
      </c>
      <c r="B98" s="120"/>
      <c r="C98" s="46" t="s">
        <v>229</v>
      </c>
      <c r="D98" s="41">
        <v>45372</v>
      </c>
      <c r="E98" s="70" t="s">
        <v>232</v>
      </c>
      <c r="F98" s="70" t="s">
        <v>113</v>
      </c>
      <c r="G98" s="43" t="s">
        <v>313</v>
      </c>
      <c r="H98" s="29"/>
      <c r="I98" s="29"/>
      <c r="J98" s="178"/>
      <c r="K98" s="57">
        <v>13109000</v>
      </c>
      <c r="L98" s="179" t="s">
        <v>314</v>
      </c>
      <c r="M98" s="93"/>
      <c r="N98" s="93"/>
      <c r="O98" s="93"/>
      <c r="P98" s="64"/>
      <c r="Q98" s="64"/>
      <c r="R98" s="93"/>
      <c r="S98" s="93"/>
      <c r="T98" s="93"/>
      <c r="U98" s="13">
        <f t="shared" si="33"/>
        <v>0</v>
      </c>
      <c r="V98" s="57">
        <v>13109000</v>
      </c>
      <c r="W98" s="24"/>
      <c r="X98" s="24"/>
      <c r="Y98" s="25">
        <f t="shared" si="34"/>
        <v>13109000</v>
      </c>
      <c r="Z98" s="24"/>
      <c r="AA98" s="24"/>
      <c r="AB98" s="24"/>
      <c r="AC98" s="25">
        <f t="shared" si="35"/>
        <v>0</v>
      </c>
      <c r="AD98" s="24"/>
      <c r="AE98" s="24"/>
      <c r="AF98" s="24"/>
      <c r="AG98" s="25">
        <f t="shared" si="36"/>
        <v>0</v>
      </c>
      <c r="AH98" s="25">
        <f t="shared" si="37"/>
        <v>13109000</v>
      </c>
      <c r="AI98" s="26">
        <f t="shared" si="38"/>
        <v>1.4731067280376856E-2</v>
      </c>
      <c r="AJ98" s="27">
        <f t="shared" si="32"/>
        <v>8.0452250027697077E-3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4.95" customHeight="1" outlineLevel="1" x14ac:dyDescent="0.25">
      <c r="A99" s="18">
        <v>17</v>
      </c>
      <c r="B99" s="120"/>
      <c r="C99" s="46" t="s">
        <v>230</v>
      </c>
      <c r="D99" s="41">
        <v>45377</v>
      </c>
      <c r="E99" s="70" t="s">
        <v>233</v>
      </c>
      <c r="F99" s="70" t="s">
        <v>113</v>
      </c>
      <c r="G99" s="43" t="s">
        <v>313</v>
      </c>
      <c r="H99" s="29"/>
      <c r="I99" s="29"/>
      <c r="J99" s="178"/>
      <c r="K99" s="57">
        <v>39326000</v>
      </c>
      <c r="L99" s="179" t="s">
        <v>314</v>
      </c>
      <c r="M99" s="93"/>
      <c r="N99" s="93"/>
      <c r="O99" s="93"/>
      <c r="P99" s="64"/>
      <c r="Q99" s="64"/>
      <c r="R99" s="93"/>
      <c r="S99" s="93"/>
      <c r="T99" s="93"/>
      <c r="U99" s="13">
        <f t="shared" si="33"/>
        <v>0</v>
      </c>
      <c r="V99" s="57">
        <v>39326000</v>
      </c>
      <c r="W99" s="24"/>
      <c r="X99" s="24"/>
      <c r="Y99" s="25">
        <f t="shared" si="34"/>
        <v>39326000</v>
      </c>
      <c r="Z99" s="24"/>
      <c r="AA99" s="24"/>
      <c r="AB99" s="24"/>
      <c r="AC99" s="25">
        <f t="shared" si="35"/>
        <v>0</v>
      </c>
      <c r="AD99" s="24"/>
      <c r="AE99" s="24"/>
      <c r="AF99" s="24"/>
      <c r="AG99" s="25">
        <f t="shared" si="36"/>
        <v>0</v>
      </c>
      <c r="AH99" s="25">
        <f t="shared" si="37"/>
        <v>39326000</v>
      </c>
      <c r="AI99" s="26">
        <f t="shared" si="38"/>
        <v>4.4192078104210865E-2</v>
      </c>
      <c r="AJ99" s="27">
        <f t="shared" si="32"/>
        <v>2.4135061290634034E-2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24.95" customHeight="1" outlineLevel="1" x14ac:dyDescent="0.25">
      <c r="A100" s="18">
        <v>18</v>
      </c>
      <c r="B100" s="120"/>
      <c r="C100" s="46" t="s">
        <v>231</v>
      </c>
      <c r="D100" s="41">
        <v>45376</v>
      </c>
      <c r="E100" s="70" t="s">
        <v>156</v>
      </c>
      <c r="F100" s="70" t="s">
        <v>113</v>
      </c>
      <c r="G100" s="43" t="s">
        <v>313</v>
      </c>
      <c r="H100" s="29"/>
      <c r="I100" s="29"/>
      <c r="J100" s="178"/>
      <c r="K100" s="57">
        <v>26217000</v>
      </c>
      <c r="L100" s="179" t="s">
        <v>314</v>
      </c>
      <c r="M100" s="93"/>
      <c r="N100" s="93"/>
      <c r="O100" s="93"/>
      <c r="P100" s="64"/>
      <c r="Q100" s="64"/>
      <c r="R100" s="93"/>
      <c r="S100" s="93"/>
      <c r="T100" s="93"/>
      <c r="U100" s="13">
        <f t="shared" si="33"/>
        <v>0</v>
      </c>
      <c r="V100" s="57">
        <v>26217000</v>
      </c>
      <c r="W100" s="24"/>
      <c r="X100" s="24"/>
      <c r="Y100" s="25">
        <f t="shared" si="34"/>
        <v>26217000</v>
      </c>
      <c r="Z100" s="24"/>
      <c r="AA100" s="24"/>
      <c r="AB100" s="24"/>
      <c r="AC100" s="25">
        <f t="shared" si="35"/>
        <v>0</v>
      </c>
      <c r="AD100" s="24"/>
      <c r="AE100" s="24"/>
      <c r="AF100" s="24"/>
      <c r="AG100" s="25">
        <f t="shared" si="36"/>
        <v>0</v>
      </c>
      <c r="AH100" s="25">
        <f t="shared" si="37"/>
        <v>26217000</v>
      </c>
      <c r="AI100" s="26">
        <f t="shared" si="38"/>
        <v>2.9461010823834011E-2</v>
      </c>
      <c r="AJ100" s="27">
        <f t="shared" si="32"/>
        <v>1.6089836287864326E-2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4.95" customHeight="1" outlineLevel="1" x14ac:dyDescent="0.25">
      <c r="A101" s="18">
        <v>19</v>
      </c>
      <c r="B101" s="120"/>
      <c r="C101" s="46" t="s">
        <v>234</v>
      </c>
      <c r="D101" s="41">
        <v>45376</v>
      </c>
      <c r="E101" s="70" t="s">
        <v>235</v>
      </c>
      <c r="F101" s="70" t="s">
        <v>113</v>
      </c>
      <c r="G101" s="43" t="s">
        <v>313</v>
      </c>
      <c r="H101" s="29"/>
      <c r="I101" s="29"/>
      <c r="J101" s="178"/>
      <c r="K101" s="57">
        <v>26217000</v>
      </c>
      <c r="L101" s="179" t="s">
        <v>314</v>
      </c>
      <c r="M101" s="93"/>
      <c r="N101" s="93"/>
      <c r="O101" s="93"/>
      <c r="P101" s="64"/>
      <c r="Q101" s="64"/>
      <c r="R101" s="93"/>
      <c r="S101" s="93"/>
      <c r="T101" s="93"/>
      <c r="U101" s="13">
        <f t="shared" si="33"/>
        <v>0</v>
      </c>
      <c r="V101" s="24"/>
      <c r="W101" s="57">
        <v>26217000</v>
      </c>
      <c r="X101" s="24"/>
      <c r="Y101" s="25">
        <f t="shared" si="34"/>
        <v>26217000</v>
      </c>
      <c r="Z101" s="24"/>
      <c r="AA101" s="24"/>
      <c r="AB101" s="24"/>
      <c r="AC101" s="25">
        <f t="shared" si="35"/>
        <v>0</v>
      </c>
      <c r="AD101" s="24"/>
      <c r="AE101" s="24"/>
      <c r="AF101" s="24"/>
      <c r="AG101" s="25">
        <f t="shared" si="36"/>
        <v>0</v>
      </c>
      <c r="AH101" s="25">
        <f t="shared" si="37"/>
        <v>26217000</v>
      </c>
      <c r="AI101" s="26">
        <f t="shared" si="38"/>
        <v>2.9461010823834011E-2</v>
      </c>
      <c r="AJ101" s="27">
        <f t="shared" si="32"/>
        <v>1.6089836287864326E-2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24.95" customHeight="1" outlineLevel="1" x14ac:dyDescent="0.25">
      <c r="A102" s="18">
        <v>20</v>
      </c>
      <c r="B102" s="120"/>
      <c r="C102" s="46" t="s">
        <v>236</v>
      </c>
      <c r="D102" s="41">
        <v>45384</v>
      </c>
      <c r="E102" s="70" t="s">
        <v>154</v>
      </c>
      <c r="F102" s="70" t="s">
        <v>113</v>
      </c>
      <c r="G102" s="43" t="s">
        <v>313</v>
      </c>
      <c r="H102" s="29"/>
      <c r="I102" s="29"/>
      <c r="J102" s="178"/>
      <c r="K102" s="57">
        <v>26217000</v>
      </c>
      <c r="L102" s="179" t="s">
        <v>314</v>
      </c>
      <c r="M102" s="93"/>
      <c r="N102" s="93"/>
      <c r="O102" s="93"/>
      <c r="P102" s="64"/>
      <c r="Q102" s="64"/>
      <c r="R102" s="93"/>
      <c r="S102" s="93"/>
      <c r="T102" s="93"/>
      <c r="U102" s="13">
        <f t="shared" si="33"/>
        <v>0</v>
      </c>
      <c r="V102" s="24"/>
      <c r="W102" s="57">
        <v>26217000</v>
      </c>
      <c r="X102" s="24"/>
      <c r="Y102" s="25">
        <f t="shared" si="34"/>
        <v>26217000</v>
      </c>
      <c r="Z102" s="24"/>
      <c r="AA102" s="24"/>
      <c r="AB102" s="24"/>
      <c r="AC102" s="25">
        <f t="shared" si="35"/>
        <v>0</v>
      </c>
      <c r="AD102" s="24"/>
      <c r="AE102" s="24"/>
      <c r="AF102" s="24"/>
      <c r="AG102" s="25">
        <f t="shared" si="36"/>
        <v>0</v>
      </c>
      <c r="AH102" s="25">
        <f t="shared" si="37"/>
        <v>26217000</v>
      </c>
      <c r="AI102" s="26">
        <f t="shared" si="38"/>
        <v>2.9461010823834011E-2</v>
      </c>
      <c r="AJ102" s="27">
        <f t="shared" si="32"/>
        <v>1.6089836287864326E-2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outlineLevel="1" x14ac:dyDescent="0.25">
      <c r="A103" s="18">
        <v>21</v>
      </c>
      <c r="B103" s="120"/>
      <c r="C103" s="46" t="s">
        <v>237</v>
      </c>
      <c r="D103" s="41">
        <v>45394</v>
      </c>
      <c r="E103" s="70" t="s">
        <v>155</v>
      </c>
      <c r="F103" s="70" t="s">
        <v>113</v>
      </c>
      <c r="G103" s="43" t="s">
        <v>313</v>
      </c>
      <c r="H103" s="29"/>
      <c r="I103" s="29"/>
      <c r="J103" s="178"/>
      <c r="K103" s="57">
        <v>12904000</v>
      </c>
      <c r="L103" s="179" t="s">
        <v>314</v>
      </c>
      <c r="M103" s="93"/>
      <c r="N103" s="93"/>
      <c r="O103" s="93"/>
      <c r="P103" s="64"/>
      <c r="Q103" s="64"/>
      <c r="R103" s="93"/>
      <c r="S103" s="93"/>
      <c r="T103" s="93"/>
      <c r="U103" s="13">
        <f t="shared" si="33"/>
        <v>0</v>
      </c>
      <c r="V103" s="24"/>
      <c r="W103" s="57">
        <v>12904000</v>
      </c>
      <c r="X103" s="24"/>
      <c r="Y103" s="25">
        <f t="shared" si="34"/>
        <v>12904000</v>
      </c>
      <c r="Z103" s="24"/>
      <c r="AA103" s="24"/>
      <c r="AB103" s="24"/>
      <c r="AC103" s="25">
        <f t="shared" si="35"/>
        <v>0</v>
      </c>
      <c r="AD103" s="24"/>
      <c r="AE103" s="24"/>
      <c r="AF103" s="24"/>
      <c r="AG103" s="25">
        <f t="shared" si="36"/>
        <v>0</v>
      </c>
      <c r="AH103" s="25">
        <f t="shared" si="37"/>
        <v>12904000</v>
      </c>
      <c r="AI103" s="26">
        <f t="shared" si="38"/>
        <v>1.4500701211837894E-2</v>
      </c>
      <c r="AJ103" s="27">
        <f t="shared" si="32"/>
        <v>7.9194128793760241E-3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24.95" customHeight="1" outlineLevel="1" x14ac:dyDescent="0.25">
      <c r="A104" s="18">
        <v>22</v>
      </c>
      <c r="B104" s="120"/>
      <c r="C104" s="46" t="s">
        <v>238</v>
      </c>
      <c r="D104" s="41">
        <v>45377</v>
      </c>
      <c r="E104" s="70" t="s">
        <v>239</v>
      </c>
      <c r="F104" s="70" t="s">
        <v>113</v>
      </c>
      <c r="G104" s="43" t="s">
        <v>313</v>
      </c>
      <c r="H104" s="29"/>
      <c r="I104" s="29"/>
      <c r="J104" s="178"/>
      <c r="K104" s="57">
        <v>39326000</v>
      </c>
      <c r="L104" s="179" t="s">
        <v>314</v>
      </c>
      <c r="M104" s="93"/>
      <c r="N104" s="93"/>
      <c r="O104" s="93"/>
      <c r="P104" s="64"/>
      <c r="Q104" s="64"/>
      <c r="R104" s="93"/>
      <c r="S104" s="93"/>
      <c r="T104" s="93"/>
      <c r="U104" s="13">
        <f t="shared" si="33"/>
        <v>0</v>
      </c>
      <c r="V104" s="24"/>
      <c r="W104" s="57">
        <v>39326000</v>
      </c>
      <c r="X104" s="24"/>
      <c r="Y104" s="25">
        <f t="shared" si="34"/>
        <v>39326000</v>
      </c>
      <c r="Z104" s="24"/>
      <c r="AA104" s="24"/>
      <c r="AB104" s="24"/>
      <c r="AC104" s="25">
        <f t="shared" si="35"/>
        <v>0</v>
      </c>
      <c r="AD104" s="24"/>
      <c r="AE104" s="24"/>
      <c r="AF104" s="24"/>
      <c r="AG104" s="25">
        <f t="shared" si="36"/>
        <v>0</v>
      </c>
      <c r="AH104" s="25">
        <f t="shared" si="37"/>
        <v>39326000</v>
      </c>
      <c r="AI104" s="26">
        <f t="shared" si="38"/>
        <v>4.4192078104210865E-2</v>
      </c>
      <c r="AJ104" s="27">
        <f t="shared" si="32"/>
        <v>2.4135061290634034E-2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4.95" customHeight="1" outlineLevel="1" x14ac:dyDescent="0.25">
      <c r="A105" s="18">
        <v>23</v>
      </c>
      <c r="B105" s="120"/>
      <c r="C105" s="46" t="s">
        <v>240</v>
      </c>
      <c r="D105" s="41">
        <v>45376</v>
      </c>
      <c r="E105" s="70" t="s">
        <v>241</v>
      </c>
      <c r="F105" s="70" t="s">
        <v>113</v>
      </c>
      <c r="G105" s="43" t="s">
        <v>313</v>
      </c>
      <c r="H105" s="29"/>
      <c r="I105" s="29"/>
      <c r="J105" s="178"/>
      <c r="K105" s="57">
        <v>13109000</v>
      </c>
      <c r="L105" s="179" t="s">
        <v>314</v>
      </c>
      <c r="M105" s="93"/>
      <c r="N105" s="93"/>
      <c r="O105" s="93"/>
      <c r="P105" s="64"/>
      <c r="Q105" s="64"/>
      <c r="R105" s="93"/>
      <c r="S105" s="93"/>
      <c r="T105" s="93"/>
      <c r="U105" s="13">
        <f t="shared" si="33"/>
        <v>0</v>
      </c>
      <c r="V105" s="24"/>
      <c r="W105" s="57">
        <v>13109000</v>
      </c>
      <c r="X105" s="24"/>
      <c r="Y105" s="25">
        <f t="shared" si="34"/>
        <v>13109000</v>
      </c>
      <c r="Z105" s="24"/>
      <c r="AA105" s="24"/>
      <c r="AB105" s="24"/>
      <c r="AC105" s="25">
        <f t="shared" si="35"/>
        <v>0</v>
      </c>
      <c r="AD105" s="24"/>
      <c r="AE105" s="24"/>
      <c r="AF105" s="24"/>
      <c r="AG105" s="25">
        <f t="shared" si="36"/>
        <v>0</v>
      </c>
      <c r="AH105" s="25">
        <f t="shared" si="37"/>
        <v>13109000</v>
      </c>
      <c r="AI105" s="26">
        <f t="shared" si="38"/>
        <v>1.4731067280376856E-2</v>
      </c>
      <c r="AJ105" s="27">
        <f t="shared" si="32"/>
        <v>8.0452250027697077E-3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4.95" customHeight="1" outlineLevel="1" x14ac:dyDescent="0.25">
      <c r="A106" s="18">
        <v>24</v>
      </c>
      <c r="B106" s="120"/>
      <c r="C106" s="46" t="s">
        <v>242</v>
      </c>
      <c r="D106" s="41">
        <v>45379</v>
      </c>
      <c r="E106" s="70" t="s">
        <v>248</v>
      </c>
      <c r="F106" s="70" t="s">
        <v>113</v>
      </c>
      <c r="G106" s="43" t="s">
        <v>313</v>
      </c>
      <c r="H106" s="29"/>
      <c r="I106" s="29"/>
      <c r="J106" s="178"/>
      <c r="K106" s="57">
        <v>26217000</v>
      </c>
      <c r="L106" s="179" t="s">
        <v>314</v>
      </c>
      <c r="M106" s="93"/>
      <c r="N106" s="93"/>
      <c r="O106" s="93"/>
      <c r="P106" s="64"/>
      <c r="Q106" s="64"/>
      <c r="R106" s="93"/>
      <c r="S106" s="93"/>
      <c r="T106" s="93"/>
      <c r="U106" s="13">
        <f t="shared" si="33"/>
        <v>0</v>
      </c>
      <c r="V106" s="24"/>
      <c r="W106" s="57">
        <v>26217000</v>
      </c>
      <c r="X106" s="24"/>
      <c r="Y106" s="25">
        <f t="shared" si="34"/>
        <v>26217000</v>
      </c>
      <c r="Z106" s="24"/>
      <c r="AA106" s="24"/>
      <c r="AB106" s="24"/>
      <c r="AC106" s="25">
        <f t="shared" si="35"/>
        <v>0</v>
      </c>
      <c r="AD106" s="24"/>
      <c r="AE106" s="24"/>
      <c r="AF106" s="24"/>
      <c r="AG106" s="25">
        <f t="shared" si="36"/>
        <v>0</v>
      </c>
      <c r="AH106" s="25">
        <f t="shared" si="37"/>
        <v>26217000</v>
      </c>
      <c r="AI106" s="26">
        <f t="shared" si="38"/>
        <v>2.9461010823834011E-2</v>
      </c>
      <c r="AJ106" s="27">
        <f t="shared" si="32"/>
        <v>1.6089836287864326E-2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95" customHeight="1" outlineLevel="1" x14ac:dyDescent="0.25">
      <c r="A107" s="18">
        <v>25</v>
      </c>
      <c r="B107" s="120"/>
      <c r="C107" s="46" t="s">
        <v>243</v>
      </c>
      <c r="D107" s="41">
        <v>45379</v>
      </c>
      <c r="E107" s="70" t="s">
        <v>247</v>
      </c>
      <c r="F107" s="70" t="s">
        <v>113</v>
      </c>
      <c r="G107" s="43" t="s">
        <v>313</v>
      </c>
      <c r="H107" s="29"/>
      <c r="I107" s="29"/>
      <c r="J107" s="178"/>
      <c r="K107" s="57">
        <v>13109000</v>
      </c>
      <c r="L107" s="179" t="s">
        <v>314</v>
      </c>
      <c r="M107" s="93"/>
      <c r="N107" s="93"/>
      <c r="O107" s="93"/>
      <c r="P107" s="64"/>
      <c r="Q107" s="64"/>
      <c r="R107" s="93"/>
      <c r="S107" s="93"/>
      <c r="T107" s="93"/>
      <c r="U107" s="13">
        <f t="shared" si="33"/>
        <v>0</v>
      </c>
      <c r="V107" s="24"/>
      <c r="W107" s="57">
        <v>13109000</v>
      </c>
      <c r="X107" s="24"/>
      <c r="Y107" s="25">
        <f t="shared" si="34"/>
        <v>13109000</v>
      </c>
      <c r="Z107" s="24"/>
      <c r="AA107" s="24"/>
      <c r="AB107" s="24"/>
      <c r="AC107" s="25">
        <f t="shared" si="35"/>
        <v>0</v>
      </c>
      <c r="AD107" s="24"/>
      <c r="AE107" s="24"/>
      <c r="AF107" s="24"/>
      <c r="AG107" s="25">
        <f t="shared" si="36"/>
        <v>0</v>
      </c>
      <c r="AH107" s="25">
        <f t="shared" si="37"/>
        <v>13109000</v>
      </c>
      <c r="AI107" s="26">
        <f t="shared" si="38"/>
        <v>1.4731067280376856E-2</v>
      </c>
      <c r="AJ107" s="27">
        <f t="shared" si="32"/>
        <v>8.0452250027697077E-3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 x14ac:dyDescent="0.25">
      <c r="A108" s="18">
        <v>26</v>
      </c>
      <c r="B108" s="120"/>
      <c r="C108" s="46" t="s">
        <v>244</v>
      </c>
      <c r="D108" s="41">
        <v>45379</v>
      </c>
      <c r="E108" s="70" t="s">
        <v>249</v>
      </c>
      <c r="F108" s="70" t="s">
        <v>113</v>
      </c>
      <c r="G108" s="43" t="s">
        <v>313</v>
      </c>
      <c r="H108" s="29"/>
      <c r="I108" s="29"/>
      <c r="J108" s="178"/>
      <c r="K108" s="57">
        <v>39326000</v>
      </c>
      <c r="L108" s="179" t="s">
        <v>314</v>
      </c>
      <c r="M108" s="93"/>
      <c r="N108" s="93"/>
      <c r="O108" s="93"/>
      <c r="P108" s="64"/>
      <c r="Q108" s="64"/>
      <c r="R108" s="93"/>
      <c r="S108" s="93"/>
      <c r="T108" s="93"/>
      <c r="U108" s="13">
        <f t="shared" si="33"/>
        <v>0</v>
      </c>
      <c r="V108" s="24"/>
      <c r="W108" s="57">
        <v>39326000</v>
      </c>
      <c r="X108" s="24"/>
      <c r="Y108" s="25">
        <f t="shared" si="34"/>
        <v>39326000</v>
      </c>
      <c r="Z108" s="24"/>
      <c r="AA108" s="24"/>
      <c r="AB108" s="24"/>
      <c r="AC108" s="25">
        <f t="shared" si="35"/>
        <v>0</v>
      </c>
      <c r="AD108" s="24"/>
      <c r="AE108" s="24"/>
      <c r="AF108" s="24"/>
      <c r="AG108" s="25">
        <f t="shared" si="36"/>
        <v>0</v>
      </c>
      <c r="AH108" s="25">
        <f t="shared" si="37"/>
        <v>39326000</v>
      </c>
      <c r="AI108" s="26">
        <f t="shared" si="38"/>
        <v>4.4192078104210865E-2</v>
      </c>
      <c r="AJ108" s="27">
        <f t="shared" si="32"/>
        <v>2.4135061290634034E-2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4.95" customHeight="1" outlineLevel="1" x14ac:dyDescent="0.25">
      <c r="A109" s="18">
        <v>27</v>
      </c>
      <c r="B109" s="120"/>
      <c r="C109" s="46" t="s">
        <v>245</v>
      </c>
      <c r="D109" s="41">
        <v>45377</v>
      </c>
      <c r="E109" s="70" t="s">
        <v>153</v>
      </c>
      <c r="F109" s="70" t="s">
        <v>113</v>
      </c>
      <c r="G109" s="43" t="s">
        <v>313</v>
      </c>
      <c r="H109" s="29"/>
      <c r="I109" s="29"/>
      <c r="J109" s="178"/>
      <c r="K109" s="57">
        <v>12904000</v>
      </c>
      <c r="L109" s="179" t="s">
        <v>314</v>
      </c>
      <c r="M109" s="93"/>
      <c r="N109" s="93"/>
      <c r="O109" s="93"/>
      <c r="P109" s="64"/>
      <c r="Q109" s="64"/>
      <c r="R109" s="93"/>
      <c r="S109" s="93"/>
      <c r="T109" s="93"/>
      <c r="U109" s="13">
        <f t="shared" si="33"/>
        <v>0</v>
      </c>
      <c r="V109" s="24"/>
      <c r="W109" s="57">
        <v>12904000</v>
      </c>
      <c r="X109" s="24"/>
      <c r="Y109" s="25">
        <f t="shared" si="34"/>
        <v>12904000</v>
      </c>
      <c r="Z109" s="24"/>
      <c r="AA109" s="24"/>
      <c r="AB109" s="24"/>
      <c r="AC109" s="25">
        <f t="shared" si="35"/>
        <v>0</v>
      </c>
      <c r="AD109" s="24"/>
      <c r="AE109" s="24"/>
      <c r="AF109" s="24"/>
      <c r="AG109" s="25">
        <f t="shared" si="36"/>
        <v>0</v>
      </c>
      <c r="AH109" s="25">
        <f t="shared" si="37"/>
        <v>12904000</v>
      </c>
      <c r="AI109" s="26">
        <f t="shared" si="38"/>
        <v>1.4500701211837894E-2</v>
      </c>
      <c r="AJ109" s="27">
        <f t="shared" si="32"/>
        <v>7.9194128793760241E-3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24.95" customHeight="1" outlineLevel="1" x14ac:dyDescent="0.25">
      <c r="A110" s="18">
        <v>28</v>
      </c>
      <c r="B110" s="120"/>
      <c r="C110" s="46" t="s">
        <v>246</v>
      </c>
      <c r="D110" s="41">
        <v>45357</v>
      </c>
      <c r="E110" s="70" t="s">
        <v>250</v>
      </c>
      <c r="F110" s="70" t="s">
        <v>113</v>
      </c>
      <c r="G110" s="43" t="s">
        <v>313</v>
      </c>
      <c r="H110" s="29"/>
      <c r="I110" s="29"/>
      <c r="J110" s="178"/>
      <c r="K110" s="57">
        <v>52434000</v>
      </c>
      <c r="L110" s="179" t="s">
        <v>314</v>
      </c>
      <c r="M110" s="93"/>
      <c r="N110" s="93"/>
      <c r="O110" s="93"/>
      <c r="P110" s="64"/>
      <c r="Q110" s="64"/>
      <c r="R110" s="93"/>
      <c r="S110" s="93"/>
      <c r="T110" s="93"/>
      <c r="U110" s="13">
        <f t="shared" si="33"/>
        <v>0</v>
      </c>
      <c r="V110" s="24"/>
      <c r="W110" s="57">
        <v>52434000</v>
      </c>
      <c r="X110" s="24"/>
      <c r="Y110" s="25">
        <f t="shared" si="34"/>
        <v>52434000</v>
      </c>
      <c r="Z110" s="24"/>
      <c r="AA110" s="24"/>
      <c r="AB110" s="24"/>
      <c r="AC110" s="25">
        <f t="shared" si="35"/>
        <v>0</v>
      </c>
      <c r="AD110" s="24"/>
      <c r="AE110" s="24"/>
      <c r="AF110" s="24"/>
      <c r="AG110" s="25">
        <f t="shared" si="36"/>
        <v>0</v>
      </c>
      <c r="AH110" s="25">
        <f t="shared" si="37"/>
        <v>52434000</v>
      </c>
      <c r="AI110" s="26">
        <f t="shared" si="38"/>
        <v>5.8922021647668021E-2</v>
      </c>
      <c r="AJ110" s="27">
        <f t="shared" si="32"/>
        <v>3.2179672575728652E-2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24.95" customHeight="1" outlineLevel="1" x14ac:dyDescent="0.25">
      <c r="A111" s="18">
        <v>29</v>
      </c>
      <c r="B111" s="120"/>
      <c r="C111" s="40" t="s">
        <v>251</v>
      </c>
      <c r="D111" s="41">
        <v>45372</v>
      </c>
      <c r="E111" s="70" t="s">
        <v>254</v>
      </c>
      <c r="F111" s="70" t="s">
        <v>113</v>
      </c>
      <c r="G111" s="43" t="s">
        <v>313</v>
      </c>
      <c r="H111" s="29"/>
      <c r="I111" s="29"/>
      <c r="J111" s="178"/>
      <c r="K111" s="57">
        <v>26217000</v>
      </c>
      <c r="L111" s="179" t="s">
        <v>314</v>
      </c>
      <c r="M111" s="93"/>
      <c r="N111" s="93"/>
      <c r="O111" s="93"/>
      <c r="P111" s="64"/>
      <c r="Q111" s="64"/>
      <c r="R111" s="93"/>
      <c r="S111" s="93"/>
      <c r="T111" s="93"/>
      <c r="U111" s="13">
        <f t="shared" si="33"/>
        <v>0</v>
      </c>
      <c r="V111" s="24"/>
      <c r="W111" s="57">
        <v>26217000</v>
      </c>
      <c r="X111" s="24"/>
      <c r="Y111" s="25">
        <f t="shared" si="34"/>
        <v>26217000</v>
      </c>
      <c r="Z111" s="24"/>
      <c r="AA111" s="24"/>
      <c r="AB111" s="24"/>
      <c r="AC111" s="25">
        <f t="shared" si="35"/>
        <v>0</v>
      </c>
      <c r="AD111" s="24"/>
      <c r="AE111" s="24"/>
      <c r="AF111" s="24"/>
      <c r="AG111" s="25">
        <f t="shared" si="36"/>
        <v>0</v>
      </c>
      <c r="AH111" s="25">
        <f t="shared" si="37"/>
        <v>26217000</v>
      </c>
      <c r="AI111" s="26">
        <f t="shared" si="38"/>
        <v>2.9461010823834011E-2</v>
      </c>
      <c r="AJ111" s="27">
        <f t="shared" si="32"/>
        <v>1.6089836287864326E-2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24.95" customHeight="1" outlineLevel="1" x14ac:dyDescent="0.25">
      <c r="A112" s="18">
        <v>30</v>
      </c>
      <c r="B112" s="120"/>
      <c r="C112" s="40" t="s">
        <v>252</v>
      </c>
      <c r="D112" s="41">
        <v>45372</v>
      </c>
      <c r="E112" s="70" t="s">
        <v>255</v>
      </c>
      <c r="F112" s="70" t="s">
        <v>113</v>
      </c>
      <c r="G112" s="43" t="s">
        <v>313</v>
      </c>
      <c r="H112" s="29"/>
      <c r="I112" s="29"/>
      <c r="J112" s="178"/>
      <c r="K112" s="57">
        <v>13109000</v>
      </c>
      <c r="L112" s="179" t="s">
        <v>314</v>
      </c>
      <c r="M112" s="93"/>
      <c r="N112" s="93"/>
      <c r="O112" s="93"/>
      <c r="P112" s="64"/>
      <c r="Q112" s="64"/>
      <c r="R112" s="93"/>
      <c r="S112" s="93"/>
      <c r="T112" s="93"/>
      <c r="U112" s="13">
        <f t="shared" si="33"/>
        <v>0</v>
      </c>
      <c r="V112" s="24"/>
      <c r="W112" s="57">
        <v>13109000</v>
      </c>
      <c r="X112" s="24"/>
      <c r="Y112" s="25">
        <f t="shared" si="34"/>
        <v>13109000</v>
      </c>
      <c r="Z112" s="24"/>
      <c r="AA112" s="24"/>
      <c r="AB112" s="24"/>
      <c r="AC112" s="25">
        <f t="shared" si="35"/>
        <v>0</v>
      </c>
      <c r="AD112" s="24"/>
      <c r="AE112" s="24"/>
      <c r="AF112" s="24"/>
      <c r="AG112" s="25">
        <f t="shared" si="36"/>
        <v>0</v>
      </c>
      <c r="AH112" s="25">
        <f t="shared" si="37"/>
        <v>13109000</v>
      </c>
      <c r="AI112" s="26">
        <f t="shared" si="38"/>
        <v>1.4731067280376856E-2</v>
      </c>
      <c r="AJ112" s="27">
        <f t="shared" si="32"/>
        <v>8.0452250027697077E-3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24.95" customHeight="1" outlineLevel="1" x14ac:dyDescent="0.25">
      <c r="A113" s="18">
        <v>31</v>
      </c>
      <c r="B113" s="120"/>
      <c r="C113" s="40" t="s">
        <v>253</v>
      </c>
      <c r="D113" s="41">
        <v>45378</v>
      </c>
      <c r="E113" s="70" t="s">
        <v>256</v>
      </c>
      <c r="F113" s="70" t="s">
        <v>113</v>
      </c>
      <c r="G113" s="43" t="s">
        <v>313</v>
      </c>
      <c r="H113" s="29"/>
      <c r="I113" s="29"/>
      <c r="J113" s="178"/>
      <c r="K113" s="57">
        <v>13109000</v>
      </c>
      <c r="L113" s="179" t="s">
        <v>314</v>
      </c>
      <c r="M113" s="93"/>
      <c r="N113" s="93"/>
      <c r="O113" s="93"/>
      <c r="P113" s="64"/>
      <c r="Q113" s="64"/>
      <c r="R113" s="93"/>
      <c r="S113" s="93"/>
      <c r="T113" s="93"/>
      <c r="U113" s="13">
        <f t="shared" si="33"/>
        <v>0</v>
      </c>
      <c r="V113" s="24"/>
      <c r="W113" s="57">
        <v>13109000</v>
      </c>
      <c r="X113" s="24"/>
      <c r="Y113" s="25">
        <f t="shared" si="34"/>
        <v>13109000</v>
      </c>
      <c r="Z113" s="24"/>
      <c r="AA113" s="24"/>
      <c r="AB113" s="24"/>
      <c r="AC113" s="25">
        <f t="shared" si="35"/>
        <v>0</v>
      </c>
      <c r="AD113" s="24"/>
      <c r="AE113" s="24"/>
      <c r="AF113" s="24"/>
      <c r="AG113" s="25">
        <f t="shared" si="36"/>
        <v>0</v>
      </c>
      <c r="AH113" s="25">
        <f t="shared" si="37"/>
        <v>13109000</v>
      </c>
      <c r="AI113" s="26">
        <f t="shared" si="38"/>
        <v>1.4731067280376856E-2</v>
      </c>
      <c r="AJ113" s="27">
        <f t="shared" si="32"/>
        <v>8.0452250027697077E-3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24.95" customHeight="1" outlineLevel="1" x14ac:dyDescent="0.25">
      <c r="A114" s="18">
        <v>32</v>
      </c>
      <c r="B114" s="120"/>
      <c r="C114" s="40" t="s">
        <v>257</v>
      </c>
      <c r="D114" s="41">
        <v>45405</v>
      </c>
      <c r="E114" s="70" t="s">
        <v>259</v>
      </c>
      <c r="F114" s="70" t="s">
        <v>113</v>
      </c>
      <c r="G114" s="43" t="s">
        <v>313</v>
      </c>
      <c r="H114" s="29"/>
      <c r="I114" s="29"/>
      <c r="J114" s="178"/>
      <c r="K114" s="57">
        <v>39326000</v>
      </c>
      <c r="L114" s="179" t="s">
        <v>314</v>
      </c>
      <c r="M114" s="93"/>
      <c r="N114" s="93"/>
      <c r="O114" s="93"/>
      <c r="P114" s="64"/>
      <c r="Q114" s="64"/>
      <c r="R114" s="93"/>
      <c r="S114" s="93"/>
      <c r="T114" s="93"/>
      <c r="U114" s="13">
        <f t="shared" si="33"/>
        <v>0</v>
      </c>
      <c r="V114" s="24"/>
      <c r="W114" s="24"/>
      <c r="X114" s="57">
        <v>39326000</v>
      </c>
      <c r="Y114" s="25">
        <f t="shared" si="34"/>
        <v>39326000</v>
      </c>
      <c r="Z114" s="24"/>
      <c r="AA114" s="24"/>
      <c r="AB114" s="24"/>
      <c r="AC114" s="25">
        <f t="shared" si="35"/>
        <v>0</v>
      </c>
      <c r="AD114" s="24"/>
      <c r="AE114" s="24"/>
      <c r="AF114" s="24"/>
      <c r="AG114" s="25">
        <f t="shared" si="36"/>
        <v>0</v>
      </c>
      <c r="AH114" s="25">
        <f t="shared" si="37"/>
        <v>39326000</v>
      </c>
      <c r="AI114" s="26">
        <f t="shared" si="38"/>
        <v>4.4192078104210865E-2</v>
      </c>
      <c r="AJ114" s="27">
        <f t="shared" si="32"/>
        <v>2.4135061290634034E-2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24.95" customHeight="1" outlineLevel="1" x14ac:dyDescent="0.25">
      <c r="A115" s="18">
        <v>33</v>
      </c>
      <c r="B115" s="120"/>
      <c r="C115" s="40" t="s">
        <v>258</v>
      </c>
      <c r="D115" s="41">
        <v>45376</v>
      </c>
      <c r="E115" s="70" t="s">
        <v>260</v>
      </c>
      <c r="F115" s="70" t="s">
        <v>113</v>
      </c>
      <c r="G115" s="43" t="s">
        <v>313</v>
      </c>
      <c r="H115" s="29"/>
      <c r="I115" s="29"/>
      <c r="J115" s="178"/>
      <c r="K115" s="57">
        <v>13109000</v>
      </c>
      <c r="L115" s="179" t="s">
        <v>314</v>
      </c>
      <c r="M115" s="93"/>
      <c r="N115" s="93"/>
      <c r="O115" s="93"/>
      <c r="P115" s="64"/>
      <c r="Q115" s="64"/>
      <c r="R115" s="93"/>
      <c r="S115" s="93"/>
      <c r="T115" s="93"/>
      <c r="U115" s="13">
        <f t="shared" si="33"/>
        <v>0</v>
      </c>
      <c r="V115" s="24"/>
      <c r="W115" s="24"/>
      <c r="X115" s="57">
        <v>13109000</v>
      </c>
      <c r="Y115" s="25">
        <f t="shared" si="34"/>
        <v>13109000</v>
      </c>
      <c r="Z115" s="24"/>
      <c r="AA115" s="24"/>
      <c r="AB115" s="24"/>
      <c r="AC115" s="25">
        <f t="shared" si="35"/>
        <v>0</v>
      </c>
      <c r="AD115" s="24"/>
      <c r="AE115" s="24"/>
      <c r="AF115" s="24"/>
      <c r="AG115" s="25">
        <f t="shared" si="36"/>
        <v>0</v>
      </c>
      <c r="AH115" s="25">
        <f t="shared" si="37"/>
        <v>13109000</v>
      </c>
      <c r="AI115" s="26">
        <f t="shared" si="38"/>
        <v>1.4731067280376856E-2</v>
      </c>
      <c r="AJ115" s="27">
        <f t="shared" si="32"/>
        <v>8.0452250027697077E-3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s="37" customFormat="1" ht="12.75" customHeight="1" x14ac:dyDescent="0.25">
      <c r="A116" s="162" t="s">
        <v>73</v>
      </c>
      <c r="B116" s="163"/>
      <c r="C116" s="163"/>
      <c r="D116" s="163"/>
      <c r="E116" s="163"/>
      <c r="F116" s="163"/>
      <c r="G116" s="163"/>
      <c r="H116" s="163"/>
      <c r="I116" s="164"/>
      <c r="J116" s="33">
        <f>+J82</f>
        <v>889888000</v>
      </c>
      <c r="K116" s="33">
        <f>SUM(K83:K115)</f>
        <v>876984000</v>
      </c>
      <c r="L116" s="32"/>
      <c r="M116" s="33">
        <f>SUM(M83:M83)</f>
        <v>0</v>
      </c>
      <c r="N116" s="33">
        <f>SUM(N83:N83)</f>
        <v>0</v>
      </c>
      <c r="O116" s="33">
        <f>SUM(O83:O83)</f>
        <v>0</v>
      </c>
      <c r="P116" s="34"/>
      <c r="Q116" s="35"/>
      <c r="R116" s="33">
        <f t="shared" ref="R116:T116" si="39">SUM(R83:R115)</f>
        <v>0</v>
      </c>
      <c r="S116" s="33">
        <f t="shared" si="39"/>
        <v>0</v>
      </c>
      <c r="T116" s="33">
        <f t="shared" si="39"/>
        <v>12904000</v>
      </c>
      <c r="U116" s="33">
        <f>SUM(U83:U115)</f>
        <v>12904000</v>
      </c>
      <c r="V116" s="33">
        <f t="shared" ref="V116:Y116" si="40">SUM(V83:V115)</f>
        <v>497447000</v>
      </c>
      <c r="W116" s="33">
        <f t="shared" si="40"/>
        <v>314198000</v>
      </c>
      <c r="X116" s="33">
        <f t="shared" si="40"/>
        <v>52435000</v>
      </c>
      <c r="Y116" s="33">
        <f t="shared" si="40"/>
        <v>864080000</v>
      </c>
      <c r="Z116" s="33">
        <f t="shared" ref="Z116" si="41">SUM(Z83:Z115)</f>
        <v>0</v>
      </c>
      <c r="AA116" s="33">
        <f t="shared" ref="AA116" si="42">SUM(AA83:AA115)</f>
        <v>0</v>
      </c>
      <c r="AB116" s="33">
        <f t="shared" ref="AB116" si="43">SUM(AB83:AB115)</f>
        <v>0</v>
      </c>
      <c r="AC116" s="33">
        <f t="shared" ref="AC116" si="44">SUM(AC83:AC115)</f>
        <v>0</v>
      </c>
      <c r="AD116" s="33">
        <f t="shared" ref="AD116" si="45">SUM(AD83:AD115)</f>
        <v>0</v>
      </c>
      <c r="AE116" s="33">
        <f t="shared" ref="AE116" si="46">SUM(AE83:AE115)</f>
        <v>0</v>
      </c>
      <c r="AF116" s="33">
        <f t="shared" ref="AF116" si="47">SUM(AF83:AF115)</f>
        <v>0</v>
      </c>
      <c r="AG116" s="33">
        <f t="shared" ref="AG116" si="48">SUM(AG83:AG115)</f>
        <v>0</v>
      </c>
      <c r="AH116" s="33">
        <f t="shared" ref="AH116" si="49">SUM(AH83:AH115)</f>
        <v>876984000</v>
      </c>
      <c r="AI116" s="36">
        <f>IF(ISERROR(AH116/J116),0,AH116/J116)</f>
        <v>0.98549929878816211</v>
      </c>
      <c r="AJ116" s="36">
        <f>IF(ISERROR(AH116/$AH$121),0,AH116/$AH$121)</f>
        <v>0.53822058157212527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.75" customHeight="1" x14ac:dyDescent="0.25">
      <c r="A117" s="157" t="s">
        <v>74</v>
      </c>
      <c r="B117" s="158"/>
      <c r="C117" s="158"/>
      <c r="D117" s="158"/>
      <c r="E117" s="159"/>
      <c r="F117" s="9"/>
      <c r="G117" s="10"/>
      <c r="H117" s="11"/>
      <c r="I117" s="11"/>
      <c r="J117" s="160">
        <v>9205756000</v>
      </c>
      <c r="K117" s="13"/>
      <c r="L117" s="14"/>
      <c r="M117" s="15"/>
      <c r="N117" s="15"/>
      <c r="O117" s="15"/>
      <c r="P117" s="10"/>
      <c r="Q117" s="16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7"/>
      <c r="AJ117" s="17"/>
    </row>
    <row r="118" spans="1:106" ht="24.95" customHeight="1" x14ac:dyDescent="0.25">
      <c r="A118" s="129"/>
      <c r="B118" s="129"/>
      <c r="C118" s="129"/>
      <c r="D118" s="129"/>
      <c r="E118" s="129"/>
      <c r="F118" s="9"/>
      <c r="G118" s="10"/>
      <c r="H118" s="11"/>
      <c r="I118" s="11"/>
      <c r="J118" s="178"/>
      <c r="K118" s="72">
        <v>138418000</v>
      </c>
      <c r="L118" s="14" t="s">
        <v>178</v>
      </c>
      <c r="M118" s="122"/>
      <c r="N118" s="15"/>
      <c r="O118" s="15"/>
      <c r="P118" s="10"/>
      <c r="Q118" s="16"/>
      <c r="R118" s="25"/>
      <c r="S118" s="25"/>
      <c r="T118" s="25"/>
      <c r="U118" s="13">
        <f t="shared" ref="U118" si="50">SUM(R118:T118)</f>
        <v>0</v>
      </c>
      <c r="V118" s="25"/>
      <c r="W118" s="25"/>
      <c r="X118" s="25"/>
      <c r="Y118" s="25">
        <f>SUM(V118:X118)</f>
        <v>0</v>
      </c>
      <c r="Z118" s="24"/>
      <c r="AA118" s="24"/>
      <c r="AB118" s="24"/>
      <c r="AC118" s="25">
        <f>SUM(Z118:AB118)</f>
        <v>0</v>
      </c>
      <c r="AD118" s="24"/>
      <c r="AE118" s="24">
        <v>0</v>
      </c>
      <c r="AF118" s="24">
        <v>0</v>
      </c>
      <c r="AG118" s="25">
        <f>SUM(AD118:AF118)</f>
        <v>0</v>
      </c>
      <c r="AH118" s="25">
        <f>SUM(U118,Y118,AC118,AG118)</f>
        <v>0</v>
      </c>
      <c r="AI118" s="26">
        <f>IF(ISERROR(AH118/J117),0,AH118/J117)</f>
        <v>0</v>
      </c>
      <c r="AJ118" s="27">
        <f>IF(ISERROR(AH118/$AH$121),"-",AH118/$AH$121)</f>
        <v>0</v>
      </c>
    </row>
    <row r="119" spans="1:106" ht="24.95" customHeight="1" outlineLevel="1" x14ac:dyDescent="0.2">
      <c r="A119" s="123">
        <v>1</v>
      </c>
      <c r="B119" s="123"/>
      <c r="C119" s="124" t="s">
        <v>102</v>
      </c>
      <c r="D119" s="125">
        <v>45348</v>
      </c>
      <c r="E119" s="42" t="s">
        <v>103</v>
      </c>
      <c r="F119" s="126" t="s">
        <v>104</v>
      </c>
      <c r="G119" s="43" t="s">
        <v>313</v>
      </c>
      <c r="H119" s="127">
        <v>45292</v>
      </c>
      <c r="I119" s="128">
        <v>45657</v>
      </c>
      <c r="J119" s="178"/>
      <c r="K119" s="72">
        <v>579789600</v>
      </c>
      <c r="L119" s="179" t="s">
        <v>314</v>
      </c>
      <c r="M119" s="47"/>
      <c r="N119" s="73"/>
      <c r="O119" s="97"/>
      <c r="P119" s="100"/>
      <c r="Q119" s="100"/>
      <c r="R119" s="24"/>
      <c r="S119" s="24">
        <v>405852720</v>
      </c>
      <c r="T119" s="24"/>
      <c r="U119" s="25">
        <f>SUM(R119:T119)</f>
        <v>405852720</v>
      </c>
      <c r="V119" s="24"/>
      <c r="W119" s="24"/>
      <c r="X119" s="24"/>
      <c r="Y119" s="25">
        <f>SUM(V119:X119)</f>
        <v>0</v>
      </c>
      <c r="Z119" s="24"/>
      <c r="AA119" s="24"/>
      <c r="AB119" s="24"/>
      <c r="AC119" s="25">
        <f>SUM(Z119:AB119)</f>
        <v>0</v>
      </c>
      <c r="AD119" s="24"/>
      <c r="AE119" s="24">
        <v>0</v>
      </c>
      <c r="AF119" s="24">
        <v>0</v>
      </c>
      <c r="AG119" s="25">
        <f>SUM(AD119:AF119)</f>
        <v>0</v>
      </c>
      <c r="AH119" s="25">
        <f>SUM(U119,Y119,AC119,AG119)</f>
        <v>405852720</v>
      </c>
      <c r="AI119" s="26">
        <f>IF(ISERROR(AH119/J117),0,AH119/J117)</f>
        <v>4.4086843057756474E-2</v>
      </c>
      <c r="AJ119" s="27">
        <f>IF(ISERROR(AH119/$AH$121),"-",AH119/$AH$121)</f>
        <v>0.24907898774781398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s="37" customFormat="1" ht="12.75" customHeight="1" x14ac:dyDescent="0.25">
      <c r="A120" s="157" t="s">
        <v>75</v>
      </c>
      <c r="B120" s="158"/>
      <c r="C120" s="158"/>
      <c r="D120" s="158"/>
      <c r="E120" s="159"/>
      <c r="F120" s="157"/>
      <c r="G120" s="158"/>
      <c r="H120" s="158"/>
      <c r="I120" s="158"/>
      <c r="J120" s="75">
        <f>J117</f>
        <v>9205756000</v>
      </c>
      <c r="K120" s="75">
        <f>SUM(K118:K119)</f>
        <v>718207600</v>
      </c>
      <c r="L120" s="76"/>
      <c r="M120" s="75">
        <f>SUM(M119:M119)</f>
        <v>0</v>
      </c>
      <c r="N120" s="75">
        <f>SUM(N119:N119)</f>
        <v>0</v>
      </c>
      <c r="O120" s="75">
        <f>SUM(O119:O119)</f>
        <v>0</v>
      </c>
      <c r="P120" s="77"/>
      <c r="Q120" s="38"/>
      <c r="R120" s="75">
        <f t="shared" ref="R120:AH120" si="51">SUM(R119:R119)</f>
        <v>0</v>
      </c>
      <c r="S120" s="75">
        <f t="shared" si="51"/>
        <v>405852720</v>
      </c>
      <c r="T120" s="75">
        <f t="shared" si="51"/>
        <v>0</v>
      </c>
      <c r="U120" s="75">
        <f t="shared" si="51"/>
        <v>405852720</v>
      </c>
      <c r="V120" s="75">
        <f t="shared" si="51"/>
        <v>0</v>
      </c>
      <c r="W120" s="75">
        <f t="shared" si="51"/>
        <v>0</v>
      </c>
      <c r="X120" s="75">
        <f t="shared" si="51"/>
        <v>0</v>
      </c>
      <c r="Y120" s="75">
        <f t="shared" si="51"/>
        <v>0</v>
      </c>
      <c r="Z120" s="75">
        <f t="shared" si="51"/>
        <v>0</v>
      </c>
      <c r="AA120" s="75">
        <f t="shared" si="51"/>
        <v>0</v>
      </c>
      <c r="AB120" s="75">
        <f t="shared" si="51"/>
        <v>0</v>
      </c>
      <c r="AC120" s="75">
        <f t="shared" si="51"/>
        <v>0</v>
      </c>
      <c r="AD120" s="75">
        <f t="shared" si="51"/>
        <v>0</v>
      </c>
      <c r="AE120" s="75">
        <f t="shared" si="51"/>
        <v>0</v>
      </c>
      <c r="AF120" s="75">
        <f t="shared" si="51"/>
        <v>0</v>
      </c>
      <c r="AG120" s="75">
        <f t="shared" si="51"/>
        <v>0</v>
      </c>
      <c r="AH120" s="75">
        <f t="shared" si="51"/>
        <v>405852720</v>
      </c>
      <c r="AI120" s="78">
        <f>IF(ISERROR(AH120/J120),0,AH120/J120)</f>
        <v>4.4086843057756474E-2</v>
      </c>
      <c r="AJ120" s="78">
        <f>IF(ISERROR(AH120/$AH$121),0,AH120/$AH$121)</f>
        <v>0.24907898774781398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s="79" customFormat="1" ht="15" customHeight="1" x14ac:dyDescent="0.25">
      <c r="A121" s="154" t="str">
        <f>"TOTAL ASIG."&amp;" "&amp;$A$5</f>
        <v>TOTAL ASIG. 24-03-340 "Programa de Apoyo Integral al Adulto Mayor Chile Solidario"</v>
      </c>
      <c r="B121" s="155"/>
      <c r="C121" s="155"/>
      <c r="D121" s="155"/>
      <c r="E121" s="155"/>
      <c r="F121" s="155"/>
      <c r="G121" s="155"/>
      <c r="H121" s="155"/>
      <c r="I121" s="156"/>
      <c r="J121" s="33">
        <f>SUM(J11,J15,J19,J23,J42,J46,J50,J54,J61,J65,J69,J73,J77,J81,J116,J120)</f>
        <v>10442221000</v>
      </c>
      <c r="K121" s="33">
        <f>+K11+K15+K19+K23+K42+K46+K50+K54+K61+K65+K69+K73+K116+K77+K81+K120</f>
        <v>1941768600</v>
      </c>
      <c r="L121" s="32"/>
      <c r="M121" s="33">
        <f>+M11+M15+M19+M23+M42+M46+M50+M54+M61+M65+M69+M73+M116+M77+M81+M120</f>
        <v>0</v>
      </c>
      <c r="N121" s="33">
        <f>+N11+N15+N19+N23+N42+N46+N50+N54+N61+N65+N69+N73+N116+N77+N81+N120</f>
        <v>0</v>
      </c>
      <c r="O121" s="33">
        <f>+O11+O15+O19+O23+O42+O46+O50+O54+O61+O65+O69+O73+O116+O77+O81+O120</f>
        <v>0</v>
      </c>
      <c r="P121" s="34"/>
      <c r="Q121" s="35"/>
      <c r="R121" s="33">
        <f t="shared" ref="R121:AH121" si="52">+R11+R15+R19+R23+R42+R46+R50+R54+R61+R65+R69+R73+R116+R77+R81+R120</f>
        <v>0</v>
      </c>
      <c r="S121" s="33">
        <f t="shared" si="52"/>
        <v>405852720</v>
      </c>
      <c r="T121" s="33">
        <f t="shared" si="52"/>
        <v>100767000</v>
      </c>
      <c r="U121" s="33">
        <f t="shared" si="52"/>
        <v>506619720</v>
      </c>
      <c r="V121" s="33">
        <f t="shared" si="52"/>
        <v>707301000</v>
      </c>
      <c r="W121" s="33">
        <f t="shared" si="52"/>
        <v>363058000</v>
      </c>
      <c r="X121" s="33">
        <f t="shared" si="52"/>
        <v>52435000</v>
      </c>
      <c r="Y121" s="33">
        <f t="shared" si="52"/>
        <v>1122794000</v>
      </c>
      <c r="Z121" s="33">
        <f t="shared" si="52"/>
        <v>0</v>
      </c>
      <c r="AA121" s="33">
        <f t="shared" si="52"/>
        <v>0</v>
      </c>
      <c r="AB121" s="33">
        <f t="shared" si="52"/>
        <v>0</v>
      </c>
      <c r="AC121" s="33">
        <f t="shared" si="52"/>
        <v>0</v>
      </c>
      <c r="AD121" s="33">
        <f t="shared" si="52"/>
        <v>0</v>
      </c>
      <c r="AE121" s="33">
        <f t="shared" si="52"/>
        <v>0</v>
      </c>
      <c r="AF121" s="33">
        <f t="shared" si="52"/>
        <v>0</v>
      </c>
      <c r="AG121" s="33">
        <f t="shared" si="52"/>
        <v>0</v>
      </c>
      <c r="AH121" s="33">
        <f t="shared" si="52"/>
        <v>1629413720</v>
      </c>
      <c r="AI121" s="36">
        <f>IF(ISERROR(AH121/J121),0,AH121/J121)</f>
        <v>0.15604091505054338</v>
      </c>
      <c r="AJ121" s="36">
        <f>IF(ISERROR(AH121/$AH$121),0,AH121/$AH$121)</f>
        <v>1</v>
      </c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</row>
    <row r="122" spans="1:106" x14ac:dyDescent="0.25">
      <c r="J122" s="81"/>
      <c r="R122" s="81"/>
      <c r="S122" s="81"/>
      <c r="T122" s="81"/>
      <c r="V122" s="81"/>
      <c r="W122" s="81"/>
      <c r="X122" s="81"/>
      <c r="Z122" s="81"/>
      <c r="AA122" s="81"/>
      <c r="AB122" s="81"/>
      <c r="AD122" s="81"/>
      <c r="AE122" s="81"/>
      <c r="AF122" s="8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x14ac:dyDescent="0.25">
      <c r="J123" s="81"/>
      <c r="R123" s="81"/>
      <c r="S123" s="81"/>
      <c r="T123" s="81"/>
      <c r="V123" s="81"/>
      <c r="W123" s="81"/>
      <c r="X123" s="81"/>
      <c r="Z123" s="81"/>
      <c r="AA123" s="81"/>
      <c r="AB123" s="81"/>
      <c r="AD123" s="81"/>
      <c r="AE123" s="81"/>
      <c r="AF123" s="8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x14ac:dyDescent="0.25">
      <c r="J124" s="81"/>
      <c r="R124" s="81"/>
      <c r="S124" s="81"/>
      <c r="T124" s="81"/>
      <c r="V124" s="81"/>
      <c r="W124" s="81"/>
      <c r="X124" s="81"/>
      <c r="Z124" s="81"/>
      <c r="AA124" s="81"/>
      <c r="AB124" s="81"/>
      <c r="AD124" s="81"/>
      <c r="AE124" s="81"/>
      <c r="AF124" s="81"/>
    </row>
    <row r="125" spans="1:106" x14ac:dyDescent="0.25">
      <c r="J125" s="81"/>
      <c r="R125" s="81"/>
      <c r="S125" s="81"/>
      <c r="T125" s="81"/>
      <c r="V125" s="81"/>
      <c r="W125" s="81"/>
      <c r="X125" s="81"/>
      <c r="Z125" s="81"/>
      <c r="AA125" s="81"/>
      <c r="AB125" s="81"/>
      <c r="AD125" s="81"/>
      <c r="AE125" s="81"/>
      <c r="AF125" s="8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x14ac:dyDescent="0.25">
      <c r="J126" s="81"/>
      <c r="R126" s="81"/>
      <c r="S126" s="81"/>
      <c r="T126" s="81"/>
      <c r="V126" s="81"/>
      <c r="W126" s="81"/>
      <c r="X126" s="81"/>
      <c r="Z126" s="81"/>
      <c r="AA126" s="81"/>
      <c r="AB126" s="81"/>
      <c r="AD126" s="81"/>
      <c r="AE126" s="81"/>
      <c r="AF126" s="81"/>
    </row>
    <row r="127" spans="1:106" x14ac:dyDescent="0.25">
      <c r="J127" s="81"/>
      <c r="R127" s="81"/>
      <c r="S127" s="81"/>
      <c r="T127" s="81"/>
      <c r="V127" s="81"/>
      <c r="W127" s="81"/>
      <c r="X127" s="81"/>
      <c r="Z127" s="81"/>
      <c r="AA127" s="81"/>
      <c r="AB127" s="81"/>
      <c r="AD127" s="81"/>
      <c r="AE127" s="81"/>
      <c r="AF127" s="81"/>
    </row>
    <row r="128" spans="1:106" x14ac:dyDescent="0.25">
      <c r="J128" s="81"/>
      <c r="R128" s="81"/>
      <c r="S128" s="81"/>
      <c r="T128" s="81"/>
      <c r="V128" s="81"/>
      <c r="W128" s="81"/>
      <c r="X128" s="81"/>
      <c r="Z128" s="81"/>
      <c r="AA128" s="81"/>
      <c r="AB128" s="81"/>
      <c r="AD128" s="81"/>
      <c r="AE128" s="81"/>
      <c r="AF128" s="81"/>
    </row>
    <row r="129" spans="1:32" x14ac:dyDescent="0.25">
      <c r="J129" s="81"/>
      <c r="R129" s="81"/>
      <c r="S129" s="81"/>
      <c r="T129" s="81"/>
      <c r="V129" s="81"/>
      <c r="W129" s="81"/>
      <c r="X129" s="81"/>
      <c r="Z129" s="81"/>
      <c r="AA129" s="81"/>
      <c r="AB129" s="81"/>
      <c r="AD129" s="81"/>
      <c r="AE129" s="81"/>
      <c r="AF129" s="81"/>
    </row>
    <row r="130" spans="1:32" x14ac:dyDescent="0.25">
      <c r="A130" s="2"/>
      <c r="J130" s="81"/>
      <c r="R130" s="81"/>
      <c r="S130" s="81"/>
      <c r="T130" s="81"/>
      <c r="V130" s="81"/>
      <c r="W130" s="81"/>
      <c r="X130" s="81"/>
      <c r="Z130" s="81"/>
      <c r="AA130" s="81"/>
      <c r="AB130" s="81"/>
      <c r="AD130" s="81"/>
      <c r="AE130" s="81"/>
      <c r="AF130" s="81"/>
    </row>
    <row r="131" spans="1:32" x14ac:dyDescent="0.25">
      <c r="A131" s="2"/>
      <c r="J131" s="81"/>
      <c r="R131" s="81"/>
      <c r="S131" s="81"/>
      <c r="T131" s="81"/>
      <c r="V131" s="81"/>
      <c r="W131" s="81"/>
      <c r="X131" s="81"/>
      <c r="Z131" s="81"/>
      <c r="AA131" s="81"/>
      <c r="AB131" s="81"/>
      <c r="AD131" s="81"/>
      <c r="AE131" s="81"/>
      <c r="AF131" s="81"/>
    </row>
    <row r="132" spans="1:32" x14ac:dyDescent="0.25">
      <c r="A132" s="2"/>
      <c r="J132" s="81"/>
      <c r="R132" s="81"/>
      <c r="S132" s="81"/>
      <c r="T132" s="81"/>
      <c r="V132" s="81"/>
      <c r="W132" s="81"/>
      <c r="X132" s="81"/>
      <c r="Z132" s="81"/>
      <c r="AA132" s="81"/>
      <c r="AB132" s="81"/>
      <c r="AD132" s="81"/>
      <c r="AE132" s="81"/>
      <c r="AF132" s="81"/>
    </row>
    <row r="133" spans="1:32" x14ac:dyDescent="0.25">
      <c r="A133" s="2"/>
      <c r="J133" s="81"/>
      <c r="R133" s="81"/>
      <c r="S133" s="81"/>
      <c r="T133" s="81"/>
      <c r="V133" s="81"/>
      <c r="W133" s="81"/>
      <c r="X133" s="81"/>
      <c r="Z133" s="81"/>
      <c r="AA133" s="81"/>
      <c r="AB133" s="81"/>
      <c r="AD133" s="81"/>
      <c r="AE133" s="81"/>
      <c r="AF133" s="81"/>
    </row>
    <row r="134" spans="1:32" x14ac:dyDescent="0.25">
      <c r="A134" s="2"/>
      <c r="J134" s="81"/>
      <c r="R134" s="81"/>
      <c r="S134" s="81"/>
      <c r="T134" s="81"/>
      <c r="V134" s="81"/>
      <c r="W134" s="81"/>
      <c r="X134" s="81"/>
      <c r="Z134" s="81"/>
      <c r="AA134" s="81"/>
      <c r="AB134" s="81"/>
      <c r="AD134" s="81"/>
      <c r="AE134" s="81"/>
      <c r="AF134" s="81"/>
    </row>
    <row r="135" spans="1:32" x14ac:dyDescent="0.25">
      <c r="A135" s="2"/>
      <c r="J135" s="81"/>
      <c r="R135" s="81"/>
      <c r="S135" s="81"/>
      <c r="T135" s="81"/>
      <c r="V135" s="81"/>
      <c r="W135" s="81"/>
      <c r="X135" s="81"/>
      <c r="Z135" s="81"/>
      <c r="AA135" s="81"/>
      <c r="AB135" s="81"/>
      <c r="AD135" s="81"/>
      <c r="AE135" s="81"/>
      <c r="AF135" s="81"/>
    </row>
    <row r="136" spans="1:32" x14ac:dyDescent="0.25">
      <c r="A136" s="2"/>
      <c r="J136" s="81"/>
      <c r="R136" s="81"/>
      <c r="S136" s="81"/>
      <c r="T136" s="81"/>
      <c r="V136" s="81"/>
      <c r="W136" s="81"/>
      <c r="X136" s="81"/>
      <c r="Z136" s="81"/>
      <c r="AA136" s="81"/>
      <c r="AB136" s="81"/>
      <c r="AD136" s="81"/>
      <c r="AE136" s="81"/>
      <c r="AF136" s="81"/>
    </row>
    <row r="137" spans="1:32" x14ac:dyDescent="0.25">
      <c r="A137" s="2"/>
      <c r="J137" s="81"/>
      <c r="R137" s="81"/>
      <c r="S137" s="81"/>
      <c r="T137" s="81"/>
      <c r="V137" s="81"/>
      <c r="W137" s="81"/>
      <c r="X137" s="81"/>
      <c r="Z137" s="81"/>
      <c r="AA137" s="81"/>
      <c r="AB137" s="81"/>
      <c r="AD137" s="81"/>
      <c r="AE137" s="81"/>
      <c r="AF137" s="81"/>
    </row>
    <row r="138" spans="1:32" x14ac:dyDescent="0.25">
      <c r="A138" s="2"/>
      <c r="J138" s="81"/>
      <c r="R138" s="81"/>
      <c r="S138" s="81"/>
      <c r="T138" s="81"/>
      <c r="V138" s="81"/>
      <c r="W138" s="81"/>
      <c r="X138" s="81"/>
      <c r="Z138" s="81"/>
      <c r="AA138" s="81"/>
      <c r="AB138" s="81"/>
      <c r="AD138" s="81"/>
      <c r="AE138" s="81"/>
      <c r="AF138" s="81"/>
    </row>
    <row r="140" spans="1:32" x14ac:dyDescent="0.25">
      <c r="E140" s="85"/>
    </row>
  </sheetData>
  <mergeCells count="78">
    <mergeCell ref="J117:J119"/>
    <mergeCell ref="A121:I121"/>
    <mergeCell ref="A82:E82"/>
    <mergeCell ref="A116:I116"/>
    <mergeCell ref="A117:E117"/>
    <mergeCell ref="A120:E120"/>
    <mergeCell ref="F120:I120"/>
    <mergeCell ref="J82:J115"/>
    <mergeCell ref="A81:I81"/>
    <mergeCell ref="A66:E66"/>
    <mergeCell ref="J67:J68"/>
    <mergeCell ref="A69:I69"/>
    <mergeCell ref="A70:E70"/>
    <mergeCell ref="J71:J72"/>
    <mergeCell ref="A73:I73"/>
    <mergeCell ref="A74:E74"/>
    <mergeCell ref="J75:J76"/>
    <mergeCell ref="A77:I77"/>
    <mergeCell ref="A78:E78"/>
    <mergeCell ref="J79:J80"/>
    <mergeCell ref="A65:I65"/>
    <mergeCell ref="A47:E47"/>
    <mergeCell ref="J48:J49"/>
    <mergeCell ref="A50:I50"/>
    <mergeCell ref="A51:E51"/>
    <mergeCell ref="J52:J53"/>
    <mergeCell ref="A54:I54"/>
    <mergeCell ref="A55:E55"/>
    <mergeCell ref="A61:I61"/>
    <mergeCell ref="A62:E62"/>
    <mergeCell ref="J63:J64"/>
    <mergeCell ref="J56:J60"/>
    <mergeCell ref="A46:I46"/>
    <mergeCell ref="A16:E16"/>
    <mergeCell ref="J17:J18"/>
    <mergeCell ref="A19:I19"/>
    <mergeCell ref="A20:E20"/>
    <mergeCell ref="J21:J22"/>
    <mergeCell ref="A23:I23"/>
    <mergeCell ref="A24:E24"/>
    <mergeCell ref="A42:I42"/>
    <mergeCell ref="A43:E43"/>
    <mergeCell ref="J44:J45"/>
    <mergeCell ref="J24:J41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83:N115 M79:N80 R79:T80 AD79:AF80 Z79:AB80 V79:X80 M71:N72 R71:T72 AD71:AF72 Z71:AB72 V71:X72 M63 R63:T64 Z63:AB64 AD63:AF64 V63:X64 M64:N64 M52:N53 R52:T53 AD52:AF53 Z52:AB53 V52:X53 M44:N45 R44:T45 AD44:AF45 Z44:AB45 V44:X45 R21:T22 AD21:AF22 Z21:AB22 V21:X22 M21:N22 R13:T14 Z13:AB14 AD13:AF14 V13:X14 M13:N14 Z9:AB10 AD9:AF10 R9:T10 V9:X10 M9:N10 M17:N18 V17:X18 Z17:AB18 AD17:AF18 R17:T18 T25 AD118:AF119 V48:X49 Z48:AB49 AD48:AF49 R48:T49 M48:N49 M60:N60 AD56:AF60 V56:X60 Z56:AB60 R56:T60 M56:M59 V67:X68 Z67:AB68 AD67:AF68 R67:T68 M67:N68 V75:X76 Z75:AB76 AD75:AF76 R75:T76 M75:N76 AD83:AF115 X83:X113 R83:T115 M119 V119:X119 Z118:AB119 R119:T119 W41 V37:V40 V101:V115 V83 W114:W115 W83:W100 Z83:AB115 W25:W32 X25:X41 R25:S41 Z25:AB41 M25:M41 V26:V35 AD25:AF41" xr:uid="{93C27613-DE5C-4BF1-965E-654B364E0F80}">
      <formula1>-100000000</formula1>
      <formula2>10000000000</formula2>
    </dataValidation>
    <dataValidation type="textLength" operator="lessThanOrEqual" allowBlank="1" showInputMessage="1" showErrorMessage="1" sqref="V25 K79:K80 K71:K72 K63 K52:K53 K44:K45 K21:K22 K13:K14 K9:K10 K17:K18 K48:K49 K56:K60 K67:K68 K75:K76 K119 W33 V34:V41 K83:K115 V84:V100 W101:W113 X114:X115 T26:T41 K25:K41" xr:uid="{B9342040-94C4-4843-8961-8156A60D74DE}">
      <formula1>255</formula1>
    </dataValidation>
    <dataValidation type="textLength" operator="lessThanOrEqual" allowBlank="1" showInputMessage="1" showErrorMessage="1" errorTitle="MÁXIMO DE CARACTERES SOBREPASADO" error="Sólo 255 caracteres por celdas" sqref="P83:Q115 P79:Q80 L79:L80 E79:G80 C79:C80 P71:Q72 L71:L72 E71:G72 C71:C72 L64 C64 E63:G64 N63 P63:Q64 P52:Q53 L52:L53 E52:G53 C52:C53 P44:Q45 L44:L45 E44:G45 C44:C45 P21:Q22 L21:L22 E21:G22 C21:C22 P13:Q14 L13:L14 E13:G14 C13:C14 C9:C10 L9:L10 P9:Q10 E9:G10 C17:C18 E17:G18 L17:L18 P17:Q18 P119:Q119 C48:C49 E48:G49 L48:L49 P48:Q49 E25:G41 E83:G115 N56:N59 P56:Q60 P68:Q68 C67:C68 E67:G68 L67:L68 Q67 C75:C76 E75:G76 L75:L76 P75:Q76 P25:Q41 N25:N41 N119 E119:G119 C83:C115 E56:G60" xr:uid="{FB8C7615-8275-424E-B79F-B80FF4BCC03E}">
      <formula1>255</formula1>
    </dataValidation>
    <dataValidation allowBlank="1" showInputMessage="1" showErrorMessage="1" errorTitle="Sólo números" error="Sólo ingresar números sin letras_x000a_" sqref="O82:O115 O78:O80 O70:O72 O62:O64 O51:O53 O43:O45 O20:O22 O12:O14 O8:O10 O16:O18 O47:O49 O55:O60 O66:O68 P67 O74:O76 O117:O119 O24:O41" xr:uid="{EA6EF99E-3162-40B0-9F31-4F84F27D65A4}"/>
    <dataValidation type="date" errorStyle="information" operator="greaterThan" allowBlank="1" showInputMessage="1" showErrorMessage="1" errorTitle="SÓLO FECHAS" error="Las fechas corresponden al presupuesto 2014" sqref="H75:I76 H79:I80 H71:I72 H64:I64 H52:I53 H44:I45 H21:I22 H13:I14 H10:I10 H17:I18 H48:I49 H60:I60 H67:I68 H83:I115" xr:uid="{20A599AF-E2DD-453C-AAFA-F483222F3DD6}">
      <formula1>42005</formula1>
    </dataValidation>
    <dataValidation type="date" operator="greaterThan" allowBlank="1" showInputMessage="1" showErrorMessage="1" errorTitle="Error en Ingresos de Fechas" error="La fecha debe corresponder al Año 2014." sqref="D67:D68 D79:D80 D71:D72 D64 D52:D53 D44:D45 D21:D22 D13:D14 D9:D10 D17:D18 D48:D49 D75:D76 D83:D115" xr:uid="{04E64917-6022-43E1-9AD6-4AB43AFE36D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74034A3C-FAF4-4EF4-A7CF-29F93A6AA076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2BE4608D-9AE3-4BAA-8252-5356D8C9DC0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3D7A6-E5F1-4BFC-887D-AEBF5643BC18}">
  <sheetPr>
    <tabColor rgb="FF33CCFF"/>
    <pageSetUpPr fitToPage="1"/>
  </sheetPr>
  <dimension ref="A1:AJ41"/>
  <sheetViews>
    <sheetView topLeftCell="A5" zoomScaleNormal="100" workbookViewId="0">
      <selection activeCell="L7" sqref="L7:M7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customWidth="1" outlineLevel="1"/>
    <col min="12" max="12" width="10.140625" style="83" customWidth="1" outlineLevel="1"/>
    <col min="13" max="13" width="12.28515625" style="83" customWidth="1" outlineLevel="1"/>
    <col min="14" max="14" width="11.42578125" style="83" customWidth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36" s="1" customFormat="1" ht="1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" customFormat="1" ht="1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36" s="1" customFormat="1" ht="15" customHeight="1" x14ac:dyDescent="0.25">
      <c r="A3" s="141" t="s">
        <v>169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36" s="1" customFormat="1" ht="1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</row>
    <row r="5" spans="1:36" ht="18" customHeight="1" x14ac:dyDescent="0.25">
      <c r="A5" s="148" t="str">
        <f>'24-03-340 Ind. Adulto Mayor'!A5:U5</f>
        <v>24-03-340 "Programa de Apoyo Integral al Adulto Mayor Chile Solidario"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50"/>
    </row>
    <row r="6" spans="1:36" s="80" customFormat="1" x14ac:dyDescent="0.25">
      <c r="A6" s="138" t="s">
        <v>5</v>
      </c>
      <c r="B6" s="145" t="s">
        <v>11</v>
      </c>
      <c r="C6" s="145" t="s">
        <v>76</v>
      </c>
      <c r="D6" s="151" t="s">
        <v>14</v>
      </c>
      <c r="E6" s="152"/>
      <c r="F6" s="153"/>
      <c r="G6" s="137" t="s">
        <v>17</v>
      </c>
      <c r="H6" s="137"/>
      <c r="I6" s="137"/>
      <c r="J6" s="145" t="s">
        <v>18</v>
      </c>
      <c r="K6" s="137" t="s">
        <v>17</v>
      </c>
      <c r="L6" s="137"/>
      <c r="M6" s="137"/>
      <c r="N6" s="145" t="s">
        <v>19</v>
      </c>
      <c r="O6" s="137" t="s">
        <v>17</v>
      </c>
      <c r="P6" s="137"/>
      <c r="Q6" s="137"/>
      <c r="R6" s="145" t="s">
        <v>20</v>
      </c>
      <c r="S6" s="137" t="s">
        <v>17</v>
      </c>
      <c r="T6" s="137"/>
      <c r="U6" s="137"/>
      <c r="V6" s="145" t="s">
        <v>21</v>
      </c>
      <c r="W6" s="145" t="s">
        <v>22</v>
      </c>
      <c r="X6" s="147" t="s">
        <v>77</v>
      </c>
      <c r="Y6" s="147"/>
    </row>
    <row r="7" spans="1:36" s="80" customFormat="1" ht="25.5" x14ac:dyDescent="0.25">
      <c r="A7" s="138"/>
      <c r="B7" s="146"/>
      <c r="C7" s="146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46"/>
      <c r="K7" s="5" t="s">
        <v>33</v>
      </c>
      <c r="L7" s="5" t="s">
        <v>34</v>
      </c>
      <c r="M7" s="5" t="s">
        <v>35</v>
      </c>
      <c r="N7" s="146"/>
      <c r="O7" s="5" t="s">
        <v>36</v>
      </c>
      <c r="P7" s="5" t="s">
        <v>37</v>
      </c>
      <c r="Q7" s="5" t="s">
        <v>38</v>
      </c>
      <c r="R7" s="146"/>
      <c r="S7" s="5" t="s">
        <v>39</v>
      </c>
      <c r="T7" s="5" t="s">
        <v>40</v>
      </c>
      <c r="U7" s="5" t="s">
        <v>78</v>
      </c>
      <c r="V7" s="146"/>
      <c r="W7" s="146"/>
      <c r="X7" s="7" t="s">
        <v>42</v>
      </c>
      <c r="Y7" s="7" t="s">
        <v>79</v>
      </c>
    </row>
    <row r="8" spans="1:36" ht="24.75" customHeight="1" x14ac:dyDescent="0.25">
      <c r="A8" s="86" t="s">
        <v>44</v>
      </c>
      <c r="B8" s="63">
        <f>+'24-03-340 Ind. Adulto Mayor'!J11</f>
        <v>0</v>
      </c>
      <c r="C8" s="63">
        <f>+'24-03-340 Ind. Adulto Mayor'!K11</f>
        <v>0</v>
      </c>
      <c r="D8" s="63">
        <f>+'24-03-340 Ind. Adulto Mayor'!M11</f>
        <v>0</v>
      </c>
      <c r="E8" s="63">
        <f>+'24-03-340 Ind. Adulto Mayor'!N11</f>
        <v>0</v>
      </c>
      <c r="F8" s="63">
        <f>+'24-03-340 Ind. Adulto Mayor'!O11</f>
        <v>0</v>
      </c>
      <c r="G8" s="63">
        <f>+'24-03-340 Ind. Adulto Mayor'!R11</f>
        <v>0</v>
      </c>
      <c r="H8" s="63">
        <f>+'24-03-340 Ind. Adulto Mayor'!S11</f>
        <v>0</v>
      </c>
      <c r="I8" s="63">
        <f>+'24-03-340 Ind. Adulto Mayor'!T11</f>
        <v>0</v>
      </c>
      <c r="J8" s="63">
        <f>+'24-03-340 Ind. Adulto Mayor'!U11</f>
        <v>0</v>
      </c>
      <c r="K8" s="63">
        <f>+'24-03-340 Ind. Adulto Mayor'!V11</f>
        <v>0</v>
      </c>
      <c r="L8" s="63">
        <f>+'24-03-340 Ind. Adulto Mayor'!W11</f>
        <v>0</v>
      </c>
      <c r="M8" s="63">
        <f>+'24-03-340 Ind. Adulto Mayor'!X11</f>
        <v>0</v>
      </c>
      <c r="N8" s="63">
        <f>+'24-03-340 Ind. Adulto Mayor'!Y11</f>
        <v>0</v>
      </c>
      <c r="O8" s="63">
        <f>+'24-03-340 Ind. Adulto Mayor'!Z11</f>
        <v>0</v>
      </c>
      <c r="P8" s="63">
        <f>+'24-03-340 Ind. Adulto Mayor'!AA11</f>
        <v>0</v>
      </c>
      <c r="Q8" s="63">
        <f>+'24-03-340 Ind. Adulto Mayor'!AB11</f>
        <v>0</v>
      </c>
      <c r="R8" s="63">
        <f>+'24-03-340 Ind. Adulto Mayor'!AC11</f>
        <v>0</v>
      </c>
      <c r="S8" s="63">
        <f>+'24-03-340 Ind. Adulto Mayor'!AD11</f>
        <v>0</v>
      </c>
      <c r="T8" s="63">
        <f>+'24-03-340 Ind. Adulto Mayor'!AE11</f>
        <v>0</v>
      </c>
      <c r="U8" s="63">
        <f>+'24-03-340 Ind. Adulto Mayor'!AF11</f>
        <v>0</v>
      </c>
      <c r="V8" s="63">
        <f>+'24-03-340 Ind. Adulto Mayor'!AG11</f>
        <v>0</v>
      </c>
      <c r="W8" s="63">
        <f>+'24-03-340 Ind. Adulto Mayor'!AH11</f>
        <v>0</v>
      </c>
      <c r="X8" s="87">
        <f>+'24-03-340 Ind. Adulto Mayor'!AI11</f>
        <v>0</v>
      </c>
      <c r="Y8" s="87">
        <f>+'24-03-340 Ind. Adulto Mayor'!AJ11</f>
        <v>0</v>
      </c>
    </row>
    <row r="9" spans="1:36" ht="24.75" customHeight="1" x14ac:dyDescent="0.25">
      <c r="A9" s="86" t="s">
        <v>46</v>
      </c>
      <c r="B9" s="63">
        <f>+'24-03-340 Ind. Adulto Mayor'!J15</f>
        <v>0</v>
      </c>
      <c r="C9" s="63">
        <f>+'24-03-340 Ind. Adulto Mayor'!K15</f>
        <v>0</v>
      </c>
      <c r="D9" s="63">
        <f>+'24-03-340 Ind. Adulto Mayor'!M15</f>
        <v>0</v>
      </c>
      <c r="E9" s="63">
        <f>+'24-03-340 Ind. Adulto Mayor'!N15</f>
        <v>0</v>
      </c>
      <c r="F9" s="63">
        <f>+'24-03-340 Ind. Adulto Mayor'!O15</f>
        <v>0</v>
      </c>
      <c r="G9" s="63">
        <f>+'24-03-340 Ind. Adulto Mayor'!R15</f>
        <v>0</v>
      </c>
      <c r="H9" s="63">
        <f>+'24-03-340 Ind. Adulto Mayor'!S15</f>
        <v>0</v>
      </c>
      <c r="I9" s="63">
        <f>+'24-03-340 Ind. Adulto Mayor'!T15</f>
        <v>0</v>
      </c>
      <c r="J9" s="63">
        <f>+'24-03-340 Ind. Adulto Mayor'!U15</f>
        <v>0</v>
      </c>
      <c r="K9" s="63">
        <f>+'24-03-340 Ind. Adulto Mayor'!V15</f>
        <v>0</v>
      </c>
      <c r="L9" s="63">
        <f>+'24-03-340 Ind. Adulto Mayor'!W15</f>
        <v>0</v>
      </c>
      <c r="M9" s="63">
        <f>+'24-03-340 Ind. Adulto Mayor'!X15</f>
        <v>0</v>
      </c>
      <c r="N9" s="63">
        <f>+'24-03-340 Ind. Adulto Mayor'!Y15</f>
        <v>0</v>
      </c>
      <c r="O9" s="63">
        <f>+'24-03-340 Ind. Adulto Mayor'!Z15</f>
        <v>0</v>
      </c>
      <c r="P9" s="63">
        <f>+'24-03-340 Ind. Adulto Mayor'!AA15</f>
        <v>0</v>
      </c>
      <c r="Q9" s="63">
        <f>+'24-03-340 Ind. Adulto Mayor'!AB15</f>
        <v>0</v>
      </c>
      <c r="R9" s="63">
        <f>+'24-03-340 Ind. Adulto Mayor'!AC15</f>
        <v>0</v>
      </c>
      <c r="S9" s="63">
        <f>+'24-03-340 Ind. Adulto Mayor'!AD15</f>
        <v>0</v>
      </c>
      <c r="T9" s="63">
        <f>+'24-03-340 Ind. Adulto Mayor'!AE15</f>
        <v>0</v>
      </c>
      <c r="U9" s="63">
        <f>+'24-03-340 Ind. Adulto Mayor'!AF15</f>
        <v>0</v>
      </c>
      <c r="V9" s="63">
        <f>+'24-03-340 Ind. Adulto Mayor'!AG15</f>
        <v>0</v>
      </c>
      <c r="W9" s="63">
        <f>+'24-03-340 Ind. Adulto Mayor'!AH15</f>
        <v>0</v>
      </c>
      <c r="X9" s="87">
        <f>+'24-03-340 Ind. Adulto Mayor'!AI15</f>
        <v>0</v>
      </c>
      <c r="Y9" s="87">
        <f>+'24-03-340 Ind. Adulto Mayor'!AJ15</f>
        <v>0</v>
      </c>
    </row>
    <row r="10" spans="1:36" ht="24.75" customHeight="1" x14ac:dyDescent="0.25">
      <c r="A10" s="86" t="s">
        <v>48</v>
      </c>
      <c r="B10" s="63">
        <f>+'24-03-340 Ind. Adulto Mayor'!J19</f>
        <v>0</v>
      </c>
      <c r="C10" s="63">
        <f>+'24-03-340 Ind. Adulto Mayor'!K19</f>
        <v>0</v>
      </c>
      <c r="D10" s="63">
        <f>+'24-03-340 Ind. Adulto Mayor'!M19</f>
        <v>0</v>
      </c>
      <c r="E10" s="63">
        <f>+'24-03-340 Ind. Adulto Mayor'!N19</f>
        <v>0</v>
      </c>
      <c r="F10" s="63">
        <f>+'24-03-340 Ind. Adulto Mayor'!O19</f>
        <v>0</v>
      </c>
      <c r="G10" s="63">
        <f>+'24-03-340 Ind. Adulto Mayor'!R19</f>
        <v>0</v>
      </c>
      <c r="H10" s="63">
        <f>+'24-03-340 Ind. Adulto Mayor'!S19</f>
        <v>0</v>
      </c>
      <c r="I10" s="63">
        <f>+'24-03-340 Ind. Adulto Mayor'!T19</f>
        <v>0</v>
      </c>
      <c r="J10" s="63">
        <f>+'24-03-340 Ind. Adulto Mayor'!U19</f>
        <v>0</v>
      </c>
      <c r="K10" s="63">
        <f>+'24-03-340 Ind. Adulto Mayor'!V19</f>
        <v>0</v>
      </c>
      <c r="L10" s="63">
        <f>+'24-03-340 Ind. Adulto Mayor'!W19</f>
        <v>0</v>
      </c>
      <c r="M10" s="63">
        <f>+'24-03-340 Ind. Adulto Mayor'!X19</f>
        <v>0</v>
      </c>
      <c r="N10" s="63">
        <f>+'24-03-340 Ind. Adulto Mayor'!Y19</f>
        <v>0</v>
      </c>
      <c r="O10" s="63">
        <f>+'24-03-340 Ind. Adulto Mayor'!Z19</f>
        <v>0</v>
      </c>
      <c r="P10" s="63">
        <f>+'24-03-340 Ind. Adulto Mayor'!AA19</f>
        <v>0</v>
      </c>
      <c r="Q10" s="63">
        <f>+'24-03-340 Ind. Adulto Mayor'!AB19</f>
        <v>0</v>
      </c>
      <c r="R10" s="63">
        <f>+'24-03-340 Ind. Adulto Mayor'!AC19</f>
        <v>0</v>
      </c>
      <c r="S10" s="63">
        <f>+'24-03-340 Ind. Adulto Mayor'!AD19</f>
        <v>0</v>
      </c>
      <c r="T10" s="63">
        <f>+'24-03-340 Ind. Adulto Mayor'!AE19</f>
        <v>0</v>
      </c>
      <c r="U10" s="63">
        <f>+'24-03-340 Ind. Adulto Mayor'!AF19</f>
        <v>0</v>
      </c>
      <c r="V10" s="63">
        <f>+'24-03-340 Ind. Adulto Mayor'!AG19</f>
        <v>0</v>
      </c>
      <c r="W10" s="63">
        <f>+'24-03-340 Ind. Adulto Mayor'!AH19</f>
        <v>0</v>
      </c>
      <c r="X10" s="87">
        <f>+'24-03-340 Ind. Adulto Mayor'!AI19</f>
        <v>0</v>
      </c>
      <c r="Y10" s="87">
        <f>+'24-03-340 Ind. Adulto Mayor'!AJ19</f>
        <v>0</v>
      </c>
    </row>
    <row r="11" spans="1:36" ht="24.75" customHeight="1" x14ac:dyDescent="0.25">
      <c r="A11" s="86" t="s">
        <v>50</v>
      </c>
      <c r="B11" s="63">
        <f>+'24-03-340 Ind. Adulto Mayor'!J23</f>
        <v>0</v>
      </c>
      <c r="C11" s="63">
        <f>+'24-03-340 Ind. Adulto Mayor'!K23</f>
        <v>0</v>
      </c>
      <c r="D11" s="63">
        <f>+'24-03-340 Ind. Adulto Mayor'!M23</f>
        <v>0</v>
      </c>
      <c r="E11" s="63">
        <f>+'24-03-340 Ind. Adulto Mayor'!N23</f>
        <v>0</v>
      </c>
      <c r="F11" s="63">
        <f>+'24-03-340 Ind. Adulto Mayor'!O23</f>
        <v>0</v>
      </c>
      <c r="G11" s="63">
        <f>+'24-03-340 Ind. Adulto Mayor'!R23</f>
        <v>0</v>
      </c>
      <c r="H11" s="63">
        <f>+'24-03-340 Ind. Adulto Mayor'!S23</f>
        <v>0</v>
      </c>
      <c r="I11" s="63">
        <f>+'24-03-340 Ind. Adulto Mayor'!T23</f>
        <v>0</v>
      </c>
      <c r="J11" s="63">
        <f>+'24-03-340 Ind. Adulto Mayor'!U23</f>
        <v>0</v>
      </c>
      <c r="K11" s="63">
        <f>+'24-03-340 Ind. Adulto Mayor'!V23</f>
        <v>0</v>
      </c>
      <c r="L11" s="63">
        <f>+'24-03-340 Ind. Adulto Mayor'!W23</f>
        <v>0</v>
      </c>
      <c r="M11" s="63">
        <f>+'24-03-340 Ind. Adulto Mayor'!X23</f>
        <v>0</v>
      </c>
      <c r="N11" s="63">
        <f>+'24-03-340 Ind. Adulto Mayor'!Y23</f>
        <v>0</v>
      </c>
      <c r="O11" s="63">
        <f>+'24-03-340 Ind. Adulto Mayor'!Z23</f>
        <v>0</v>
      </c>
      <c r="P11" s="63">
        <f>+'24-03-340 Ind. Adulto Mayor'!AA23</f>
        <v>0</v>
      </c>
      <c r="Q11" s="63">
        <f>+'24-03-340 Ind. Adulto Mayor'!AB23</f>
        <v>0</v>
      </c>
      <c r="R11" s="63">
        <f>+'24-03-340 Ind. Adulto Mayor'!AC23</f>
        <v>0</v>
      </c>
      <c r="S11" s="63">
        <f>+'24-03-340 Ind. Adulto Mayor'!AD23</f>
        <v>0</v>
      </c>
      <c r="T11" s="63">
        <f>+'24-03-340 Ind. Adulto Mayor'!AE23</f>
        <v>0</v>
      </c>
      <c r="U11" s="63">
        <f>+'24-03-340 Ind. Adulto Mayor'!AF23</f>
        <v>0</v>
      </c>
      <c r="V11" s="63">
        <f>+'24-03-340 Ind. Adulto Mayor'!AG23</f>
        <v>0</v>
      </c>
      <c r="W11" s="63">
        <f>+'24-03-340 Ind. Adulto Mayor'!AH23</f>
        <v>0</v>
      </c>
      <c r="X11" s="87">
        <f>+'24-03-340 Ind. Adulto Mayor'!AI23</f>
        <v>0</v>
      </c>
      <c r="Y11" s="87">
        <f>+'24-03-340 Ind. Adulto Mayor'!AJ23</f>
        <v>0</v>
      </c>
    </row>
    <row r="12" spans="1:36" ht="24.75" customHeight="1" x14ac:dyDescent="0.25">
      <c r="A12" s="86" t="s">
        <v>52</v>
      </c>
      <c r="B12" s="63">
        <f>+'24-03-340 Ind. Adulto Mayor'!J42</f>
        <v>292059000</v>
      </c>
      <c r="C12" s="63">
        <f>+'24-03-340 Ind. Adulto Mayor'!K42</f>
        <v>292059000</v>
      </c>
      <c r="D12" s="63">
        <f>+'24-03-340 Ind. Adulto Mayor'!M42</f>
        <v>0</v>
      </c>
      <c r="E12" s="63">
        <f>+'24-03-340 Ind. Adulto Mayor'!N42</f>
        <v>0</v>
      </c>
      <c r="F12" s="63">
        <f>+'24-03-340 Ind. Adulto Mayor'!O42</f>
        <v>0</v>
      </c>
      <c r="G12" s="63">
        <f>+'24-03-340 Ind. Adulto Mayor'!R42</f>
        <v>0</v>
      </c>
      <c r="H12" s="63">
        <f>+'24-03-340 Ind. Adulto Mayor'!S42</f>
        <v>0</v>
      </c>
      <c r="I12" s="63">
        <f>+'24-03-340 Ind. Adulto Mayor'!T42</f>
        <v>68322000</v>
      </c>
      <c r="J12" s="63">
        <f>+'24-03-340 Ind. Adulto Mayor'!U42</f>
        <v>68322000</v>
      </c>
      <c r="K12" s="63">
        <f>+'24-03-340 Ind. Adulto Mayor'!V42</f>
        <v>209854000</v>
      </c>
      <c r="L12" s="63">
        <f>+'24-03-340 Ind. Adulto Mayor'!W42</f>
        <v>13883000</v>
      </c>
      <c r="M12" s="63">
        <f>+'24-03-340 Ind. Adulto Mayor'!X42</f>
        <v>0</v>
      </c>
      <c r="N12" s="63">
        <f>+'24-03-340 Ind. Adulto Mayor'!Y42</f>
        <v>223737000</v>
      </c>
      <c r="O12" s="63">
        <f>+'24-03-340 Ind. Adulto Mayor'!Z42</f>
        <v>0</v>
      </c>
      <c r="P12" s="63">
        <f>+'24-03-340 Ind. Adulto Mayor'!AA42</f>
        <v>0</v>
      </c>
      <c r="Q12" s="63">
        <f>+'24-03-340 Ind. Adulto Mayor'!AB42</f>
        <v>0</v>
      </c>
      <c r="R12" s="63">
        <f>+'24-03-340 Ind. Adulto Mayor'!AC42</f>
        <v>0</v>
      </c>
      <c r="S12" s="63">
        <f>+'24-03-340 Ind. Adulto Mayor'!AD42</f>
        <v>0</v>
      </c>
      <c r="T12" s="63">
        <f>+'24-03-340 Ind. Adulto Mayor'!AE42</f>
        <v>0</v>
      </c>
      <c r="U12" s="63">
        <f>+'24-03-340 Ind. Adulto Mayor'!AF42</f>
        <v>0</v>
      </c>
      <c r="V12" s="63">
        <f>+'24-03-340 Ind. Adulto Mayor'!AG42</f>
        <v>0</v>
      </c>
      <c r="W12" s="63">
        <f>+'24-03-340 Ind. Adulto Mayor'!AH42</f>
        <v>292059000</v>
      </c>
      <c r="X12" s="87">
        <f>+'24-03-340 Ind. Adulto Mayor'!AI42</f>
        <v>1</v>
      </c>
      <c r="Y12" s="87">
        <f>+'24-03-340 Ind. Adulto Mayor'!AJ42</f>
        <v>0.17924177046944223</v>
      </c>
    </row>
    <row r="13" spans="1:36" ht="24.75" customHeight="1" x14ac:dyDescent="0.25">
      <c r="A13" s="86" t="s">
        <v>54</v>
      </c>
      <c r="B13" s="63">
        <f>+'24-03-340 Ind. Adulto Mayor'!J46</f>
        <v>0</v>
      </c>
      <c r="C13" s="63">
        <f>+'24-03-340 Ind. Adulto Mayor'!K46</f>
        <v>0</v>
      </c>
      <c r="D13" s="63">
        <f>+'24-03-340 Ind. Adulto Mayor'!M46</f>
        <v>0</v>
      </c>
      <c r="E13" s="63">
        <f>+'24-03-340 Ind. Adulto Mayor'!N46</f>
        <v>0</v>
      </c>
      <c r="F13" s="63">
        <f>+'24-03-340 Ind. Adulto Mayor'!O46</f>
        <v>0</v>
      </c>
      <c r="G13" s="63">
        <f>+'24-03-340 Ind. Adulto Mayor'!R46</f>
        <v>0</v>
      </c>
      <c r="H13" s="63">
        <f>+'24-03-340 Ind. Adulto Mayor'!S46</f>
        <v>0</v>
      </c>
      <c r="I13" s="63">
        <f>+'24-03-340 Ind. Adulto Mayor'!T46</f>
        <v>0</v>
      </c>
      <c r="J13" s="63">
        <f>+'24-03-340 Ind. Adulto Mayor'!U46</f>
        <v>0</v>
      </c>
      <c r="K13" s="63">
        <f>+'24-03-340 Ind. Adulto Mayor'!V46</f>
        <v>0</v>
      </c>
      <c r="L13" s="63">
        <f>+'24-03-340 Ind. Adulto Mayor'!W46</f>
        <v>0</v>
      </c>
      <c r="M13" s="63">
        <f>+'24-03-340 Ind. Adulto Mayor'!X46</f>
        <v>0</v>
      </c>
      <c r="N13" s="63">
        <f>+'24-03-340 Ind. Adulto Mayor'!Y46</f>
        <v>0</v>
      </c>
      <c r="O13" s="63">
        <f>+'24-03-340 Ind. Adulto Mayor'!Z46</f>
        <v>0</v>
      </c>
      <c r="P13" s="63">
        <f>+'24-03-340 Ind. Adulto Mayor'!AA46</f>
        <v>0</v>
      </c>
      <c r="Q13" s="63">
        <f>+'24-03-340 Ind. Adulto Mayor'!AB46</f>
        <v>0</v>
      </c>
      <c r="R13" s="63">
        <f>+'24-03-340 Ind. Adulto Mayor'!AC46</f>
        <v>0</v>
      </c>
      <c r="S13" s="63">
        <f>+'24-03-340 Ind. Adulto Mayor'!AD46</f>
        <v>0</v>
      </c>
      <c r="T13" s="63">
        <f>+'24-03-340 Ind. Adulto Mayor'!AE46</f>
        <v>0</v>
      </c>
      <c r="U13" s="63">
        <f>+'24-03-340 Ind. Adulto Mayor'!AF46</f>
        <v>0</v>
      </c>
      <c r="V13" s="63">
        <f>+'24-03-340 Ind. Adulto Mayor'!AG46</f>
        <v>0</v>
      </c>
      <c r="W13" s="63">
        <f>+'24-03-340 Ind. Adulto Mayor'!AH46</f>
        <v>0</v>
      </c>
      <c r="X13" s="87">
        <f>+'24-03-340 Ind. Adulto Mayor'!AI46</f>
        <v>0</v>
      </c>
      <c r="Y13" s="87">
        <f>+'24-03-340 Ind. Adulto Mayor'!AJ46</f>
        <v>0</v>
      </c>
    </row>
    <row r="14" spans="1:36" ht="24.75" customHeight="1" x14ac:dyDescent="0.25">
      <c r="A14" s="86" t="s">
        <v>56</v>
      </c>
      <c r="B14" s="63">
        <f>+'24-03-340 Ind. Adulto Mayor'!J50</f>
        <v>0</v>
      </c>
      <c r="C14" s="63">
        <f>+'24-03-340 Ind. Adulto Mayor'!K50</f>
        <v>0</v>
      </c>
      <c r="D14" s="63">
        <f>+'24-03-340 Ind. Adulto Mayor'!M50</f>
        <v>0</v>
      </c>
      <c r="E14" s="63">
        <f>+'24-03-340 Ind. Adulto Mayor'!N50</f>
        <v>0</v>
      </c>
      <c r="F14" s="63">
        <f>+'24-03-340 Ind. Adulto Mayor'!O50</f>
        <v>0</v>
      </c>
      <c r="G14" s="63">
        <f>+'24-03-340 Ind. Adulto Mayor'!R50</f>
        <v>0</v>
      </c>
      <c r="H14" s="63">
        <f>+'24-03-340 Ind. Adulto Mayor'!S50</f>
        <v>0</v>
      </c>
      <c r="I14" s="63">
        <f>+'24-03-340 Ind. Adulto Mayor'!T50</f>
        <v>0</v>
      </c>
      <c r="J14" s="63">
        <f>+'24-03-340 Ind. Adulto Mayor'!U50</f>
        <v>0</v>
      </c>
      <c r="K14" s="63">
        <f>+'24-03-340 Ind. Adulto Mayor'!V50</f>
        <v>0</v>
      </c>
      <c r="L14" s="63">
        <f>+'24-03-340 Ind. Adulto Mayor'!W50</f>
        <v>0</v>
      </c>
      <c r="M14" s="63">
        <f>+'24-03-340 Ind. Adulto Mayor'!X50</f>
        <v>0</v>
      </c>
      <c r="N14" s="63">
        <f>+'24-03-340 Ind. Adulto Mayor'!Y50</f>
        <v>0</v>
      </c>
      <c r="O14" s="63">
        <f>+'24-03-340 Ind. Adulto Mayor'!Z50</f>
        <v>0</v>
      </c>
      <c r="P14" s="63">
        <f>+'24-03-340 Ind. Adulto Mayor'!AA50</f>
        <v>0</v>
      </c>
      <c r="Q14" s="63">
        <f>+'24-03-340 Ind. Adulto Mayor'!AB50</f>
        <v>0</v>
      </c>
      <c r="R14" s="63">
        <f>+'24-03-340 Ind. Adulto Mayor'!AC50</f>
        <v>0</v>
      </c>
      <c r="S14" s="63">
        <f>+'24-03-340 Ind. Adulto Mayor'!AD50</f>
        <v>0</v>
      </c>
      <c r="T14" s="63">
        <f>+'24-03-340 Ind. Adulto Mayor'!AE50</f>
        <v>0</v>
      </c>
      <c r="U14" s="63">
        <f>+'24-03-340 Ind. Adulto Mayor'!AF50</f>
        <v>0</v>
      </c>
      <c r="V14" s="63">
        <f>+'24-03-340 Ind. Adulto Mayor'!AG50</f>
        <v>0</v>
      </c>
      <c r="W14" s="63">
        <f>+'24-03-340 Ind. Adulto Mayor'!AH50</f>
        <v>0</v>
      </c>
      <c r="X14" s="87">
        <f>+'24-03-340 Ind. Adulto Mayor'!AI50</f>
        <v>0</v>
      </c>
      <c r="Y14" s="87">
        <f>+'24-03-340 Ind. Adulto Mayor'!AJ50</f>
        <v>0</v>
      </c>
    </row>
    <row r="15" spans="1:36" ht="24.75" customHeight="1" x14ac:dyDescent="0.25">
      <c r="A15" s="86" t="s">
        <v>58</v>
      </c>
      <c r="B15" s="63">
        <f>+'24-03-340 Ind. Adulto Mayor'!J54</f>
        <v>0</v>
      </c>
      <c r="C15" s="63">
        <f>+'24-03-340 Ind. Adulto Mayor'!K54</f>
        <v>0</v>
      </c>
      <c r="D15" s="63">
        <f>+'24-03-340 Ind. Adulto Mayor'!M54</f>
        <v>0</v>
      </c>
      <c r="E15" s="63">
        <f>+'24-03-340 Ind. Adulto Mayor'!N54</f>
        <v>0</v>
      </c>
      <c r="F15" s="63">
        <f>+'24-03-340 Ind. Adulto Mayor'!O54</f>
        <v>0</v>
      </c>
      <c r="G15" s="63">
        <f>+'24-03-340 Ind. Adulto Mayor'!R54</f>
        <v>0</v>
      </c>
      <c r="H15" s="63">
        <f>+'24-03-340 Ind. Adulto Mayor'!S54</f>
        <v>0</v>
      </c>
      <c r="I15" s="63">
        <f>+'24-03-340 Ind. Adulto Mayor'!T54</f>
        <v>0</v>
      </c>
      <c r="J15" s="63">
        <f>+'24-03-340 Ind. Adulto Mayor'!U54</f>
        <v>0</v>
      </c>
      <c r="K15" s="63">
        <f>+'24-03-340 Ind. Adulto Mayor'!V54</f>
        <v>0</v>
      </c>
      <c r="L15" s="63">
        <f>+'24-03-340 Ind. Adulto Mayor'!W54</f>
        <v>0</v>
      </c>
      <c r="M15" s="63">
        <f>+'24-03-340 Ind. Adulto Mayor'!X54</f>
        <v>0</v>
      </c>
      <c r="N15" s="63">
        <f>+'24-03-340 Ind. Adulto Mayor'!Y54</f>
        <v>0</v>
      </c>
      <c r="O15" s="63">
        <f>+'24-03-340 Ind. Adulto Mayor'!Z54</f>
        <v>0</v>
      </c>
      <c r="P15" s="63">
        <f>+'24-03-340 Ind. Adulto Mayor'!AA54</f>
        <v>0</v>
      </c>
      <c r="Q15" s="63">
        <f>+'24-03-340 Ind. Adulto Mayor'!AB54</f>
        <v>0</v>
      </c>
      <c r="R15" s="63">
        <f>+'24-03-340 Ind. Adulto Mayor'!AC54</f>
        <v>0</v>
      </c>
      <c r="S15" s="63">
        <f>+'24-03-340 Ind. Adulto Mayor'!AD54</f>
        <v>0</v>
      </c>
      <c r="T15" s="63">
        <f>+'24-03-340 Ind. Adulto Mayor'!AE54</f>
        <v>0</v>
      </c>
      <c r="U15" s="63">
        <f>+'24-03-340 Ind. Adulto Mayor'!AF54</f>
        <v>0</v>
      </c>
      <c r="V15" s="63">
        <f>+'24-03-340 Ind. Adulto Mayor'!AG54</f>
        <v>0</v>
      </c>
      <c r="W15" s="63">
        <f>+'24-03-340 Ind. Adulto Mayor'!AH54</f>
        <v>0</v>
      </c>
      <c r="X15" s="87">
        <f>+'24-03-340 Ind. Adulto Mayor'!AI54</f>
        <v>0</v>
      </c>
      <c r="Y15" s="87">
        <f>+'24-03-340 Ind. Adulto Mayor'!AJ54</f>
        <v>0</v>
      </c>
    </row>
    <row r="16" spans="1:36" ht="24.75" customHeight="1" x14ac:dyDescent="0.25">
      <c r="A16" s="86" t="s">
        <v>60</v>
      </c>
      <c r="B16" s="63">
        <f>+'24-03-340 Ind. Adulto Mayor'!J61</f>
        <v>54518000</v>
      </c>
      <c r="C16" s="63">
        <f>+'24-03-340 Ind. Adulto Mayor'!K61</f>
        <v>54518000</v>
      </c>
      <c r="D16" s="63">
        <f>+'24-03-340 Ind. Adulto Mayor'!M61</f>
        <v>0</v>
      </c>
      <c r="E16" s="63">
        <f>+'24-03-340 Ind. Adulto Mayor'!N61</f>
        <v>0</v>
      </c>
      <c r="F16" s="63">
        <f>+'24-03-340 Ind. Adulto Mayor'!O61</f>
        <v>0</v>
      </c>
      <c r="G16" s="63">
        <f>+'24-03-340 Ind. Adulto Mayor'!R61</f>
        <v>0</v>
      </c>
      <c r="H16" s="63">
        <f>+'24-03-340 Ind. Adulto Mayor'!S61</f>
        <v>0</v>
      </c>
      <c r="I16" s="63">
        <f>+'24-03-340 Ind. Adulto Mayor'!T61</f>
        <v>19541000</v>
      </c>
      <c r="J16" s="63">
        <f>+'24-03-340 Ind. Adulto Mayor'!U61</f>
        <v>19541000</v>
      </c>
      <c r="K16" s="63">
        <f>+'24-03-340 Ind. Adulto Mayor'!V61</f>
        <v>0</v>
      </c>
      <c r="L16" s="63">
        <f>+'24-03-340 Ind. Adulto Mayor'!W61</f>
        <v>34977000</v>
      </c>
      <c r="M16" s="63">
        <f>+'24-03-340 Ind. Adulto Mayor'!X61</f>
        <v>0</v>
      </c>
      <c r="N16" s="63">
        <f>+'24-03-340 Ind. Adulto Mayor'!Y61</f>
        <v>34977000</v>
      </c>
      <c r="O16" s="63">
        <f>+'24-03-340 Ind. Adulto Mayor'!Z61</f>
        <v>0</v>
      </c>
      <c r="P16" s="63">
        <f>+'24-03-340 Ind. Adulto Mayor'!AA61</f>
        <v>0</v>
      </c>
      <c r="Q16" s="63">
        <f>+'24-03-340 Ind. Adulto Mayor'!AB61</f>
        <v>0</v>
      </c>
      <c r="R16" s="63">
        <f>+'24-03-340 Ind. Adulto Mayor'!AC61</f>
        <v>0</v>
      </c>
      <c r="S16" s="63">
        <f>+'24-03-340 Ind. Adulto Mayor'!AD61</f>
        <v>0</v>
      </c>
      <c r="T16" s="63">
        <f>+'24-03-340 Ind. Adulto Mayor'!AE61</f>
        <v>0</v>
      </c>
      <c r="U16" s="63">
        <f>+'24-03-340 Ind. Adulto Mayor'!AF61</f>
        <v>0</v>
      </c>
      <c r="V16" s="63">
        <f>+'24-03-340 Ind. Adulto Mayor'!AG61</f>
        <v>0</v>
      </c>
      <c r="W16" s="63">
        <f>+'24-03-340 Ind. Adulto Mayor'!AH61</f>
        <v>54518000</v>
      </c>
      <c r="X16" s="87">
        <f>+'24-03-340 Ind. Adulto Mayor'!AI61</f>
        <v>1</v>
      </c>
      <c r="Y16" s="87">
        <f>+'24-03-340 Ind. Adulto Mayor'!AJ61</f>
        <v>3.3458660210618579E-2</v>
      </c>
    </row>
    <row r="17" spans="1:25" ht="24.75" customHeight="1" x14ac:dyDescent="0.25">
      <c r="A17" s="86" t="s">
        <v>62</v>
      </c>
      <c r="B17" s="63">
        <f>+'24-03-340 Ind. Adulto Mayor'!J65</f>
        <v>0</v>
      </c>
      <c r="C17" s="63">
        <f>+'24-03-340 Ind. Adulto Mayor'!K65</f>
        <v>0</v>
      </c>
      <c r="D17" s="63">
        <f>+'24-03-340 Ind. Adulto Mayor'!M65</f>
        <v>0</v>
      </c>
      <c r="E17" s="63">
        <f>+'24-03-340 Ind. Adulto Mayor'!N65</f>
        <v>0</v>
      </c>
      <c r="F17" s="63">
        <f>+'24-03-340 Ind. Adulto Mayor'!O65</f>
        <v>0</v>
      </c>
      <c r="G17" s="63">
        <f>+'24-03-340 Ind. Adulto Mayor'!R65</f>
        <v>0</v>
      </c>
      <c r="H17" s="63">
        <f>+'24-03-340 Ind. Adulto Mayor'!S65</f>
        <v>0</v>
      </c>
      <c r="I17" s="63">
        <f>+'24-03-340 Ind. Adulto Mayor'!T65</f>
        <v>0</v>
      </c>
      <c r="J17" s="63">
        <f>+'24-03-340 Ind. Adulto Mayor'!U65</f>
        <v>0</v>
      </c>
      <c r="K17" s="63">
        <f>+'24-03-340 Ind. Adulto Mayor'!V65</f>
        <v>0</v>
      </c>
      <c r="L17" s="63">
        <f>+'24-03-340 Ind. Adulto Mayor'!W65</f>
        <v>0</v>
      </c>
      <c r="M17" s="63">
        <f>+'24-03-340 Ind. Adulto Mayor'!X65</f>
        <v>0</v>
      </c>
      <c r="N17" s="63">
        <f>+'24-03-340 Ind. Adulto Mayor'!Y65</f>
        <v>0</v>
      </c>
      <c r="O17" s="63">
        <f>+'24-03-340 Ind. Adulto Mayor'!Z65</f>
        <v>0</v>
      </c>
      <c r="P17" s="63">
        <f>+'24-03-340 Ind. Adulto Mayor'!AA65</f>
        <v>0</v>
      </c>
      <c r="Q17" s="63">
        <f>+'24-03-340 Ind. Adulto Mayor'!AB65</f>
        <v>0</v>
      </c>
      <c r="R17" s="63">
        <f>+'24-03-340 Ind. Adulto Mayor'!AC65</f>
        <v>0</v>
      </c>
      <c r="S17" s="63">
        <f>+'24-03-340 Ind. Adulto Mayor'!AD65</f>
        <v>0</v>
      </c>
      <c r="T17" s="63">
        <f>+'24-03-340 Ind. Adulto Mayor'!AE65</f>
        <v>0</v>
      </c>
      <c r="U17" s="63">
        <f>+'24-03-340 Ind. Adulto Mayor'!AF65</f>
        <v>0</v>
      </c>
      <c r="V17" s="63">
        <f>+'24-03-340 Ind. Adulto Mayor'!AG65</f>
        <v>0</v>
      </c>
      <c r="W17" s="63">
        <f>+'24-03-340 Ind. Adulto Mayor'!AH65</f>
        <v>0</v>
      </c>
      <c r="X17" s="87">
        <f>+'24-03-340 Ind. Adulto Mayor'!AI65</f>
        <v>0</v>
      </c>
      <c r="Y17" s="87">
        <f>+'24-03-340 Ind. Adulto Mayor'!AJ62</f>
        <v>0</v>
      </c>
    </row>
    <row r="18" spans="1:25" ht="24.75" customHeight="1" x14ac:dyDescent="0.25">
      <c r="A18" s="86" t="s">
        <v>64</v>
      </c>
      <c r="B18" s="63">
        <f>+'24-03-340 Ind. Adulto Mayor'!J69</f>
        <v>0</v>
      </c>
      <c r="C18" s="63">
        <f>+'24-03-340 Ind. Adulto Mayor'!K69</f>
        <v>0</v>
      </c>
      <c r="D18" s="63">
        <f>+'24-03-340 Ind. Adulto Mayor'!M69</f>
        <v>0</v>
      </c>
      <c r="E18" s="63">
        <f>+'24-03-340 Ind. Adulto Mayor'!N69</f>
        <v>0</v>
      </c>
      <c r="F18" s="63">
        <f>+'24-03-340 Ind. Adulto Mayor'!O69</f>
        <v>0</v>
      </c>
      <c r="G18" s="63">
        <f>+'24-03-340 Ind. Adulto Mayor'!R69</f>
        <v>0</v>
      </c>
      <c r="H18" s="63">
        <f>+'24-03-340 Ind. Adulto Mayor'!S69</f>
        <v>0</v>
      </c>
      <c r="I18" s="63">
        <f>+'24-03-340 Ind. Adulto Mayor'!T69</f>
        <v>0</v>
      </c>
      <c r="J18" s="63">
        <f>+'24-03-340 Ind. Adulto Mayor'!U69</f>
        <v>0</v>
      </c>
      <c r="K18" s="63">
        <f>+'24-03-340 Ind. Adulto Mayor'!V69</f>
        <v>0</v>
      </c>
      <c r="L18" s="63">
        <f>+'24-03-340 Ind. Adulto Mayor'!W69</f>
        <v>0</v>
      </c>
      <c r="M18" s="63">
        <f>+'24-03-340 Ind. Adulto Mayor'!X69</f>
        <v>0</v>
      </c>
      <c r="N18" s="63">
        <f>+'24-03-340 Ind. Adulto Mayor'!Y69</f>
        <v>0</v>
      </c>
      <c r="O18" s="63">
        <f>+'24-03-340 Ind. Adulto Mayor'!Z69</f>
        <v>0</v>
      </c>
      <c r="P18" s="63">
        <f>+'24-03-340 Ind. Adulto Mayor'!AA69</f>
        <v>0</v>
      </c>
      <c r="Q18" s="63">
        <f>+'24-03-340 Ind. Adulto Mayor'!AB69</f>
        <v>0</v>
      </c>
      <c r="R18" s="63">
        <f>+'24-03-340 Ind. Adulto Mayor'!AC69</f>
        <v>0</v>
      </c>
      <c r="S18" s="63">
        <f>+'24-03-340 Ind. Adulto Mayor'!AD69</f>
        <v>0</v>
      </c>
      <c r="T18" s="63">
        <f>+'24-03-340 Ind. Adulto Mayor'!AE69</f>
        <v>0</v>
      </c>
      <c r="U18" s="63">
        <f>+'24-03-340 Ind. Adulto Mayor'!AF69</f>
        <v>0</v>
      </c>
      <c r="V18" s="63">
        <f>+'24-03-340 Ind. Adulto Mayor'!AG69</f>
        <v>0</v>
      </c>
      <c r="W18" s="63">
        <f>+'24-03-340 Ind. Adulto Mayor'!AH69</f>
        <v>0</v>
      </c>
      <c r="X18" s="87">
        <f>+'24-03-340 Ind. Adulto Mayor'!AI69</f>
        <v>0</v>
      </c>
      <c r="Y18" s="87">
        <f>+'24-03-340 Ind. Adulto Mayor'!AJ69</f>
        <v>0</v>
      </c>
    </row>
    <row r="19" spans="1:25" ht="24.75" customHeight="1" x14ac:dyDescent="0.25">
      <c r="A19" s="86" t="s">
        <v>66</v>
      </c>
      <c r="B19" s="63">
        <f>+'24-03-340 Ind. Adulto Mayor'!J73</f>
        <v>0</v>
      </c>
      <c r="C19" s="63">
        <f>+'24-03-340 Ind. Adulto Mayor'!K73</f>
        <v>0</v>
      </c>
      <c r="D19" s="63">
        <f>+'24-03-340 Ind. Adulto Mayor'!M73</f>
        <v>0</v>
      </c>
      <c r="E19" s="63">
        <f>+'24-03-340 Ind. Adulto Mayor'!N73</f>
        <v>0</v>
      </c>
      <c r="F19" s="63">
        <f>+'24-03-340 Ind. Adulto Mayor'!O73</f>
        <v>0</v>
      </c>
      <c r="G19" s="63">
        <f>+'24-03-340 Ind. Adulto Mayor'!R73</f>
        <v>0</v>
      </c>
      <c r="H19" s="63">
        <f>+'24-03-340 Ind. Adulto Mayor'!S73</f>
        <v>0</v>
      </c>
      <c r="I19" s="63">
        <f>+'24-03-340 Ind. Adulto Mayor'!T73</f>
        <v>0</v>
      </c>
      <c r="J19" s="63">
        <f>+'24-03-340 Ind. Adulto Mayor'!U73</f>
        <v>0</v>
      </c>
      <c r="K19" s="63">
        <f>+'24-03-340 Ind. Adulto Mayor'!V73</f>
        <v>0</v>
      </c>
      <c r="L19" s="63">
        <f>+'24-03-340 Ind. Adulto Mayor'!W73</f>
        <v>0</v>
      </c>
      <c r="M19" s="63">
        <f>+'24-03-340 Ind. Adulto Mayor'!X73</f>
        <v>0</v>
      </c>
      <c r="N19" s="63">
        <f>+'24-03-340 Ind. Adulto Mayor'!Y73</f>
        <v>0</v>
      </c>
      <c r="O19" s="63">
        <f>+'24-03-340 Ind. Adulto Mayor'!Z73</f>
        <v>0</v>
      </c>
      <c r="P19" s="63">
        <f>+'24-03-340 Ind. Adulto Mayor'!AA73</f>
        <v>0</v>
      </c>
      <c r="Q19" s="63">
        <f>+'24-03-340 Ind. Adulto Mayor'!AB73</f>
        <v>0</v>
      </c>
      <c r="R19" s="63">
        <f>+'24-03-340 Ind. Adulto Mayor'!AC73</f>
        <v>0</v>
      </c>
      <c r="S19" s="63">
        <f>+'24-03-340 Ind. Adulto Mayor'!AD73</f>
        <v>0</v>
      </c>
      <c r="T19" s="63">
        <f>+'24-03-340 Ind. Adulto Mayor'!AE73</f>
        <v>0</v>
      </c>
      <c r="U19" s="63">
        <f>+'24-03-340 Ind. Adulto Mayor'!AF73</f>
        <v>0</v>
      </c>
      <c r="V19" s="63">
        <f>+'24-03-340 Ind. Adulto Mayor'!AG73</f>
        <v>0</v>
      </c>
      <c r="W19" s="63">
        <f>+'24-03-340 Ind. Adulto Mayor'!AH73</f>
        <v>0</v>
      </c>
      <c r="X19" s="87">
        <f>+'24-03-340 Ind. Adulto Mayor'!AI73</f>
        <v>0</v>
      </c>
      <c r="Y19" s="87">
        <f>+'24-03-340 Ind. Adulto Mayor'!AJ73</f>
        <v>0</v>
      </c>
    </row>
    <row r="20" spans="1:25" ht="24.75" customHeight="1" x14ac:dyDescent="0.25">
      <c r="A20" s="88" t="s">
        <v>68</v>
      </c>
      <c r="B20" s="63">
        <f>+'24-03-340 Ind. Adulto Mayor'!J77</f>
        <v>0</v>
      </c>
      <c r="C20" s="63">
        <f>+'24-03-340 Ind. Adulto Mayor'!K77</f>
        <v>0</v>
      </c>
      <c r="D20" s="63">
        <f>+'24-03-340 Ind. Adulto Mayor'!M77</f>
        <v>0</v>
      </c>
      <c r="E20" s="63">
        <f>+'24-03-340 Ind. Adulto Mayor'!N77</f>
        <v>0</v>
      </c>
      <c r="F20" s="63">
        <f>+'24-03-340 Ind. Adulto Mayor'!O77</f>
        <v>0</v>
      </c>
      <c r="G20" s="63">
        <f>+'24-03-340 Ind. Adulto Mayor'!R77</f>
        <v>0</v>
      </c>
      <c r="H20" s="63">
        <f>+'24-03-340 Ind. Adulto Mayor'!S77</f>
        <v>0</v>
      </c>
      <c r="I20" s="63">
        <f>+'24-03-340 Ind. Adulto Mayor'!T77</f>
        <v>0</v>
      </c>
      <c r="J20" s="63">
        <f>+'24-03-340 Ind. Adulto Mayor'!U77</f>
        <v>0</v>
      </c>
      <c r="K20" s="63">
        <f>+'24-03-340 Ind. Adulto Mayor'!V77</f>
        <v>0</v>
      </c>
      <c r="L20" s="63">
        <f>+'24-03-340 Ind. Adulto Mayor'!W77</f>
        <v>0</v>
      </c>
      <c r="M20" s="63">
        <f>+'24-03-340 Ind. Adulto Mayor'!X77</f>
        <v>0</v>
      </c>
      <c r="N20" s="63">
        <f>+'24-03-340 Ind. Adulto Mayor'!Y77</f>
        <v>0</v>
      </c>
      <c r="O20" s="63">
        <f>+'24-03-340 Ind. Adulto Mayor'!Z77</f>
        <v>0</v>
      </c>
      <c r="P20" s="63">
        <f>+'24-03-340 Ind. Adulto Mayor'!AA77</f>
        <v>0</v>
      </c>
      <c r="Q20" s="63">
        <f>+'24-03-340 Ind. Adulto Mayor'!AB77</f>
        <v>0</v>
      </c>
      <c r="R20" s="63">
        <f>+'24-03-340 Ind. Adulto Mayor'!AC77</f>
        <v>0</v>
      </c>
      <c r="S20" s="63">
        <f>+'24-03-340 Ind. Adulto Mayor'!AD77</f>
        <v>0</v>
      </c>
      <c r="T20" s="63">
        <f>+'24-03-340 Ind. Adulto Mayor'!AE77</f>
        <v>0</v>
      </c>
      <c r="U20" s="63">
        <f>+'24-03-340 Ind. Adulto Mayor'!AF77</f>
        <v>0</v>
      </c>
      <c r="V20" s="63">
        <f>+'24-03-340 Ind. Adulto Mayor'!AG77</f>
        <v>0</v>
      </c>
      <c r="W20" s="63">
        <f>+'24-03-340 Ind. Adulto Mayor'!AH77</f>
        <v>0</v>
      </c>
      <c r="X20" s="87">
        <f>+'24-03-340 Ind. Adulto Mayor'!AI77</f>
        <v>0</v>
      </c>
      <c r="Y20" s="87">
        <f>+'24-03-340 Ind. Adulto Mayor'!AJ77</f>
        <v>0</v>
      </c>
    </row>
    <row r="21" spans="1:25" ht="24.75" customHeight="1" x14ac:dyDescent="0.25">
      <c r="A21" s="88" t="s">
        <v>70</v>
      </c>
      <c r="B21" s="63">
        <f>+'24-03-340 Ind. Adulto Mayor'!J81</f>
        <v>0</v>
      </c>
      <c r="C21" s="63">
        <f>+'24-03-340 Ind. Adulto Mayor'!K81</f>
        <v>0</v>
      </c>
      <c r="D21" s="63">
        <f>+'24-03-340 Ind. Adulto Mayor'!M81</f>
        <v>0</v>
      </c>
      <c r="E21" s="63">
        <f>+'24-03-340 Ind. Adulto Mayor'!N81</f>
        <v>0</v>
      </c>
      <c r="F21" s="63">
        <f>+'24-03-340 Ind. Adulto Mayor'!O81</f>
        <v>0</v>
      </c>
      <c r="G21" s="63">
        <f>+'24-03-340 Ind. Adulto Mayor'!R81</f>
        <v>0</v>
      </c>
      <c r="H21" s="63">
        <f>+'24-03-340 Ind. Adulto Mayor'!S81</f>
        <v>0</v>
      </c>
      <c r="I21" s="63">
        <f>+'24-03-340 Ind. Adulto Mayor'!T81</f>
        <v>0</v>
      </c>
      <c r="J21" s="63">
        <f>+'24-03-340 Ind. Adulto Mayor'!U81</f>
        <v>0</v>
      </c>
      <c r="K21" s="63">
        <f>+'24-03-340 Ind. Adulto Mayor'!V81</f>
        <v>0</v>
      </c>
      <c r="L21" s="63">
        <f>+'24-03-340 Ind. Adulto Mayor'!W81</f>
        <v>0</v>
      </c>
      <c r="M21" s="63">
        <f>+'24-03-340 Ind. Adulto Mayor'!X81</f>
        <v>0</v>
      </c>
      <c r="N21" s="63">
        <f>+'24-03-340 Ind. Adulto Mayor'!Y81</f>
        <v>0</v>
      </c>
      <c r="O21" s="63">
        <f>+'24-03-340 Ind. Adulto Mayor'!Z81</f>
        <v>0</v>
      </c>
      <c r="P21" s="63">
        <f>+'24-03-340 Ind. Adulto Mayor'!AA81</f>
        <v>0</v>
      </c>
      <c r="Q21" s="63">
        <f>+'24-03-340 Ind. Adulto Mayor'!AB81</f>
        <v>0</v>
      </c>
      <c r="R21" s="63">
        <f>+'24-03-340 Ind. Adulto Mayor'!AC81</f>
        <v>0</v>
      </c>
      <c r="S21" s="63">
        <f>+'24-03-340 Ind. Adulto Mayor'!AD81</f>
        <v>0</v>
      </c>
      <c r="T21" s="63">
        <f>+'24-03-340 Ind. Adulto Mayor'!AE81</f>
        <v>0</v>
      </c>
      <c r="U21" s="63">
        <f>+'24-03-340 Ind. Adulto Mayor'!AF81</f>
        <v>0</v>
      </c>
      <c r="V21" s="63">
        <f>+'24-03-340 Ind. Adulto Mayor'!AG81</f>
        <v>0</v>
      </c>
      <c r="W21" s="63">
        <f>+'24-03-340 Ind. Adulto Mayor'!AH81</f>
        <v>0</v>
      </c>
      <c r="X21" s="87">
        <f>+'24-03-340 Ind. Adulto Mayor'!AI81</f>
        <v>0</v>
      </c>
      <c r="Y21" s="87">
        <f>+'24-03-340 Ind. Adulto Mayor'!AJ81</f>
        <v>0</v>
      </c>
    </row>
    <row r="22" spans="1:25" ht="24.75" customHeight="1" x14ac:dyDescent="0.25">
      <c r="A22" s="88" t="s">
        <v>72</v>
      </c>
      <c r="B22" s="63">
        <f>+'24-03-340 Ind. Adulto Mayor'!J116</f>
        <v>889888000</v>
      </c>
      <c r="C22" s="63">
        <f>+'24-03-340 Ind. Adulto Mayor'!K116</f>
        <v>876984000</v>
      </c>
      <c r="D22" s="63">
        <f>+'24-03-340 Ind. Adulto Mayor'!M116</f>
        <v>0</v>
      </c>
      <c r="E22" s="63">
        <f>+'24-03-340 Ind. Adulto Mayor'!N116</f>
        <v>0</v>
      </c>
      <c r="F22" s="63">
        <f>+'24-03-340 Ind. Adulto Mayor'!O116</f>
        <v>0</v>
      </c>
      <c r="G22" s="63">
        <f>+'24-03-340 Ind. Adulto Mayor'!R116</f>
        <v>0</v>
      </c>
      <c r="H22" s="63">
        <f>+'24-03-340 Ind. Adulto Mayor'!S116</f>
        <v>0</v>
      </c>
      <c r="I22" s="63">
        <f>+'24-03-340 Ind. Adulto Mayor'!T116</f>
        <v>12904000</v>
      </c>
      <c r="J22" s="63">
        <f>+'24-03-340 Ind. Adulto Mayor'!U116</f>
        <v>12904000</v>
      </c>
      <c r="K22" s="63">
        <f>+'24-03-340 Ind. Adulto Mayor'!V116</f>
        <v>497447000</v>
      </c>
      <c r="L22" s="63">
        <f>+'24-03-340 Ind. Adulto Mayor'!W116</f>
        <v>314198000</v>
      </c>
      <c r="M22" s="63">
        <f>+'24-03-340 Ind. Adulto Mayor'!X116</f>
        <v>52435000</v>
      </c>
      <c r="N22" s="63">
        <f>+'24-03-340 Ind. Adulto Mayor'!Y116</f>
        <v>864080000</v>
      </c>
      <c r="O22" s="63">
        <f>+'24-03-340 Ind. Adulto Mayor'!Z116</f>
        <v>0</v>
      </c>
      <c r="P22" s="63">
        <f>+'24-03-340 Ind. Adulto Mayor'!AA116</f>
        <v>0</v>
      </c>
      <c r="Q22" s="63">
        <f>+'24-03-340 Ind. Adulto Mayor'!AB116</f>
        <v>0</v>
      </c>
      <c r="R22" s="63">
        <f>+'24-03-340 Ind. Adulto Mayor'!AC116</f>
        <v>0</v>
      </c>
      <c r="S22" s="63">
        <f>+'24-03-340 Ind. Adulto Mayor'!AD116</f>
        <v>0</v>
      </c>
      <c r="T22" s="63">
        <f>+'24-03-340 Ind. Adulto Mayor'!AE116</f>
        <v>0</v>
      </c>
      <c r="U22" s="63">
        <f>+'24-03-340 Ind. Adulto Mayor'!AF116</f>
        <v>0</v>
      </c>
      <c r="V22" s="63">
        <f>+'24-03-340 Ind. Adulto Mayor'!AG116</f>
        <v>0</v>
      </c>
      <c r="W22" s="63">
        <f>+'24-03-340 Ind. Adulto Mayor'!AH116</f>
        <v>876984000</v>
      </c>
      <c r="X22" s="87">
        <f>+'24-03-340 Ind. Adulto Mayor'!AI116</f>
        <v>0.98549929878816211</v>
      </c>
      <c r="Y22" s="87">
        <f>+'24-03-340 Ind. Adulto Mayor'!AJ116</f>
        <v>0.53822058157212527</v>
      </c>
    </row>
    <row r="23" spans="1:25" ht="24.75" customHeight="1" x14ac:dyDescent="0.25">
      <c r="A23" s="89" t="s">
        <v>74</v>
      </c>
      <c r="B23" s="63">
        <f>+'24-03-340 Ind. Adulto Mayor'!J120</f>
        <v>9205756000</v>
      </c>
      <c r="C23" s="63">
        <f>+'24-03-340 Ind. Adulto Mayor'!K120</f>
        <v>718207600</v>
      </c>
      <c r="D23" s="63">
        <f>+'24-03-340 Ind. Adulto Mayor'!M120</f>
        <v>0</v>
      </c>
      <c r="E23" s="63">
        <f>+'24-03-340 Ind. Adulto Mayor'!N120</f>
        <v>0</v>
      </c>
      <c r="F23" s="63">
        <f>+'24-03-340 Ind. Adulto Mayor'!O120</f>
        <v>0</v>
      </c>
      <c r="G23" s="63">
        <f>+'24-03-340 Ind. Adulto Mayor'!R120</f>
        <v>0</v>
      </c>
      <c r="H23" s="63">
        <f>+'24-03-340 Ind. Adulto Mayor'!S120</f>
        <v>405852720</v>
      </c>
      <c r="I23" s="63">
        <f>+'24-03-340 Ind. Adulto Mayor'!T120</f>
        <v>0</v>
      </c>
      <c r="J23" s="63">
        <f>+'24-03-340 Ind. Adulto Mayor'!U120</f>
        <v>405852720</v>
      </c>
      <c r="K23" s="63">
        <f>+'24-03-340 Ind. Adulto Mayor'!V120</f>
        <v>0</v>
      </c>
      <c r="L23" s="63">
        <f>+'24-03-340 Ind. Adulto Mayor'!W120</f>
        <v>0</v>
      </c>
      <c r="M23" s="63">
        <f>+'24-03-340 Ind. Adulto Mayor'!X120</f>
        <v>0</v>
      </c>
      <c r="N23" s="63">
        <f>+'24-03-340 Ind. Adulto Mayor'!Y120</f>
        <v>0</v>
      </c>
      <c r="O23" s="63">
        <f>+'24-03-340 Ind. Adulto Mayor'!Z120</f>
        <v>0</v>
      </c>
      <c r="P23" s="63">
        <f>+'24-03-340 Ind. Adulto Mayor'!AA120</f>
        <v>0</v>
      </c>
      <c r="Q23" s="63">
        <f>+'24-03-340 Ind. Adulto Mayor'!AB120</f>
        <v>0</v>
      </c>
      <c r="R23" s="63">
        <f>+'24-03-340 Ind. Adulto Mayor'!AC120</f>
        <v>0</v>
      </c>
      <c r="S23" s="63">
        <f>+'24-03-340 Ind. Adulto Mayor'!AD120</f>
        <v>0</v>
      </c>
      <c r="T23" s="63">
        <f>+'24-03-340 Ind. Adulto Mayor'!AE120</f>
        <v>0</v>
      </c>
      <c r="U23" s="63">
        <f>+'24-03-340 Ind. Adulto Mayor'!AF120</f>
        <v>0</v>
      </c>
      <c r="V23" s="63">
        <f>+'24-03-340 Ind. Adulto Mayor'!AG120</f>
        <v>0</v>
      </c>
      <c r="W23" s="63">
        <f>+'24-03-340 Ind. Adulto Mayor'!AH120</f>
        <v>405852720</v>
      </c>
      <c r="X23" s="87">
        <f>+'24-03-340 Ind. Adulto Mayor'!AI120</f>
        <v>4.4086843057756474E-2</v>
      </c>
      <c r="Y23" s="87">
        <f>+'24-03-340 Ind. Adulto Mayor'!AJ120</f>
        <v>0.24907898774781398</v>
      </c>
    </row>
    <row r="24" spans="1:25" ht="25.5" x14ac:dyDescent="0.25">
      <c r="A24" s="8" t="str">
        <f>"TOTAL ASIG."&amp;" "&amp;$A$5</f>
        <v>TOTAL ASIG. 24-03-340 "Programa de Apoyo Integral al Adulto Mayor Chile Solidario"</v>
      </c>
      <c r="B24" s="75">
        <f>SUM(B8:B23)</f>
        <v>10442221000</v>
      </c>
      <c r="C24" s="75">
        <f t="shared" ref="C24:V24" si="0">SUM(C8:C23)</f>
        <v>1941768600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405852720</v>
      </c>
      <c r="I24" s="75">
        <f t="shared" si="0"/>
        <v>100767000</v>
      </c>
      <c r="J24" s="75">
        <f t="shared" si="0"/>
        <v>506619720</v>
      </c>
      <c r="K24" s="75">
        <f t="shared" si="0"/>
        <v>707301000</v>
      </c>
      <c r="L24" s="75">
        <f t="shared" si="0"/>
        <v>363058000</v>
      </c>
      <c r="M24" s="75">
        <f t="shared" si="0"/>
        <v>52435000</v>
      </c>
      <c r="N24" s="75">
        <f t="shared" si="0"/>
        <v>1122794000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1629413720</v>
      </c>
      <c r="X24" s="90">
        <f>+'24-03-340 Ind. Adulto Mayor'!AI121</f>
        <v>0.15604091505054338</v>
      </c>
      <c r="Y24" s="90">
        <f>'24-03-340 Ind. Adulto Mayor'!AJ121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E689A-E8E9-44DD-9908-C8C1A72EABF7}">
  <sheetPr>
    <tabColor rgb="FF007DB5"/>
    <pageSetUpPr fitToPage="1"/>
  </sheetPr>
  <dimension ref="A1:DB91"/>
  <sheetViews>
    <sheetView topLeftCell="I40" zoomScale="130" zoomScaleNormal="130" workbookViewId="0">
      <selection activeCell="AJ75" sqref="AJ75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customWidth="1" outlineLevel="1"/>
    <col min="25" max="25" width="12.140625" style="83" customWidth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</row>
    <row r="2" spans="1:106" s="1" customFormat="1" ht="16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</row>
    <row r="3" spans="1:106" s="1" customFormat="1" ht="16.5" customHeight="1" x14ac:dyDescent="0.25">
      <c r="A3" s="142" t="s">
        <v>169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</row>
    <row r="4" spans="1:106" s="1" customFormat="1" ht="16.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</row>
    <row r="5" spans="1:106" ht="17.25" customHeight="1" x14ac:dyDescent="0.25">
      <c r="A5" s="174" t="s">
        <v>90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6"/>
    </row>
    <row r="6" spans="1:106" s="6" customFormat="1" x14ac:dyDescent="0.25">
      <c r="A6" s="138" t="s">
        <v>3</v>
      </c>
      <c r="B6" s="172" t="s">
        <v>4</v>
      </c>
      <c r="C6" s="4" t="s">
        <v>5</v>
      </c>
      <c r="D6" s="172" t="s">
        <v>6</v>
      </c>
      <c r="E6" s="138" t="s">
        <v>7</v>
      </c>
      <c r="F6" s="172" t="s">
        <v>8</v>
      </c>
      <c r="G6" s="138" t="s">
        <v>9</v>
      </c>
      <c r="H6" s="138" t="s">
        <v>10</v>
      </c>
      <c r="I6" s="138"/>
      <c r="J6" s="145" t="s">
        <v>11</v>
      </c>
      <c r="K6" s="145" t="s">
        <v>12</v>
      </c>
      <c r="L6" s="138" t="s">
        <v>13</v>
      </c>
      <c r="M6" s="151" t="s">
        <v>14</v>
      </c>
      <c r="N6" s="152"/>
      <c r="O6" s="153"/>
      <c r="P6" s="138" t="s">
        <v>15</v>
      </c>
      <c r="Q6" s="172" t="s">
        <v>16</v>
      </c>
      <c r="R6" s="137" t="s">
        <v>17</v>
      </c>
      <c r="S6" s="137"/>
      <c r="T6" s="137"/>
      <c r="U6" s="145" t="s">
        <v>18</v>
      </c>
      <c r="V6" s="137" t="s">
        <v>17</v>
      </c>
      <c r="W6" s="137"/>
      <c r="X6" s="137"/>
      <c r="Y6" s="145" t="s">
        <v>19</v>
      </c>
      <c r="Z6" s="137" t="s">
        <v>17</v>
      </c>
      <c r="AA6" s="137"/>
      <c r="AB6" s="137"/>
      <c r="AC6" s="145" t="s">
        <v>20</v>
      </c>
      <c r="AD6" s="137" t="s">
        <v>17</v>
      </c>
      <c r="AE6" s="137"/>
      <c r="AF6" s="137"/>
      <c r="AG6" s="145" t="s">
        <v>21</v>
      </c>
      <c r="AH6" s="145" t="s">
        <v>22</v>
      </c>
      <c r="AI6" s="147" t="s">
        <v>23</v>
      </c>
      <c r="AJ6" s="147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38"/>
      <c r="B7" s="173"/>
      <c r="C7" s="4" t="s">
        <v>24</v>
      </c>
      <c r="D7" s="173"/>
      <c r="E7" s="138"/>
      <c r="F7" s="173"/>
      <c r="G7" s="138"/>
      <c r="H7" s="3" t="s">
        <v>25</v>
      </c>
      <c r="I7" s="3" t="s">
        <v>26</v>
      </c>
      <c r="J7" s="146"/>
      <c r="K7" s="146"/>
      <c r="L7" s="138"/>
      <c r="M7" s="5" t="s">
        <v>27</v>
      </c>
      <c r="N7" s="5" t="s">
        <v>28</v>
      </c>
      <c r="O7" s="5" t="s">
        <v>29</v>
      </c>
      <c r="P7" s="138"/>
      <c r="Q7" s="173"/>
      <c r="R7" s="5" t="s">
        <v>30</v>
      </c>
      <c r="S7" s="5" t="s">
        <v>31</v>
      </c>
      <c r="T7" s="5" t="s">
        <v>32</v>
      </c>
      <c r="U7" s="146"/>
      <c r="V7" s="5" t="s">
        <v>33</v>
      </c>
      <c r="W7" s="5" t="s">
        <v>34</v>
      </c>
      <c r="X7" s="5" t="s">
        <v>35</v>
      </c>
      <c r="Y7" s="146"/>
      <c r="Z7" s="5" t="s">
        <v>36</v>
      </c>
      <c r="AA7" s="5" t="s">
        <v>37</v>
      </c>
      <c r="AB7" s="5" t="s">
        <v>38</v>
      </c>
      <c r="AC7" s="146"/>
      <c r="AD7" s="5" t="s">
        <v>39</v>
      </c>
      <c r="AE7" s="5" t="s">
        <v>40</v>
      </c>
      <c r="AF7" s="5" t="s">
        <v>41</v>
      </c>
      <c r="AG7" s="146"/>
      <c r="AH7" s="146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69" t="s">
        <v>44</v>
      </c>
      <c r="B8" s="149"/>
      <c r="C8" s="149"/>
      <c r="D8" s="149"/>
      <c r="E8" s="150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60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61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62" t="s">
        <v>45</v>
      </c>
      <c r="B11" s="168"/>
      <c r="C11" s="163"/>
      <c r="D11" s="163"/>
      <c r="E11" s="163"/>
      <c r="F11" s="163"/>
      <c r="G11" s="163"/>
      <c r="H11" s="163"/>
      <c r="I11" s="16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57" t="s">
        <v>46</v>
      </c>
      <c r="B12" s="158"/>
      <c r="C12" s="158"/>
      <c r="D12" s="158"/>
      <c r="E12" s="15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24.95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70">
        <v>700000</v>
      </c>
      <c r="K13" s="99">
        <v>232618</v>
      </c>
      <c r="L13" s="59" t="s">
        <v>177</v>
      </c>
      <c r="M13" s="24"/>
      <c r="N13" s="24"/>
      <c r="O13" s="24"/>
      <c r="P13" s="22"/>
      <c r="Q13" s="22"/>
      <c r="R13" s="99">
        <v>48972</v>
      </c>
      <c r="S13" s="99">
        <v>48972</v>
      </c>
      <c r="T13" s="99"/>
      <c r="U13" s="25">
        <f>SUM(R13:T13)</f>
        <v>97944</v>
      </c>
      <c r="V13" s="24"/>
      <c r="W13" s="24"/>
      <c r="X13" s="24">
        <v>134674</v>
      </c>
      <c r="Y13" s="25">
        <f>SUM(V13:X13)</f>
        <v>134674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232618</v>
      </c>
      <c r="AI13" s="26">
        <f>IF(ISERROR(AH13/J13),0,AH13/J13)</f>
        <v>0.33231142857142859</v>
      </c>
      <c r="AJ13" s="27">
        <f>IF(ISERROR(AH13/$AH$72),"-",AH13/$AH$72)</f>
        <v>9.0316049877003403E-3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71"/>
      <c r="K14" s="99">
        <v>37510</v>
      </c>
      <c r="L14" s="59" t="s">
        <v>178</v>
      </c>
      <c r="M14" s="24"/>
      <c r="N14" s="24"/>
      <c r="O14" s="24"/>
      <c r="P14" s="30"/>
      <c r="Q14" s="30"/>
      <c r="R14" s="24"/>
      <c r="S14" s="24"/>
      <c r="T14" s="24">
        <v>37510</v>
      </c>
      <c r="U14" s="25">
        <f>SUM(R14:T14)</f>
        <v>37510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37510</v>
      </c>
      <c r="AI14" s="26">
        <f>IF(ISERROR(AH14/J13),0,AH14/J13)</f>
        <v>5.3585714285714285E-2</v>
      </c>
      <c r="AJ14" s="27">
        <f>IF(ISERROR(AH14/$AH$72),"-",AH14/$AH$72)</f>
        <v>1.4563597962695912E-3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x14ac:dyDescent="0.25">
      <c r="A15" s="162" t="s">
        <v>47</v>
      </c>
      <c r="B15" s="168"/>
      <c r="C15" s="163"/>
      <c r="D15" s="163"/>
      <c r="E15" s="163"/>
      <c r="F15" s="163"/>
      <c r="G15" s="163"/>
      <c r="H15" s="163"/>
      <c r="I15" s="164"/>
      <c r="J15" s="33">
        <f>SUM(J13:J14)</f>
        <v>700000</v>
      </c>
      <c r="K15" s="33">
        <f>SUM(K13:K14)</f>
        <v>270128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48972</v>
      </c>
      <c r="S15" s="33">
        <f t="shared" si="1"/>
        <v>48972</v>
      </c>
      <c r="T15" s="33">
        <f t="shared" si="1"/>
        <v>37510</v>
      </c>
      <c r="U15" s="33">
        <f t="shared" si="1"/>
        <v>135454</v>
      </c>
      <c r="V15" s="33">
        <f t="shared" si="1"/>
        <v>0</v>
      </c>
      <c r="W15" s="33">
        <f t="shared" si="1"/>
        <v>0</v>
      </c>
      <c r="X15" s="33">
        <f t="shared" si="1"/>
        <v>134674</v>
      </c>
      <c r="Y15" s="33">
        <f t="shared" si="1"/>
        <v>134674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270128</v>
      </c>
      <c r="AI15" s="36">
        <f>IF(ISERROR(AH15/J15),0,AH15/J15)</f>
        <v>0.38589714285714288</v>
      </c>
      <c r="AJ15" s="36">
        <f>IF(ISERROR(AH15/$AH$72),0,AH15/$AH$72)</f>
        <v>1.0487964783969931E-2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57" t="s">
        <v>48</v>
      </c>
      <c r="B16" s="158"/>
      <c r="C16" s="158"/>
      <c r="D16" s="158"/>
      <c r="E16" s="15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60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61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62" t="s">
        <v>49</v>
      </c>
      <c r="B19" s="168"/>
      <c r="C19" s="163"/>
      <c r="D19" s="163"/>
      <c r="E19" s="163"/>
      <c r="F19" s="163"/>
      <c r="G19" s="163"/>
      <c r="H19" s="163"/>
      <c r="I19" s="16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57" t="s">
        <v>50</v>
      </c>
      <c r="B20" s="158"/>
      <c r="C20" s="158"/>
      <c r="D20" s="158"/>
      <c r="E20" s="15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60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61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62" t="s">
        <v>51</v>
      </c>
      <c r="B23" s="168"/>
      <c r="C23" s="163"/>
      <c r="D23" s="163"/>
      <c r="E23" s="163"/>
      <c r="F23" s="163"/>
      <c r="G23" s="163"/>
      <c r="H23" s="163"/>
      <c r="I23" s="16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57" t="s">
        <v>52</v>
      </c>
      <c r="B24" s="158"/>
      <c r="C24" s="158"/>
      <c r="D24" s="158"/>
      <c r="E24" s="15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60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61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62" t="s">
        <v>53</v>
      </c>
      <c r="B27" s="168"/>
      <c r="C27" s="163"/>
      <c r="D27" s="163"/>
      <c r="E27" s="163"/>
      <c r="F27" s="163"/>
      <c r="G27" s="163"/>
      <c r="H27" s="163"/>
      <c r="I27" s="16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57" t="s">
        <v>54</v>
      </c>
      <c r="B28" s="158"/>
      <c r="C28" s="158"/>
      <c r="D28" s="158"/>
      <c r="E28" s="15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60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61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62" t="s">
        <v>55</v>
      </c>
      <c r="B31" s="168"/>
      <c r="C31" s="163"/>
      <c r="D31" s="163"/>
      <c r="E31" s="163"/>
      <c r="F31" s="163"/>
      <c r="G31" s="163"/>
      <c r="H31" s="163"/>
      <c r="I31" s="16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57" t="s">
        <v>56</v>
      </c>
      <c r="B32" s="158"/>
      <c r="C32" s="158"/>
      <c r="D32" s="158"/>
      <c r="E32" s="15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60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61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62" t="s">
        <v>57</v>
      </c>
      <c r="B35" s="168"/>
      <c r="C35" s="163"/>
      <c r="D35" s="163"/>
      <c r="E35" s="163"/>
      <c r="F35" s="163"/>
      <c r="G35" s="163"/>
      <c r="H35" s="163"/>
      <c r="I35" s="16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57" t="s">
        <v>58</v>
      </c>
      <c r="B36" s="158"/>
      <c r="C36" s="158"/>
      <c r="D36" s="158"/>
      <c r="E36" s="15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60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61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62" t="s">
        <v>59</v>
      </c>
      <c r="B39" s="168"/>
      <c r="C39" s="163"/>
      <c r="D39" s="163"/>
      <c r="E39" s="163"/>
      <c r="F39" s="163"/>
      <c r="G39" s="163"/>
      <c r="H39" s="163"/>
      <c r="I39" s="16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57" t="s">
        <v>60</v>
      </c>
      <c r="B40" s="158"/>
      <c r="C40" s="158"/>
      <c r="D40" s="158"/>
      <c r="E40" s="15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60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61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62" t="s">
        <v>61</v>
      </c>
      <c r="B43" s="168"/>
      <c r="C43" s="163"/>
      <c r="D43" s="163"/>
      <c r="E43" s="163"/>
      <c r="F43" s="163"/>
      <c r="G43" s="163"/>
      <c r="H43" s="163"/>
      <c r="I43" s="16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57" t="s">
        <v>62</v>
      </c>
      <c r="B44" s="158"/>
      <c r="C44" s="158"/>
      <c r="D44" s="158"/>
      <c r="E44" s="15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60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61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62" t="s">
        <v>63</v>
      </c>
      <c r="B47" s="168"/>
      <c r="C47" s="163"/>
      <c r="D47" s="163"/>
      <c r="E47" s="163"/>
      <c r="F47" s="163"/>
      <c r="G47" s="163"/>
      <c r="H47" s="163"/>
      <c r="I47" s="16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57" t="s">
        <v>64</v>
      </c>
      <c r="B48" s="158"/>
      <c r="C48" s="158"/>
      <c r="D48" s="158"/>
      <c r="E48" s="15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60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61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65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65" t="s">
        <v>66</v>
      </c>
      <c r="B52" s="166"/>
      <c r="C52" s="166"/>
      <c r="D52" s="166"/>
      <c r="E52" s="16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60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61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62" t="s">
        <v>67</v>
      </c>
      <c r="B55" s="163"/>
      <c r="C55" s="163"/>
      <c r="D55" s="163"/>
      <c r="E55" s="163"/>
      <c r="F55" s="163"/>
      <c r="G55" s="163"/>
      <c r="H55" s="163"/>
      <c r="I55" s="16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57" t="s">
        <v>68</v>
      </c>
      <c r="B56" s="158"/>
      <c r="C56" s="158"/>
      <c r="D56" s="158"/>
      <c r="E56" s="15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60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61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62" t="s">
        <v>69</v>
      </c>
      <c r="B59" s="163"/>
      <c r="C59" s="163"/>
      <c r="D59" s="163"/>
      <c r="E59" s="163"/>
      <c r="F59" s="163"/>
      <c r="G59" s="163"/>
      <c r="H59" s="163"/>
      <c r="I59" s="16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57" t="s">
        <v>70</v>
      </c>
      <c r="B60" s="158"/>
      <c r="C60" s="158"/>
      <c r="D60" s="158"/>
      <c r="E60" s="15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60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61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62" t="s">
        <v>71</v>
      </c>
      <c r="B63" s="163"/>
      <c r="C63" s="163"/>
      <c r="D63" s="163"/>
      <c r="E63" s="163"/>
      <c r="F63" s="163"/>
      <c r="G63" s="163"/>
      <c r="H63" s="163"/>
      <c r="I63" s="16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57" t="s">
        <v>72</v>
      </c>
      <c r="B64" s="158"/>
      <c r="C64" s="158"/>
      <c r="D64" s="158"/>
      <c r="E64" s="15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60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61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62" t="s">
        <v>73</v>
      </c>
      <c r="B67" s="163"/>
      <c r="C67" s="163"/>
      <c r="D67" s="163"/>
      <c r="E67" s="163"/>
      <c r="F67" s="163"/>
      <c r="G67" s="163"/>
      <c r="H67" s="163"/>
      <c r="I67" s="16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57" t="s">
        <v>74</v>
      </c>
      <c r="B68" s="158"/>
      <c r="C68" s="158"/>
      <c r="D68" s="158"/>
      <c r="E68" s="159"/>
      <c r="F68" s="9"/>
      <c r="G68" s="10"/>
      <c r="H68" s="11"/>
      <c r="I68" s="11"/>
      <c r="J68" s="160">
        <v>3831389000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24.95" customHeight="1" outlineLevel="1" x14ac:dyDescent="0.25">
      <c r="A69" s="19">
        <v>1</v>
      </c>
      <c r="B69" s="19"/>
      <c r="C69" s="50"/>
      <c r="D69" s="51"/>
      <c r="E69" s="69"/>
      <c r="F69" s="70"/>
      <c r="G69" s="71"/>
      <c r="H69" s="53"/>
      <c r="I69" s="55"/>
      <c r="J69" s="178"/>
      <c r="K69" s="99">
        <v>52594308</v>
      </c>
      <c r="L69" s="59" t="s">
        <v>177</v>
      </c>
      <c r="M69" s="47"/>
      <c r="N69" s="73"/>
      <c r="O69" s="47"/>
      <c r="P69" s="74"/>
      <c r="Q69" s="74"/>
      <c r="R69" s="99">
        <v>3325956</v>
      </c>
      <c r="S69" s="99">
        <v>3325956</v>
      </c>
      <c r="T69" s="99">
        <v>3325956</v>
      </c>
      <c r="U69" s="25">
        <f>SUM(R69:T69)</f>
        <v>9977868</v>
      </c>
      <c r="V69" s="130">
        <v>2908587</v>
      </c>
      <c r="W69" s="130">
        <v>1934725</v>
      </c>
      <c r="X69" s="130">
        <v>7917392</v>
      </c>
      <c r="Y69" s="25">
        <f>SUM(V69:X69)</f>
        <v>12760704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22738572</v>
      </c>
      <c r="AI69" s="26">
        <f>IF(ISERROR(AH69/J68),0,AH69/J68)</f>
        <v>5.9348116309776953E-3</v>
      </c>
      <c r="AJ69" s="27">
        <f>IF(ISERROR(AH69/$AH$72),"-",AH69/$AH$72)</f>
        <v>0.88284569675770286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25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61"/>
      <c r="K70" s="99">
        <f>1576379+1939900</f>
        <v>3516279</v>
      </c>
      <c r="L70" s="59" t="s">
        <v>178</v>
      </c>
      <c r="M70" s="47"/>
      <c r="N70" s="73"/>
      <c r="O70" s="47"/>
      <c r="P70" s="74"/>
      <c r="Q70" s="74"/>
      <c r="R70" s="24"/>
      <c r="S70" s="99">
        <v>1899240</v>
      </c>
      <c r="T70" s="99">
        <v>820322</v>
      </c>
      <c r="U70" s="25">
        <f>SUM(R70:T70)</f>
        <v>2719562</v>
      </c>
      <c r="V70" s="130">
        <v>27736</v>
      </c>
      <c r="W70" s="24"/>
      <c r="X70" s="24"/>
      <c r="Y70" s="25">
        <f>SUM(V70:X70)</f>
        <v>27736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2747298</v>
      </c>
      <c r="AI70" s="26">
        <f>IF(ISERROR(AH70/J68),0,AH70/J68)</f>
        <v>7.1705013508155922E-4</v>
      </c>
      <c r="AJ70" s="27">
        <f>IF(ISERROR(AH70/$AH$72),"-",AH70/$AH$72)</f>
        <v>0.10666633845832726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57" t="s">
        <v>75</v>
      </c>
      <c r="B71" s="158"/>
      <c r="C71" s="158"/>
      <c r="D71" s="158"/>
      <c r="E71" s="159"/>
      <c r="F71" s="157"/>
      <c r="G71" s="158"/>
      <c r="H71" s="158"/>
      <c r="I71" s="158"/>
      <c r="J71" s="75">
        <f>J68</f>
        <v>3831389000</v>
      </c>
      <c r="K71" s="75">
        <f>SUM(K69:K70)</f>
        <v>56110587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T71" si="15">SUM(R69:R70)</f>
        <v>3325956</v>
      </c>
      <c r="S71" s="75">
        <f t="shared" si="15"/>
        <v>5225196</v>
      </c>
      <c r="T71" s="75">
        <f t="shared" si="15"/>
        <v>4146278</v>
      </c>
      <c r="U71" s="75">
        <f>SUM(U69:U70)</f>
        <v>12697430</v>
      </c>
      <c r="V71" s="75">
        <f>SUM(V69:V70)</f>
        <v>2936323</v>
      </c>
      <c r="W71" s="75">
        <f t="shared" ref="W71:X71" si="16">SUM(W69:W70)</f>
        <v>1934725</v>
      </c>
      <c r="X71" s="75">
        <f t="shared" si="16"/>
        <v>7917392</v>
      </c>
      <c r="Y71" s="75">
        <f t="shared" ref="Y71:AG71" si="17">SUM(Y69:Y69)</f>
        <v>12760704</v>
      </c>
      <c r="Z71" s="75">
        <f t="shared" si="17"/>
        <v>0</v>
      </c>
      <c r="AA71" s="75">
        <f t="shared" si="17"/>
        <v>0</v>
      </c>
      <c r="AB71" s="75">
        <f t="shared" si="17"/>
        <v>0</v>
      </c>
      <c r="AC71" s="75">
        <f t="shared" si="17"/>
        <v>0</v>
      </c>
      <c r="AD71" s="75">
        <f t="shared" si="17"/>
        <v>0</v>
      </c>
      <c r="AE71" s="75">
        <f t="shared" si="17"/>
        <v>0</v>
      </c>
      <c r="AF71" s="75">
        <f t="shared" si="17"/>
        <v>0</v>
      </c>
      <c r="AG71" s="75">
        <f t="shared" si="17"/>
        <v>0</v>
      </c>
      <c r="AH71" s="75">
        <f>SUM(AH69:AH70)</f>
        <v>25485870</v>
      </c>
      <c r="AI71" s="78">
        <f>IF(ISERROR(AH71/J71),0,AH71/J71)</f>
        <v>6.6518617660592545E-3</v>
      </c>
      <c r="AJ71" s="78">
        <f>IF(ISERROR(AH71/$AH$72),0,AH71/$AH$72)</f>
        <v>0.98951203521603004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25">
      <c r="A72" s="154" t="str">
        <f>"TOTAL ASIG."&amp;" "&amp;$A$5</f>
        <v>TOTAL ASIG. 24-03-343 "Programa de Apoyo a Personas en Situación de Calle"</v>
      </c>
      <c r="B72" s="155"/>
      <c r="C72" s="155"/>
      <c r="D72" s="155"/>
      <c r="E72" s="155"/>
      <c r="F72" s="155"/>
      <c r="G72" s="155"/>
      <c r="H72" s="155"/>
      <c r="I72" s="156"/>
      <c r="J72" s="33">
        <f>SUM(J11,J15,J19,J23,J27,J31,J35,J39,J43,J47,J51,J55,J59,J63,J67,J71)</f>
        <v>3832089000</v>
      </c>
      <c r="K72" s="33">
        <f>+K11+K15+K19+K23+K27+K31+K35+K39+K43+K47+K51+K55+K67+K59+K63+K71</f>
        <v>56380715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8">+R11+R15+R19+R23+R27+R31+R35+R39+R43+R47+R51+R55+R67+R59+R63+R71</f>
        <v>3374928</v>
      </c>
      <c r="S72" s="33">
        <f t="shared" si="18"/>
        <v>5274168</v>
      </c>
      <c r="T72" s="33">
        <f t="shared" si="18"/>
        <v>4183788</v>
      </c>
      <c r="U72" s="33">
        <f t="shared" si="18"/>
        <v>12832884</v>
      </c>
      <c r="V72" s="33">
        <f t="shared" si="18"/>
        <v>2936323</v>
      </c>
      <c r="W72" s="33">
        <f t="shared" si="18"/>
        <v>1934725</v>
      </c>
      <c r="X72" s="33">
        <f t="shared" si="18"/>
        <v>8052066</v>
      </c>
      <c r="Y72" s="33">
        <f t="shared" si="18"/>
        <v>12895378</v>
      </c>
      <c r="Z72" s="33">
        <f t="shared" si="18"/>
        <v>0</v>
      </c>
      <c r="AA72" s="33">
        <f t="shared" si="18"/>
        <v>0</v>
      </c>
      <c r="AB72" s="33">
        <f t="shared" si="18"/>
        <v>0</v>
      </c>
      <c r="AC72" s="33">
        <f t="shared" si="18"/>
        <v>0</v>
      </c>
      <c r="AD72" s="33">
        <f t="shared" si="18"/>
        <v>0</v>
      </c>
      <c r="AE72" s="33">
        <f t="shared" si="18"/>
        <v>0</v>
      </c>
      <c r="AF72" s="33">
        <f t="shared" si="18"/>
        <v>0</v>
      </c>
      <c r="AG72" s="33">
        <f t="shared" si="18"/>
        <v>0</v>
      </c>
      <c r="AH72" s="33">
        <f t="shared" si="18"/>
        <v>25755998</v>
      </c>
      <c r="AI72" s="36">
        <f>IF(ISERROR(AH72/J72),0,AH72/J72)</f>
        <v>6.7211377397550006E-3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25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25">
      <c r="E91" s="85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A9D46324-8A54-47F8-B49C-73143C5B739E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857BA62-BA8B-42BA-9084-0BEE6FEEBD19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25AD0C36-7944-40C7-9211-269E6D55775C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FB8F456C-15DC-4D19-A830-FC0DA44A0CC3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DA6800CF-F7FC-472E-88A5-4A3375703A65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P69:Q70 E13:G14 C13:C14 C9:C10 L9:L10 P9:Q10 E9:G10 C17:C18 E17:G18 L17:L18 P17:Q18 P25:Q26 E25:G26 N25:N26 C33:C34 E33:G34 L33:L34 P33:Q34 E41:G42 L42 C42 N41 P41:Q42 P50:Q50 C49:C50 E49:G50 L49:L50 Q49 C57:C58 E57:G58 L57:L58 P57:Q58 C65:C66 E65:G66 L65:L66 N69:N70 E69:G70" xr:uid="{EB3B9863-8B7C-456D-9052-555C809AB888}">
      <formula1>255</formula1>
    </dataValidation>
    <dataValidation type="textLength" operator="lessThanOrEqual" allowBlank="1" showInputMessage="1" showErrorMessage="1" sqref="K65:K66 K61:K62 K53:K54 K45 K37:K38 K29:K30 K21:K22 K70 K9:K10 K17:K18 K25:K26 K33:K34 K41:K42 K49:K50 K57:K58" xr:uid="{FD197347-751D-4BD0-858F-E9D56EDFA96A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70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R14:T14 Z69:AB70 AD69:AF70 W70 X70" xr:uid="{64D97BE3-E0E9-4691-9C1E-61BBDF826E03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K70" unlockedFormula="1"/>
    <ignoredError sqref="AI14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AJ41"/>
  <sheetViews>
    <sheetView zoomScaleNormal="100" workbookViewId="0">
      <selection activeCell="L7" sqref="L7:M7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customWidth="1" outlineLevel="1"/>
    <col min="12" max="12" width="10.140625" style="83" customWidth="1" outlineLevel="1"/>
    <col min="13" max="13" width="12.28515625" style="83" customWidth="1" outlineLevel="1"/>
    <col min="14" max="14" width="11.42578125" style="83" customWidth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36" s="1" customFormat="1" ht="1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" customFormat="1" ht="1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36" s="1" customFormat="1" ht="15" customHeight="1" x14ac:dyDescent="0.25">
      <c r="A3" s="141" t="s">
        <v>169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36" s="1" customFormat="1" ht="1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</row>
    <row r="5" spans="1:36" ht="18" customHeight="1" x14ac:dyDescent="0.25">
      <c r="A5" s="148" t="str">
        <f>'24-02-010 Ind. A Técnicas'!A5:U5</f>
        <v>24-02-010 "Programa de Ayudas Técnicas - SENADIS"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50"/>
    </row>
    <row r="6" spans="1:36" s="80" customFormat="1" x14ac:dyDescent="0.25">
      <c r="A6" s="138" t="s">
        <v>5</v>
      </c>
      <c r="B6" s="145" t="s">
        <v>11</v>
      </c>
      <c r="C6" s="145" t="s">
        <v>76</v>
      </c>
      <c r="D6" s="151" t="s">
        <v>14</v>
      </c>
      <c r="E6" s="152"/>
      <c r="F6" s="153"/>
      <c r="G6" s="137" t="s">
        <v>17</v>
      </c>
      <c r="H6" s="137"/>
      <c r="I6" s="137"/>
      <c r="J6" s="145" t="s">
        <v>18</v>
      </c>
      <c r="K6" s="137" t="s">
        <v>17</v>
      </c>
      <c r="L6" s="137"/>
      <c r="M6" s="137"/>
      <c r="N6" s="145" t="s">
        <v>19</v>
      </c>
      <c r="O6" s="137" t="s">
        <v>17</v>
      </c>
      <c r="P6" s="137"/>
      <c r="Q6" s="137"/>
      <c r="R6" s="145" t="s">
        <v>20</v>
      </c>
      <c r="S6" s="137" t="s">
        <v>17</v>
      </c>
      <c r="T6" s="137"/>
      <c r="U6" s="137"/>
      <c r="V6" s="145" t="s">
        <v>21</v>
      </c>
      <c r="W6" s="145" t="s">
        <v>22</v>
      </c>
      <c r="X6" s="147" t="s">
        <v>77</v>
      </c>
      <c r="Y6" s="147"/>
    </row>
    <row r="7" spans="1:36" s="80" customFormat="1" ht="25.5" x14ac:dyDescent="0.25">
      <c r="A7" s="138"/>
      <c r="B7" s="146"/>
      <c r="C7" s="146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46"/>
      <c r="K7" s="5" t="s">
        <v>33</v>
      </c>
      <c r="L7" s="5" t="s">
        <v>34</v>
      </c>
      <c r="M7" s="5" t="s">
        <v>35</v>
      </c>
      <c r="N7" s="146"/>
      <c r="O7" s="5" t="s">
        <v>36</v>
      </c>
      <c r="P7" s="5" t="s">
        <v>37</v>
      </c>
      <c r="Q7" s="5" t="s">
        <v>38</v>
      </c>
      <c r="R7" s="146"/>
      <c r="S7" s="5" t="s">
        <v>39</v>
      </c>
      <c r="T7" s="5" t="s">
        <v>40</v>
      </c>
      <c r="U7" s="5" t="s">
        <v>78</v>
      </c>
      <c r="V7" s="146"/>
      <c r="W7" s="146"/>
      <c r="X7" s="7" t="s">
        <v>42</v>
      </c>
      <c r="Y7" s="7" t="s">
        <v>79</v>
      </c>
    </row>
    <row r="8" spans="1:36" ht="24.75" customHeight="1" x14ac:dyDescent="0.25">
      <c r="A8" s="86" t="s">
        <v>44</v>
      </c>
      <c r="B8" s="63">
        <f>+'24-02-010 Ind. A Técnicas'!J11</f>
        <v>0</v>
      </c>
      <c r="C8" s="63">
        <f>+'24-02-010 Ind. A Técnicas'!K11</f>
        <v>0</v>
      </c>
      <c r="D8" s="63">
        <f>+'24-02-010 Ind. A Técnicas'!M11</f>
        <v>0</v>
      </c>
      <c r="E8" s="63">
        <f>+'24-02-010 Ind. A Técnicas'!N11</f>
        <v>0</v>
      </c>
      <c r="F8" s="63">
        <f>+'24-02-010 Ind. A Técnicas'!O11</f>
        <v>0</v>
      </c>
      <c r="G8" s="63">
        <f>+'24-02-010 Ind. A Técnicas'!R11</f>
        <v>0</v>
      </c>
      <c r="H8" s="63">
        <f>+'24-02-010 Ind. A Técnicas'!S11</f>
        <v>0</v>
      </c>
      <c r="I8" s="63">
        <f>+'24-02-010 Ind. A Técnicas'!T11</f>
        <v>0</v>
      </c>
      <c r="J8" s="63">
        <f>+'24-02-010 Ind. A Técnicas'!U11</f>
        <v>0</v>
      </c>
      <c r="K8" s="63">
        <f>+'24-02-010 Ind. A Técnicas'!V11</f>
        <v>0</v>
      </c>
      <c r="L8" s="63">
        <f>+'24-02-010 Ind. A Técnicas'!W11</f>
        <v>0</v>
      </c>
      <c r="M8" s="63">
        <f>+'24-02-010 Ind. A Técnicas'!X11</f>
        <v>0</v>
      </c>
      <c r="N8" s="63">
        <f>+'24-02-010 Ind. A Técnicas'!Y11</f>
        <v>0</v>
      </c>
      <c r="O8" s="63">
        <f>+'24-02-010 Ind. A Técnicas'!Z11</f>
        <v>0</v>
      </c>
      <c r="P8" s="63">
        <f>+'24-02-010 Ind. A Técnicas'!AA11</f>
        <v>0</v>
      </c>
      <c r="Q8" s="63">
        <f>+'24-02-010 Ind. A Técnicas'!AB11</f>
        <v>0</v>
      </c>
      <c r="R8" s="63">
        <f>+'24-02-010 Ind. A Técnicas'!AC11</f>
        <v>0</v>
      </c>
      <c r="S8" s="63">
        <f>+'24-02-010 Ind. A Técnicas'!AD11</f>
        <v>0</v>
      </c>
      <c r="T8" s="63">
        <f>+'24-02-010 Ind. A Técnicas'!AE11</f>
        <v>0</v>
      </c>
      <c r="U8" s="63">
        <f>+'24-02-010 Ind. A Técnicas'!AF11</f>
        <v>0</v>
      </c>
      <c r="V8" s="63">
        <f>+'24-02-010 Ind. A Técnicas'!AG11</f>
        <v>0</v>
      </c>
      <c r="W8" s="63">
        <f>+'24-02-010 Ind. A Técnicas'!AH11</f>
        <v>0</v>
      </c>
      <c r="X8" s="87">
        <f>+'24-02-010 Ind. A Técnicas'!AI11</f>
        <v>0</v>
      </c>
      <c r="Y8" s="87">
        <f>+'24-02-010 Ind. A Técnicas'!AJ11</f>
        <v>0</v>
      </c>
    </row>
    <row r="9" spans="1:36" ht="24.75" customHeight="1" x14ac:dyDescent="0.25">
      <c r="A9" s="86" t="s">
        <v>46</v>
      </c>
      <c r="B9" s="63">
        <f>+'24-02-010 Ind. A Técnicas'!J15</f>
        <v>0</v>
      </c>
      <c r="C9" s="63">
        <f>+'24-02-010 Ind. A Técnicas'!K15</f>
        <v>0</v>
      </c>
      <c r="D9" s="63">
        <f>+'24-02-010 Ind. A Técnicas'!M15</f>
        <v>0</v>
      </c>
      <c r="E9" s="63">
        <f>+'24-02-010 Ind. A Técnicas'!N15</f>
        <v>0</v>
      </c>
      <c r="F9" s="63">
        <f>+'24-02-010 Ind. A Técnicas'!O15</f>
        <v>0</v>
      </c>
      <c r="G9" s="63">
        <f>+'24-02-010 Ind. A Técnicas'!R15</f>
        <v>0</v>
      </c>
      <c r="H9" s="63">
        <f>+'24-02-010 Ind. A Técnicas'!S15</f>
        <v>0</v>
      </c>
      <c r="I9" s="63">
        <f>+'24-02-010 Ind. A Técnicas'!T15</f>
        <v>0</v>
      </c>
      <c r="J9" s="63">
        <f>+'24-02-010 Ind. A Técnicas'!U15</f>
        <v>0</v>
      </c>
      <c r="K9" s="63">
        <f>+'24-02-010 Ind. A Técnicas'!V15</f>
        <v>0</v>
      </c>
      <c r="L9" s="63">
        <f>+'24-02-010 Ind. A Técnicas'!W15</f>
        <v>0</v>
      </c>
      <c r="M9" s="63">
        <f>+'24-02-010 Ind. A Técnicas'!X15</f>
        <v>0</v>
      </c>
      <c r="N9" s="63">
        <f>+'24-02-010 Ind. A Técnicas'!Y15</f>
        <v>0</v>
      </c>
      <c r="O9" s="63">
        <f>+'24-02-010 Ind. A Técnicas'!Z15</f>
        <v>0</v>
      </c>
      <c r="P9" s="63">
        <f>+'24-02-010 Ind. A Técnicas'!AA15</f>
        <v>0</v>
      </c>
      <c r="Q9" s="63">
        <f>+'24-02-010 Ind. A Técnicas'!AB15</f>
        <v>0</v>
      </c>
      <c r="R9" s="63">
        <f>+'24-02-010 Ind. A Técnicas'!AC15</f>
        <v>0</v>
      </c>
      <c r="S9" s="63">
        <f>+'24-02-010 Ind. A Técnicas'!AD15</f>
        <v>0</v>
      </c>
      <c r="T9" s="63">
        <f>+'24-02-010 Ind. A Técnicas'!AE15</f>
        <v>0</v>
      </c>
      <c r="U9" s="63">
        <f>+'24-02-010 Ind. A Técnicas'!AF15</f>
        <v>0</v>
      </c>
      <c r="V9" s="63">
        <f>+'24-02-010 Ind. A Técnicas'!AG15</f>
        <v>0</v>
      </c>
      <c r="W9" s="63">
        <f>+'24-02-010 Ind. A Técnicas'!AH15</f>
        <v>0</v>
      </c>
      <c r="X9" s="87">
        <f>+'24-02-010 Ind. A Técnicas'!AI15</f>
        <v>0</v>
      </c>
      <c r="Y9" s="87">
        <f>+'24-02-010 Ind. A Técnicas'!AJ15</f>
        <v>0</v>
      </c>
    </row>
    <row r="10" spans="1:36" ht="24.75" customHeight="1" x14ac:dyDescent="0.25">
      <c r="A10" s="86" t="s">
        <v>48</v>
      </c>
      <c r="B10" s="63">
        <f>+'24-02-010 Ind. A Técnicas'!J19</f>
        <v>0</v>
      </c>
      <c r="C10" s="63">
        <f>+'24-02-010 Ind. A Técnicas'!K19</f>
        <v>0</v>
      </c>
      <c r="D10" s="63">
        <f>+'24-02-010 Ind. A Técnicas'!M19</f>
        <v>0</v>
      </c>
      <c r="E10" s="63">
        <f>+'24-02-010 Ind. A Técnicas'!N19</f>
        <v>0</v>
      </c>
      <c r="F10" s="63">
        <f>+'24-02-010 Ind. A Técnicas'!O19</f>
        <v>0</v>
      </c>
      <c r="G10" s="63">
        <f>+'24-02-010 Ind. A Técnicas'!R19</f>
        <v>0</v>
      </c>
      <c r="H10" s="63">
        <f>+'24-02-010 Ind. A Técnicas'!S19</f>
        <v>0</v>
      </c>
      <c r="I10" s="63">
        <f>+'24-02-010 Ind. A Técnicas'!T19</f>
        <v>0</v>
      </c>
      <c r="J10" s="63">
        <f>+'24-02-010 Ind. A Técnicas'!U19</f>
        <v>0</v>
      </c>
      <c r="K10" s="63">
        <f>+'24-02-010 Ind. A Técnicas'!V19</f>
        <v>0</v>
      </c>
      <c r="L10" s="63">
        <f>+'24-02-010 Ind. A Técnicas'!W19</f>
        <v>0</v>
      </c>
      <c r="M10" s="63">
        <f>+'24-02-010 Ind. A Técnicas'!X19</f>
        <v>0</v>
      </c>
      <c r="N10" s="63">
        <f>+'24-02-010 Ind. A Técnicas'!Y19</f>
        <v>0</v>
      </c>
      <c r="O10" s="63">
        <f>+'24-02-010 Ind. A Técnicas'!Z19</f>
        <v>0</v>
      </c>
      <c r="P10" s="63">
        <f>+'24-02-010 Ind. A Técnicas'!AA19</f>
        <v>0</v>
      </c>
      <c r="Q10" s="63">
        <f>+'24-02-010 Ind. A Técnicas'!AB19</f>
        <v>0</v>
      </c>
      <c r="R10" s="63">
        <f>+'24-02-010 Ind. A Técnicas'!AC19</f>
        <v>0</v>
      </c>
      <c r="S10" s="63">
        <f>+'24-02-010 Ind. A Técnicas'!AD19</f>
        <v>0</v>
      </c>
      <c r="T10" s="63">
        <f>+'24-02-010 Ind. A Técnicas'!AE19</f>
        <v>0</v>
      </c>
      <c r="U10" s="63">
        <f>+'24-02-010 Ind. A Técnicas'!AF19</f>
        <v>0</v>
      </c>
      <c r="V10" s="63">
        <f>+'24-02-010 Ind. A Técnicas'!AG19</f>
        <v>0</v>
      </c>
      <c r="W10" s="63">
        <f>+'24-02-010 Ind. A Técnicas'!AH19</f>
        <v>0</v>
      </c>
      <c r="X10" s="87">
        <f>+'24-02-010 Ind. A Técnicas'!AI19</f>
        <v>0</v>
      </c>
      <c r="Y10" s="87">
        <f>+'24-02-010 Ind. A Técnicas'!AJ19</f>
        <v>0</v>
      </c>
    </row>
    <row r="11" spans="1:36" ht="24.75" customHeight="1" x14ac:dyDescent="0.25">
      <c r="A11" s="86" t="s">
        <v>50</v>
      </c>
      <c r="B11" s="63">
        <f>+'24-02-010 Ind. A Técnicas'!J23</f>
        <v>0</v>
      </c>
      <c r="C11" s="63">
        <f>+'24-02-010 Ind. A Técnicas'!K23</f>
        <v>0</v>
      </c>
      <c r="D11" s="63">
        <f>+'24-02-010 Ind. A Técnicas'!M23</f>
        <v>0</v>
      </c>
      <c r="E11" s="63">
        <f>+'24-02-010 Ind. A Técnicas'!N23</f>
        <v>0</v>
      </c>
      <c r="F11" s="63">
        <f>+'24-02-010 Ind. A Técnicas'!O23</f>
        <v>0</v>
      </c>
      <c r="G11" s="63">
        <f>+'24-02-010 Ind. A Técnicas'!R23</f>
        <v>0</v>
      </c>
      <c r="H11" s="63">
        <f>+'24-02-010 Ind. A Técnicas'!S23</f>
        <v>0</v>
      </c>
      <c r="I11" s="63">
        <f>+'24-02-010 Ind. A Técnicas'!T23</f>
        <v>0</v>
      </c>
      <c r="J11" s="63">
        <f>+'24-02-010 Ind. A Técnicas'!U23</f>
        <v>0</v>
      </c>
      <c r="K11" s="63">
        <f>+'24-02-010 Ind. A Técnicas'!V23</f>
        <v>0</v>
      </c>
      <c r="L11" s="63">
        <f>+'24-02-010 Ind. A Técnicas'!W23</f>
        <v>0</v>
      </c>
      <c r="M11" s="63">
        <f>+'24-02-010 Ind. A Técnicas'!X23</f>
        <v>0</v>
      </c>
      <c r="N11" s="63">
        <f>+'24-02-010 Ind. A Técnicas'!Y23</f>
        <v>0</v>
      </c>
      <c r="O11" s="63">
        <f>+'24-02-010 Ind. A Técnicas'!Z23</f>
        <v>0</v>
      </c>
      <c r="P11" s="63">
        <f>+'24-02-010 Ind. A Técnicas'!AA23</f>
        <v>0</v>
      </c>
      <c r="Q11" s="63">
        <f>+'24-02-010 Ind. A Técnicas'!AB23</f>
        <v>0</v>
      </c>
      <c r="R11" s="63">
        <f>+'24-02-010 Ind. A Técnicas'!AC23</f>
        <v>0</v>
      </c>
      <c r="S11" s="63">
        <f>+'24-02-010 Ind. A Técnicas'!AD23</f>
        <v>0</v>
      </c>
      <c r="T11" s="63">
        <f>+'24-02-010 Ind. A Técnicas'!AE23</f>
        <v>0</v>
      </c>
      <c r="U11" s="63">
        <f>+'24-02-010 Ind. A Técnicas'!AF23</f>
        <v>0</v>
      </c>
      <c r="V11" s="63">
        <f>+'24-02-010 Ind. A Técnicas'!AG23</f>
        <v>0</v>
      </c>
      <c r="W11" s="63">
        <f>+'24-02-010 Ind. A Técnicas'!AH23</f>
        <v>0</v>
      </c>
      <c r="X11" s="87">
        <f>+'24-02-010 Ind. A Técnicas'!AI23</f>
        <v>0</v>
      </c>
      <c r="Y11" s="87">
        <f>+'24-02-010 Ind. A Técnicas'!AJ23</f>
        <v>0</v>
      </c>
    </row>
    <row r="12" spans="1:36" ht="24.75" customHeight="1" x14ac:dyDescent="0.25">
      <c r="A12" s="86" t="s">
        <v>52</v>
      </c>
      <c r="B12" s="63">
        <f>+'24-02-010 Ind. A Técnicas'!J27</f>
        <v>0</v>
      </c>
      <c r="C12" s="63">
        <f>+'24-02-010 Ind. A Técnicas'!K27</f>
        <v>0</v>
      </c>
      <c r="D12" s="63">
        <f>+'24-02-010 Ind. A Técnicas'!M27</f>
        <v>0</v>
      </c>
      <c r="E12" s="63">
        <f>+'24-02-010 Ind. A Técnicas'!N27</f>
        <v>0</v>
      </c>
      <c r="F12" s="63">
        <f>+'24-02-010 Ind. A Técnicas'!O27</f>
        <v>0</v>
      </c>
      <c r="G12" s="63">
        <f>+'24-02-010 Ind. A Técnicas'!R27</f>
        <v>0</v>
      </c>
      <c r="H12" s="63">
        <f>+'24-02-010 Ind. A Técnicas'!S27</f>
        <v>0</v>
      </c>
      <c r="I12" s="63">
        <f>+'24-02-010 Ind. A Técnicas'!T27</f>
        <v>0</v>
      </c>
      <c r="J12" s="63">
        <f>+'24-02-010 Ind. A Técnicas'!U27</f>
        <v>0</v>
      </c>
      <c r="K12" s="63">
        <f>+'24-02-010 Ind. A Técnicas'!V27</f>
        <v>0</v>
      </c>
      <c r="L12" s="63">
        <f>+'24-02-010 Ind. A Técnicas'!W27</f>
        <v>0</v>
      </c>
      <c r="M12" s="63">
        <f>+'24-02-010 Ind. A Técnicas'!X27</f>
        <v>0</v>
      </c>
      <c r="N12" s="63">
        <f>+'24-02-010 Ind. A Técnicas'!Y27</f>
        <v>0</v>
      </c>
      <c r="O12" s="63">
        <f>+'24-02-010 Ind. A Técnicas'!Z27</f>
        <v>0</v>
      </c>
      <c r="P12" s="63">
        <f>+'24-02-010 Ind. A Técnicas'!AA27</f>
        <v>0</v>
      </c>
      <c r="Q12" s="63">
        <f>+'24-02-010 Ind. A Técnicas'!AB27</f>
        <v>0</v>
      </c>
      <c r="R12" s="63">
        <f>+'24-02-010 Ind. A Técnicas'!AC27</f>
        <v>0</v>
      </c>
      <c r="S12" s="63">
        <f>+'24-02-010 Ind. A Técnicas'!AD27</f>
        <v>0</v>
      </c>
      <c r="T12" s="63">
        <f>+'24-02-010 Ind. A Técnicas'!AE27</f>
        <v>0</v>
      </c>
      <c r="U12" s="63">
        <f>+'24-02-010 Ind. A Técnicas'!AF27</f>
        <v>0</v>
      </c>
      <c r="V12" s="63">
        <f>+'24-02-010 Ind. A Técnicas'!AG27</f>
        <v>0</v>
      </c>
      <c r="W12" s="63">
        <f>+'24-02-010 Ind. A Técnicas'!AH27</f>
        <v>0</v>
      </c>
      <c r="X12" s="87">
        <f>+'24-02-010 Ind. A Técnicas'!AI27</f>
        <v>0</v>
      </c>
      <c r="Y12" s="87">
        <f>+'24-02-010 Ind. A Técnicas'!AJ27</f>
        <v>0</v>
      </c>
    </row>
    <row r="13" spans="1:36" ht="24.75" customHeight="1" x14ac:dyDescent="0.25">
      <c r="A13" s="86" t="s">
        <v>54</v>
      </c>
      <c r="B13" s="63">
        <f>+'24-02-010 Ind. A Técnicas'!J31</f>
        <v>0</v>
      </c>
      <c r="C13" s="63">
        <f>+'24-02-010 Ind. A Técnicas'!K31</f>
        <v>0</v>
      </c>
      <c r="D13" s="63">
        <f>+'24-02-010 Ind. A Técnicas'!M31</f>
        <v>0</v>
      </c>
      <c r="E13" s="63">
        <f>+'24-02-010 Ind. A Técnicas'!N31</f>
        <v>0</v>
      </c>
      <c r="F13" s="63">
        <f>+'24-02-010 Ind. A Técnicas'!O31</f>
        <v>0</v>
      </c>
      <c r="G13" s="63">
        <f>+'24-02-010 Ind. A Técnicas'!R31</f>
        <v>0</v>
      </c>
      <c r="H13" s="63">
        <f>+'24-02-010 Ind. A Técnicas'!S31</f>
        <v>0</v>
      </c>
      <c r="I13" s="63">
        <f>+'24-02-010 Ind. A Técnicas'!T31</f>
        <v>0</v>
      </c>
      <c r="J13" s="63">
        <f>+'24-02-010 Ind. A Técnicas'!U31</f>
        <v>0</v>
      </c>
      <c r="K13" s="63">
        <f>+'24-02-010 Ind. A Técnicas'!V31</f>
        <v>0</v>
      </c>
      <c r="L13" s="63">
        <f>+'24-02-010 Ind. A Técnicas'!W31</f>
        <v>0</v>
      </c>
      <c r="M13" s="63">
        <f>+'24-02-010 Ind. A Técnicas'!X31</f>
        <v>0</v>
      </c>
      <c r="N13" s="63">
        <f>+'24-02-010 Ind. A Técnicas'!Y31</f>
        <v>0</v>
      </c>
      <c r="O13" s="63">
        <f>+'24-02-010 Ind. A Técnicas'!Z31</f>
        <v>0</v>
      </c>
      <c r="P13" s="63">
        <f>+'24-02-010 Ind. A Técnicas'!AA31</f>
        <v>0</v>
      </c>
      <c r="Q13" s="63">
        <f>+'24-02-010 Ind. A Técnicas'!AB31</f>
        <v>0</v>
      </c>
      <c r="R13" s="63">
        <f>+'24-02-010 Ind. A Técnicas'!AC31</f>
        <v>0</v>
      </c>
      <c r="S13" s="63">
        <f>+'24-02-010 Ind. A Técnicas'!AD31</f>
        <v>0</v>
      </c>
      <c r="T13" s="63">
        <f>+'24-02-010 Ind. A Técnicas'!AE31</f>
        <v>0</v>
      </c>
      <c r="U13" s="63">
        <f>+'24-02-010 Ind. A Técnicas'!AF31</f>
        <v>0</v>
      </c>
      <c r="V13" s="63">
        <f>+'24-02-010 Ind. A Técnicas'!AG31</f>
        <v>0</v>
      </c>
      <c r="W13" s="63">
        <f>+'24-02-010 Ind. A Técnicas'!AH31</f>
        <v>0</v>
      </c>
      <c r="X13" s="87">
        <f>+'24-02-010 Ind. A Técnicas'!AI31</f>
        <v>0</v>
      </c>
      <c r="Y13" s="87">
        <f>+'24-02-010 Ind. A Técnicas'!AJ31</f>
        <v>0</v>
      </c>
    </row>
    <row r="14" spans="1:36" ht="24.75" customHeight="1" x14ac:dyDescent="0.25">
      <c r="A14" s="86" t="s">
        <v>56</v>
      </c>
      <c r="B14" s="63">
        <f>+'24-02-010 Ind. A Técnicas'!J35</f>
        <v>0</v>
      </c>
      <c r="C14" s="63">
        <f>+'24-02-010 Ind. A Técnicas'!K35</f>
        <v>0</v>
      </c>
      <c r="D14" s="63">
        <f>+'24-02-010 Ind. A Técnicas'!M35</f>
        <v>0</v>
      </c>
      <c r="E14" s="63">
        <f>+'24-02-010 Ind. A Técnicas'!N35</f>
        <v>0</v>
      </c>
      <c r="F14" s="63">
        <f>+'24-02-010 Ind. A Técnicas'!O35</f>
        <v>0</v>
      </c>
      <c r="G14" s="63">
        <f>+'24-02-010 Ind. A Técnicas'!R35</f>
        <v>0</v>
      </c>
      <c r="H14" s="63">
        <f>+'24-02-010 Ind. A Técnicas'!S35</f>
        <v>0</v>
      </c>
      <c r="I14" s="63">
        <f>+'24-02-010 Ind. A Técnicas'!T35</f>
        <v>0</v>
      </c>
      <c r="J14" s="63">
        <f>+'24-02-010 Ind. A Técnicas'!U35</f>
        <v>0</v>
      </c>
      <c r="K14" s="63">
        <f>+'24-02-010 Ind. A Técnicas'!V35</f>
        <v>0</v>
      </c>
      <c r="L14" s="63">
        <f>+'24-02-010 Ind. A Técnicas'!W35</f>
        <v>0</v>
      </c>
      <c r="M14" s="63">
        <f>+'24-02-010 Ind. A Técnicas'!X35</f>
        <v>0</v>
      </c>
      <c r="N14" s="63">
        <f>+'24-02-010 Ind. A Técnicas'!Y35</f>
        <v>0</v>
      </c>
      <c r="O14" s="63">
        <f>+'24-02-010 Ind. A Técnicas'!Z35</f>
        <v>0</v>
      </c>
      <c r="P14" s="63">
        <f>+'24-02-010 Ind. A Técnicas'!AA35</f>
        <v>0</v>
      </c>
      <c r="Q14" s="63">
        <f>+'24-02-010 Ind. A Técnicas'!AB35</f>
        <v>0</v>
      </c>
      <c r="R14" s="63">
        <f>+'24-02-010 Ind. A Técnicas'!AC35</f>
        <v>0</v>
      </c>
      <c r="S14" s="63">
        <f>+'24-02-010 Ind. A Técnicas'!AD35</f>
        <v>0</v>
      </c>
      <c r="T14" s="63">
        <f>+'24-02-010 Ind. A Técnicas'!AE35</f>
        <v>0</v>
      </c>
      <c r="U14" s="63">
        <f>+'24-02-010 Ind. A Técnicas'!AF35</f>
        <v>0</v>
      </c>
      <c r="V14" s="63">
        <f>+'24-02-010 Ind. A Técnicas'!AG35</f>
        <v>0</v>
      </c>
      <c r="W14" s="63">
        <f>+'24-02-010 Ind. A Técnicas'!AH35</f>
        <v>0</v>
      </c>
      <c r="X14" s="87">
        <f>+'24-02-010 Ind. A Técnicas'!AI35</f>
        <v>0</v>
      </c>
      <c r="Y14" s="87">
        <f>+'24-02-010 Ind. A Técnicas'!AJ35</f>
        <v>0</v>
      </c>
    </row>
    <row r="15" spans="1:36" ht="24.75" customHeight="1" x14ac:dyDescent="0.25">
      <c r="A15" s="86" t="s">
        <v>58</v>
      </c>
      <c r="B15" s="63">
        <f>+'24-02-010 Ind. A Técnicas'!J39</f>
        <v>0</v>
      </c>
      <c r="C15" s="63">
        <f>+'24-02-010 Ind. A Técnicas'!K39</f>
        <v>0</v>
      </c>
      <c r="D15" s="63">
        <f>+'24-02-010 Ind. A Técnicas'!M39</f>
        <v>0</v>
      </c>
      <c r="E15" s="63">
        <f>+'24-02-010 Ind. A Técnicas'!N39</f>
        <v>0</v>
      </c>
      <c r="F15" s="63">
        <f>+'24-02-010 Ind. A Técnicas'!O39</f>
        <v>0</v>
      </c>
      <c r="G15" s="63">
        <f>+'24-02-010 Ind. A Técnicas'!R39</f>
        <v>0</v>
      </c>
      <c r="H15" s="63">
        <f>+'24-02-010 Ind. A Técnicas'!S39</f>
        <v>0</v>
      </c>
      <c r="I15" s="63">
        <f>+'24-02-010 Ind. A Técnicas'!T39</f>
        <v>0</v>
      </c>
      <c r="J15" s="63">
        <f>+'24-02-010 Ind. A Técnicas'!U39</f>
        <v>0</v>
      </c>
      <c r="K15" s="63">
        <f>+'24-02-010 Ind. A Técnicas'!V39</f>
        <v>0</v>
      </c>
      <c r="L15" s="63">
        <f>+'24-02-010 Ind. A Técnicas'!W39</f>
        <v>0</v>
      </c>
      <c r="M15" s="63">
        <f>+'24-02-010 Ind. A Técnicas'!X39</f>
        <v>0</v>
      </c>
      <c r="N15" s="63">
        <f>+'24-02-010 Ind. A Técnicas'!Y39</f>
        <v>0</v>
      </c>
      <c r="O15" s="63">
        <f>+'24-02-010 Ind. A Técnicas'!Z39</f>
        <v>0</v>
      </c>
      <c r="P15" s="63">
        <f>+'24-02-010 Ind. A Técnicas'!AA39</f>
        <v>0</v>
      </c>
      <c r="Q15" s="63">
        <f>+'24-02-010 Ind. A Técnicas'!AB39</f>
        <v>0</v>
      </c>
      <c r="R15" s="63">
        <f>+'24-02-010 Ind. A Técnicas'!AC39</f>
        <v>0</v>
      </c>
      <c r="S15" s="63">
        <f>+'24-02-010 Ind. A Técnicas'!AD39</f>
        <v>0</v>
      </c>
      <c r="T15" s="63">
        <f>+'24-02-010 Ind. A Técnicas'!AE39</f>
        <v>0</v>
      </c>
      <c r="U15" s="63">
        <f>+'24-02-010 Ind. A Técnicas'!AF39</f>
        <v>0</v>
      </c>
      <c r="V15" s="63">
        <f>+'24-02-010 Ind. A Técnicas'!AG39</f>
        <v>0</v>
      </c>
      <c r="W15" s="63">
        <f>+'24-02-010 Ind. A Técnicas'!AH39</f>
        <v>0</v>
      </c>
      <c r="X15" s="87">
        <f>+'24-02-010 Ind. A Técnicas'!AI39</f>
        <v>0</v>
      </c>
      <c r="Y15" s="87">
        <f>+'24-02-010 Ind. A Técnicas'!AJ39</f>
        <v>0</v>
      </c>
    </row>
    <row r="16" spans="1:36" ht="24.75" customHeight="1" x14ac:dyDescent="0.25">
      <c r="A16" s="86" t="s">
        <v>60</v>
      </c>
      <c r="B16" s="63">
        <f>+'24-02-010 Ind. A Técnicas'!J43</f>
        <v>0</v>
      </c>
      <c r="C16" s="63">
        <f>+'24-02-010 Ind. A Técnicas'!K43</f>
        <v>0</v>
      </c>
      <c r="D16" s="63">
        <f>+'24-02-010 Ind. A Técnicas'!M43</f>
        <v>0</v>
      </c>
      <c r="E16" s="63">
        <f>+'24-02-010 Ind. A Técnicas'!N43</f>
        <v>0</v>
      </c>
      <c r="F16" s="63">
        <f>+'24-02-010 Ind. A Técnicas'!O43</f>
        <v>0</v>
      </c>
      <c r="G16" s="63">
        <f>+'24-02-010 Ind. A Técnicas'!R43</f>
        <v>0</v>
      </c>
      <c r="H16" s="63">
        <f>+'24-02-010 Ind. A Técnicas'!S43</f>
        <v>0</v>
      </c>
      <c r="I16" s="63">
        <f>+'24-02-010 Ind. A Técnicas'!T43</f>
        <v>0</v>
      </c>
      <c r="J16" s="63">
        <f>+'24-02-010 Ind. A Técnicas'!U43</f>
        <v>0</v>
      </c>
      <c r="K16" s="63">
        <f>+'24-02-010 Ind. A Técnicas'!V43</f>
        <v>0</v>
      </c>
      <c r="L16" s="63">
        <f>+'24-02-010 Ind. A Técnicas'!W43</f>
        <v>0</v>
      </c>
      <c r="M16" s="63">
        <f>+'24-02-010 Ind. A Técnicas'!X43</f>
        <v>0</v>
      </c>
      <c r="N16" s="63">
        <f>+'24-02-010 Ind. A Técnicas'!Y43</f>
        <v>0</v>
      </c>
      <c r="O16" s="63">
        <f>+'24-02-010 Ind. A Técnicas'!Z43</f>
        <v>0</v>
      </c>
      <c r="P16" s="63">
        <f>+'24-02-010 Ind. A Técnicas'!AA43</f>
        <v>0</v>
      </c>
      <c r="Q16" s="63">
        <f>+'24-02-010 Ind. A Técnicas'!AB43</f>
        <v>0</v>
      </c>
      <c r="R16" s="63">
        <f>+'24-02-010 Ind. A Técnicas'!AC43</f>
        <v>0</v>
      </c>
      <c r="S16" s="63">
        <f>+'24-02-010 Ind. A Técnicas'!AD43</f>
        <v>0</v>
      </c>
      <c r="T16" s="63">
        <f>+'24-02-010 Ind. A Técnicas'!AE43</f>
        <v>0</v>
      </c>
      <c r="U16" s="63">
        <f>+'24-02-010 Ind. A Técnicas'!AF43</f>
        <v>0</v>
      </c>
      <c r="V16" s="63">
        <f>+'24-02-010 Ind. A Técnicas'!AG43</f>
        <v>0</v>
      </c>
      <c r="W16" s="63">
        <f>+'24-02-010 Ind. A Técnicas'!AH43</f>
        <v>0</v>
      </c>
      <c r="X16" s="87">
        <f>+'24-02-010 Ind. A Técnicas'!AI43</f>
        <v>0</v>
      </c>
      <c r="Y16" s="87">
        <f>+'24-02-010 Ind. A Técnicas'!AJ43</f>
        <v>0</v>
      </c>
    </row>
    <row r="17" spans="1:25" ht="24.75" customHeight="1" x14ac:dyDescent="0.25">
      <c r="A17" s="86" t="s">
        <v>62</v>
      </c>
      <c r="B17" s="63">
        <f>+'24-02-010 Ind. A Técnicas'!J47</f>
        <v>0</v>
      </c>
      <c r="C17" s="63">
        <f>+'24-02-010 Ind. A Técnicas'!K47</f>
        <v>0</v>
      </c>
      <c r="D17" s="63">
        <f>+'24-02-010 Ind. A Técnicas'!M47</f>
        <v>0</v>
      </c>
      <c r="E17" s="63">
        <f>+'24-02-010 Ind. A Técnicas'!N47</f>
        <v>0</v>
      </c>
      <c r="F17" s="63">
        <f>+'24-02-010 Ind. A Técnicas'!O47</f>
        <v>0</v>
      </c>
      <c r="G17" s="63">
        <f>+'24-02-010 Ind. A Técnicas'!R47</f>
        <v>0</v>
      </c>
      <c r="H17" s="63">
        <f>+'24-02-010 Ind. A Técnicas'!S47</f>
        <v>0</v>
      </c>
      <c r="I17" s="63">
        <f>+'24-02-010 Ind. A Técnicas'!T47</f>
        <v>0</v>
      </c>
      <c r="J17" s="63">
        <f>+'24-02-010 Ind. A Técnicas'!U47</f>
        <v>0</v>
      </c>
      <c r="K17" s="63">
        <f>+'24-02-010 Ind. A Técnicas'!V47</f>
        <v>0</v>
      </c>
      <c r="L17" s="63">
        <f>+'24-02-010 Ind. A Técnicas'!W47</f>
        <v>0</v>
      </c>
      <c r="M17" s="63">
        <f>+'24-02-010 Ind. A Técnicas'!X47</f>
        <v>0</v>
      </c>
      <c r="N17" s="63">
        <f>+'24-02-010 Ind. A Técnicas'!Y47</f>
        <v>0</v>
      </c>
      <c r="O17" s="63">
        <f>+'24-02-010 Ind. A Técnicas'!Z47</f>
        <v>0</v>
      </c>
      <c r="P17" s="63">
        <f>+'24-02-010 Ind. A Técnicas'!AA47</f>
        <v>0</v>
      </c>
      <c r="Q17" s="63">
        <f>+'24-02-010 Ind. A Técnicas'!AB47</f>
        <v>0</v>
      </c>
      <c r="R17" s="63">
        <f>+'24-02-010 Ind. A Técnicas'!AC47</f>
        <v>0</v>
      </c>
      <c r="S17" s="63">
        <f>+'24-02-010 Ind. A Técnicas'!AD47</f>
        <v>0</v>
      </c>
      <c r="T17" s="63">
        <f>+'24-02-010 Ind. A Técnicas'!AE47</f>
        <v>0</v>
      </c>
      <c r="U17" s="63">
        <f>+'24-02-010 Ind. A Técnicas'!AF47</f>
        <v>0</v>
      </c>
      <c r="V17" s="63">
        <f>+'24-02-010 Ind. A Técnicas'!AG47</f>
        <v>0</v>
      </c>
      <c r="W17" s="63">
        <f>+'24-02-010 Ind. A Técnicas'!AH47</f>
        <v>0</v>
      </c>
      <c r="X17" s="87">
        <f>+'24-02-010 Ind. A Técnicas'!AI47</f>
        <v>0</v>
      </c>
      <c r="Y17" s="87">
        <f>+'24-02-010 Ind. A Técnicas'!AJ44</f>
        <v>0</v>
      </c>
    </row>
    <row r="18" spans="1:25" ht="24.75" customHeight="1" x14ac:dyDescent="0.25">
      <c r="A18" s="86" t="s">
        <v>64</v>
      </c>
      <c r="B18" s="63">
        <f>+'24-02-010 Ind. A Técnicas'!J51</f>
        <v>0</v>
      </c>
      <c r="C18" s="63">
        <f>+'24-02-010 Ind. A Técnicas'!K51</f>
        <v>0</v>
      </c>
      <c r="D18" s="63">
        <f>+'24-02-010 Ind. A Técnicas'!M51</f>
        <v>0</v>
      </c>
      <c r="E18" s="63">
        <f>+'24-02-010 Ind. A Técnicas'!N51</f>
        <v>0</v>
      </c>
      <c r="F18" s="63">
        <f>+'24-02-010 Ind. A Técnicas'!O51</f>
        <v>0</v>
      </c>
      <c r="G18" s="63">
        <f>+'24-02-010 Ind. A Técnicas'!R51</f>
        <v>0</v>
      </c>
      <c r="H18" s="63">
        <f>+'24-02-010 Ind. A Técnicas'!S51</f>
        <v>0</v>
      </c>
      <c r="I18" s="63">
        <f>+'24-02-010 Ind. A Técnicas'!T51</f>
        <v>0</v>
      </c>
      <c r="J18" s="63">
        <f>+'24-02-010 Ind. A Técnicas'!U51</f>
        <v>0</v>
      </c>
      <c r="K18" s="63">
        <f>+'24-02-010 Ind. A Técnicas'!V51</f>
        <v>0</v>
      </c>
      <c r="L18" s="63">
        <f>+'24-02-010 Ind. A Técnicas'!W51</f>
        <v>0</v>
      </c>
      <c r="M18" s="63">
        <f>+'24-02-010 Ind. A Técnicas'!X51</f>
        <v>0</v>
      </c>
      <c r="N18" s="63">
        <f>+'24-02-010 Ind. A Técnicas'!Y51</f>
        <v>0</v>
      </c>
      <c r="O18" s="63">
        <f>+'24-02-010 Ind. A Técnicas'!Z51</f>
        <v>0</v>
      </c>
      <c r="P18" s="63">
        <f>+'24-02-010 Ind. A Técnicas'!AA51</f>
        <v>0</v>
      </c>
      <c r="Q18" s="63">
        <f>+'24-02-010 Ind. A Técnicas'!AB51</f>
        <v>0</v>
      </c>
      <c r="R18" s="63">
        <f>+'24-02-010 Ind. A Técnicas'!AC51</f>
        <v>0</v>
      </c>
      <c r="S18" s="63">
        <f>+'24-02-010 Ind. A Técnicas'!AD51</f>
        <v>0</v>
      </c>
      <c r="T18" s="63">
        <f>+'24-02-010 Ind. A Técnicas'!AE51</f>
        <v>0</v>
      </c>
      <c r="U18" s="63">
        <f>+'24-02-010 Ind. A Técnicas'!AF51</f>
        <v>0</v>
      </c>
      <c r="V18" s="63">
        <f>+'24-02-010 Ind. A Técnicas'!AG51</f>
        <v>0</v>
      </c>
      <c r="W18" s="63">
        <f>+'24-02-010 Ind. A Técnicas'!AH51</f>
        <v>0</v>
      </c>
      <c r="X18" s="87">
        <f>+'24-02-010 Ind. A Técnicas'!AI51</f>
        <v>0</v>
      </c>
      <c r="Y18" s="87">
        <f>+'24-02-010 Ind. A Técnicas'!AJ51</f>
        <v>0</v>
      </c>
    </row>
    <row r="19" spans="1:25" ht="24.75" customHeight="1" x14ac:dyDescent="0.25">
      <c r="A19" s="86" t="s">
        <v>66</v>
      </c>
      <c r="B19" s="63">
        <f>+'24-02-010 Ind. A Técnicas'!J55</f>
        <v>0</v>
      </c>
      <c r="C19" s="63">
        <f>+'24-02-010 Ind. A Técnicas'!K55</f>
        <v>0</v>
      </c>
      <c r="D19" s="63">
        <f>+'24-02-010 Ind. A Técnicas'!M55</f>
        <v>0</v>
      </c>
      <c r="E19" s="63">
        <f>+'24-02-010 Ind. A Técnicas'!N55</f>
        <v>0</v>
      </c>
      <c r="F19" s="63">
        <f>+'24-02-010 Ind. A Técnicas'!O55</f>
        <v>0</v>
      </c>
      <c r="G19" s="63">
        <f>+'24-02-010 Ind. A Técnicas'!R55</f>
        <v>0</v>
      </c>
      <c r="H19" s="63">
        <f>+'24-02-010 Ind. A Técnicas'!S55</f>
        <v>0</v>
      </c>
      <c r="I19" s="63">
        <f>+'24-02-010 Ind. A Técnicas'!T55</f>
        <v>0</v>
      </c>
      <c r="J19" s="63">
        <f>+'24-02-010 Ind. A Técnicas'!U55</f>
        <v>0</v>
      </c>
      <c r="K19" s="63">
        <f>+'24-02-010 Ind. A Técnicas'!V55</f>
        <v>0</v>
      </c>
      <c r="L19" s="63">
        <f>+'24-02-010 Ind. A Técnicas'!W55</f>
        <v>0</v>
      </c>
      <c r="M19" s="63">
        <f>+'24-02-010 Ind. A Técnicas'!X55</f>
        <v>0</v>
      </c>
      <c r="N19" s="63">
        <f>+'24-02-010 Ind. A Técnicas'!Y55</f>
        <v>0</v>
      </c>
      <c r="O19" s="63">
        <f>+'24-02-010 Ind. A Técnicas'!Z55</f>
        <v>0</v>
      </c>
      <c r="P19" s="63">
        <f>+'24-02-010 Ind. A Técnicas'!AA55</f>
        <v>0</v>
      </c>
      <c r="Q19" s="63">
        <f>+'24-02-010 Ind. A Técnicas'!AB55</f>
        <v>0</v>
      </c>
      <c r="R19" s="63">
        <f>+'24-02-010 Ind. A Técnicas'!AC55</f>
        <v>0</v>
      </c>
      <c r="S19" s="63">
        <f>+'24-02-010 Ind. A Técnicas'!AD55</f>
        <v>0</v>
      </c>
      <c r="T19" s="63">
        <f>+'24-02-010 Ind. A Técnicas'!AE55</f>
        <v>0</v>
      </c>
      <c r="U19" s="63">
        <f>+'24-02-010 Ind. A Técnicas'!AF55</f>
        <v>0</v>
      </c>
      <c r="V19" s="63">
        <f>+'24-02-010 Ind. A Técnicas'!AG55</f>
        <v>0</v>
      </c>
      <c r="W19" s="63">
        <f>+'24-02-010 Ind. A Técnicas'!AH55</f>
        <v>0</v>
      </c>
      <c r="X19" s="87">
        <f>+'24-02-010 Ind. A Técnicas'!AI55</f>
        <v>0</v>
      </c>
      <c r="Y19" s="87">
        <f>+'24-02-010 Ind. A Técnicas'!AJ55</f>
        <v>0</v>
      </c>
    </row>
    <row r="20" spans="1:25" ht="24.75" customHeight="1" x14ac:dyDescent="0.25">
      <c r="A20" s="88" t="s">
        <v>68</v>
      </c>
      <c r="B20" s="63">
        <f>+'24-02-010 Ind. A Técnicas'!J59</f>
        <v>0</v>
      </c>
      <c r="C20" s="63">
        <f>+'24-02-010 Ind. A Técnicas'!K59</f>
        <v>0</v>
      </c>
      <c r="D20" s="63">
        <f>+'24-02-010 Ind. A Técnicas'!M59</f>
        <v>0</v>
      </c>
      <c r="E20" s="63">
        <f>+'24-02-010 Ind. A Técnicas'!N59</f>
        <v>0</v>
      </c>
      <c r="F20" s="63">
        <f>+'24-02-010 Ind. A Técnicas'!O59</f>
        <v>0</v>
      </c>
      <c r="G20" s="63">
        <f>+'24-02-010 Ind. A Técnicas'!R59</f>
        <v>0</v>
      </c>
      <c r="H20" s="63">
        <f>+'24-02-010 Ind. A Técnicas'!S59</f>
        <v>0</v>
      </c>
      <c r="I20" s="63">
        <f>+'24-02-010 Ind. A Técnicas'!T59</f>
        <v>0</v>
      </c>
      <c r="J20" s="63">
        <f>+'24-02-010 Ind. A Técnicas'!U59</f>
        <v>0</v>
      </c>
      <c r="K20" s="63">
        <f>+'24-02-010 Ind. A Técnicas'!V59</f>
        <v>0</v>
      </c>
      <c r="L20" s="63">
        <f>+'24-02-010 Ind. A Técnicas'!W59</f>
        <v>0</v>
      </c>
      <c r="M20" s="63">
        <f>+'24-02-010 Ind. A Técnicas'!X59</f>
        <v>0</v>
      </c>
      <c r="N20" s="63">
        <f>+'24-02-010 Ind. A Técnicas'!Y59</f>
        <v>0</v>
      </c>
      <c r="O20" s="63">
        <f>+'24-02-010 Ind. A Técnicas'!Z59</f>
        <v>0</v>
      </c>
      <c r="P20" s="63">
        <f>+'24-02-010 Ind. A Técnicas'!AA59</f>
        <v>0</v>
      </c>
      <c r="Q20" s="63">
        <f>+'24-02-010 Ind. A Técnicas'!AB59</f>
        <v>0</v>
      </c>
      <c r="R20" s="63">
        <f>+'24-02-010 Ind. A Técnicas'!AC59</f>
        <v>0</v>
      </c>
      <c r="S20" s="63">
        <f>+'24-02-010 Ind. A Técnicas'!AD59</f>
        <v>0</v>
      </c>
      <c r="T20" s="63">
        <f>+'24-02-010 Ind. A Técnicas'!AE59</f>
        <v>0</v>
      </c>
      <c r="U20" s="63">
        <f>+'24-02-010 Ind. A Técnicas'!AF59</f>
        <v>0</v>
      </c>
      <c r="V20" s="63">
        <f>+'24-02-010 Ind. A Técnicas'!AG59</f>
        <v>0</v>
      </c>
      <c r="W20" s="63">
        <f>+'24-02-010 Ind. A Técnicas'!AH59</f>
        <v>0</v>
      </c>
      <c r="X20" s="87">
        <f>+'24-02-010 Ind. A Técnicas'!AI59</f>
        <v>0</v>
      </c>
      <c r="Y20" s="87">
        <f>+'24-02-010 Ind. A Técnicas'!AJ59</f>
        <v>0</v>
      </c>
    </row>
    <row r="21" spans="1:25" ht="24.75" customHeight="1" x14ac:dyDescent="0.25">
      <c r="A21" s="88" t="s">
        <v>70</v>
      </c>
      <c r="B21" s="63">
        <f>+'24-02-010 Ind. A Técnicas'!J63</f>
        <v>0</v>
      </c>
      <c r="C21" s="63">
        <f>+'24-02-010 Ind. A Técnicas'!K63</f>
        <v>0</v>
      </c>
      <c r="D21" s="63">
        <f>+'24-02-010 Ind. A Técnicas'!M63</f>
        <v>0</v>
      </c>
      <c r="E21" s="63">
        <f>+'24-02-010 Ind. A Técnicas'!N63</f>
        <v>0</v>
      </c>
      <c r="F21" s="63">
        <f>+'24-02-010 Ind. A Técnicas'!O63</f>
        <v>0</v>
      </c>
      <c r="G21" s="63">
        <f>+'24-02-010 Ind. A Técnicas'!R63</f>
        <v>0</v>
      </c>
      <c r="H21" s="63">
        <f>+'24-02-010 Ind. A Técnicas'!S63</f>
        <v>0</v>
      </c>
      <c r="I21" s="63">
        <f>+'24-02-010 Ind. A Técnicas'!T63</f>
        <v>0</v>
      </c>
      <c r="J21" s="63">
        <f>+'24-02-010 Ind. A Técnicas'!U63</f>
        <v>0</v>
      </c>
      <c r="K21" s="63">
        <f>+'24-02-010 Ind. A Técnicas'!V63</f>
        <v>0</v>
      </c>
      <c r="L21" s="63">
        <f>+'24-02-010 Ind. A Técnicas'!W63</f>
        <v>0</v>
      </c>
      <c r="M21" s="63">
        <f>+'24-02-010 Ind. A Técnicas'!X63</f>
        <v>0</v>
      </c>
      <c r="N21" s="63">
        <f>+'24-02-010 Ind. A Técnicas'!Y63</f>
        <v>0</v>
      </c>
      <c r="O21" s="63">
        <f>+'24-02-010 Ind. A Técnicas'!Z63</f>
        <v>0</v>
      </c>
      <c r="P21" s="63">
        <f>+'24-02-010 Ind. A Técnicas'!AA63</f>
        <v>0</v>
      </c>
      <c r="Q21" s="63">
        <f>+'24-02-010 Ind. A Técnicas'!AB63</f>
        <v>0</v>
      </c>
      <c r="R21" s="63">
        <f>+'24-02-010 Ind. A Técnicas'!AC63</f>
        <v>0</v>
      </c>
      <c r="S21" s="63">
        <f>+'24-02-010 Ind. A Técnicas'!AD63</f>
        <v>0</v>
      </c>
      <c r="T21" s="63">
        <f>+'24-02-010 Ind. A Técnicas'!AE63</f>
        <v>0</v>
      </c>
      <c r="U21" s="63">
        <f>+'24-02-010 Ind. A Técnicas'!AF63</f>
        <v>0</v>
      </c>
      <c r="V21" s="63">
        <f>+'24-02-010 Ind. A Técnicas'!AG63</f>
        <v>0</v>
      </c>
      <c r="W21" s="63">
        <f>+'24-02-010 Ind. A Técnicas'!AH63</f>
        <v>0</v>
      </c>
      <c r="X21" s="87">
        <f>+'24-02-010 Ind. A Técnicas'!AI63</f>
        <v>0</v>
      </c>
      <c r="Y21" s="87">
        <f>+'24-02-010 Ind. A Técnicas'!AJ63</f>
        <v>0</v>
      </c>
    </row>
    <row r="22" spans="1:25" ht="24.75" customHeight="1" x14ac:dyDescent="0.25">
      <c r="A22" s="88" t="s">
        <v>72</v>
      </c>
      <c r="B22" s="63">
        <f>+'24-02-010 Ind. A Técnicas'!J67</f>
        <v>0</v>
      </c>
      <c r="C22" s="63">
        <f>+'24-02-010 Ind. A Técnicas'!K67</f>
        <v>0</v>
      </c>
      <c r="D22" s="63">
        <f>+'24-02-010 Ind. A Técnicas'!M67</f>
        <v>0</v>
      </c>
      <c r="E22" s="63">
        <f>+'24-02-010 Ind. A Técnicas'!N67</f>
        <v>0</v>
      </c>
      <c r="F22" s="63">
        <f>+'24-02-010 Ind. A Técnicas'!O67</f>
        <v>0</v>
      </c>
      <c r="G22" s="63">
        <f>+'24-02-010 Ind. A Técnicas'!R67</f>
        <v>0</v>
      </c>
      <c r="H22" s="63">
        <f>+'24-02-010 Ind. A Técnicas'!S67</f>
        <v>0</v>
      </c>
      <c r="I22" s="63">
        <f>+'24-02-010 Ind. A Técnicas'!T67</f>
        <v>0</v>
      </c>
      <c r="J22" s="63">
        <f>+'24-02-010 Ind. A Técnicas'!U67</f>
        <v>0</v>
      </c>
      <c r="K22" s="63">
        <f>+'24-02-010 Ind. A Técnicas'!V67</f>
        <v>0</v>
      </c>
      <c r="L22" s="63">
        <f>+'24-02-010 Ind. A Técnicas'!W67</f>
        <v>0</v>
      </c>
      <c r="M22" s="63">
        <f>+'24-02-010 Ind. A Técnicas'!X67</f>
        <v>0</v>
      </c>
      <c r="N22" s="63">
        <f>+'24-02-010 Ind. A Técnicas'!Y67</f>
        <v>0</v>
      </c>
      <c r="O22" s="63">
        <f>+'24-02-010 Ind. A Técnicas'!Z67</f>
        <v>0</v>
      </c>
      <c r="P22" s="63">
        <f>+'24-02-010 Ind. A Técnicas'!AA67</f>
        <v>0</v>
      </c>
      <c r="Q22" s="63">
        <f>+'24-02-010 Ind. A Técnicas'!AB67</f>
        <v>0</v>
      </c>
      <c r="R22" s="63">
        <f>+'24-02-010 Ind. A Técnicas'!AC67</f>
        <v>0</v>
      </c>
      <c r="S22" s="63">
        <f>+'24-02-010 Ind. A Técnicas'!AD67</f>
        <v>0</v>
      </c>
      <c r="T22" s="63">
        <f>+'24-02-010 Ind. A Técnicas'!AE67</f>
        <v>0</v>
      </c>
      <c r="U22" s="63">
        <f>+'24-02-010 Ind. A Técnicas'!AF67</f>
        <v>0</v>
      </c>
      <c r="V22" s="63">
        <f>+'24-02-010 Ind. A Técnicas'!AG67</f>
        <v>0</v>
      </c>
      <c r="W22" s="63">
        <f>+'24-02-010 Ind. A Técnicas'!AH67</f>
        <v>0</v>
      </c>
      <c r="X22" s="87">
        <f>+'24-02-010 Ind. A Técnicas'!AI67</f>
        <v>0</v>
      </c>
      <c r="Y22" s="87">
        <f>+'24-02-010 Ind. A Técnicas'!AJ67</f>
        <v>0</v>
      </c>
    </row>
    <row r="23" spans="1:25" ht="24.75" customHeight="1" x14ac:dyDescent="0.25">
      <c r="A23" s="89" t="s">
        <v>74</v>
      </c>
      <c r="B23" s="63">
        <f>+'24-02-010 Ind. A Técnicas'!J70</f>
        <v>1979112000</v>
      </c>
      <c r="C23" s="63">
        <f>+'24-02-010 Ind. A Técnicas'!K70</f>
        <v>1979112000</v>
      </c>
      <c r="D23" s="63">
        <f>+'24-02-010 Ind. A Técnicas'!M70</f>
        <v>0</v>
      </c>
      <c r="E23" s="63">
        <f>+'24-02-010 Ind. A Técnicas'!N70</f>
        <v>0</v>
      </c>
      <c r="F23" s="63">
        <f>+'24-02-010 Ind. A Técnicas'!O70</f>
        <v>0</v>
      </c>
      <c r="G23" s="63">
        <f>+'24-02-010 Ind. A Técnicas'!R70</f>
        <v>0</v>
      </c>
      <c r="H23" s="63">
        <f>+'24-02-010 Ind. A Técnicas'!S70</f>
        <v>0</v>
      </c>
      <c r="I23" s="63">
        <f>+'24-02-010 Ind. A Técnicas'!T70</f>
        <v>0</v>
      </c>
      <c r="J23" s="63">
        <f>+'24-02-010 Ind. A Técnicas'!U70</f>
        <v>0</v>
      </c>
      <c r="K23" s="63">
        <f>+'24-02-010 Ind. A Técnicas'!V70</f>
        <v>0</v>
      </c>
      <c r="L23" s="63">
        <f>+'24-02-010 Ind. A Técnicas'!W70</f>
        <v>989556000</v>
      </c>
      <c r="M23" s="63">
        <f>+'24-02-010 Ind. A Técnicas'!X70</f>
        <v>0</v>
      </c>
      <c r="N23" s="63">
        <f>+'24-02-010 Ind. A Técnicas'!Y70</f>
        <v>989556000</v>
      </c>
      <c r="O23" s="63">
        <f>+'24-02-010 Ind. A Técnicas'!Z70</f>
        <v>0</v>
      </c>
      <c r="P23" s="63">
        <f>+'24-02-010 Ind. A Técnicas'!AA70</f>
        <v>0</v>
      </c>
      <c r="Q23" s="63">
        <f>+'24-02-010 Ind. A Técnicas'!AB70</f>
        <v>0</v>
      </c>
      <c r="R23" s="63">
        <f>+'24-02-010 Ind. A Técnicas'!AC70</f>
        <v>0</v>
      </c>
      <c r="S23" s="63">
        <f>+'24-02-010 Ind. A Técnicas'!AD70</f>
        <v>0</v>
      </c>
      <c r="T23" s="63">
        <f>+'24-02-010 Ind. A Técnicas'!AE70</f>
        <v>0</v>
      </c>
      <c r="U23" s="63">
        <f>+'24-02-010 Ind. A Técnicas'!AF70</f>
        <v>0</v>
      </c>
      <c r="V23" s="63">
        <f>+'24-02-010 Ind. A Técnicas'!AG70</f>
        <v>0</v>
      </c>
      <c r="W23" s="63">
        <f>+'24-02-010 Ind. A Técnicas'!AH70</f>
        <v>989556000</v>
      </c>
      <c r="X23" s="87">
        <f>+'24-02-010 Ind. A Técnicas'!AI70</f>
        <v>0.5</v>
      </c>
      <c r="Y23" s="87">
        <f>+'24-02-010 Ind. A Técnicas'!AJ70</f>
        <v>1</v>
      </c>
    </row>
    <row r="24" spans="1:25" ht="25.5" x14ac:dyDescent="0.25">
      <c r="A24" s="8" t="str">
        <f>"TOTAL ASIG."&amp;" "&amp;$A$5</f>
        <v>TOTAL ASIG. 24-02-010 "Programa de Ayudas Técnicas - SENADIS"</v>
      </c>
      <c r="B24" s="75">
        <f>SUM(B8:B23)</f>
        <v>1979112000</v>
      </c>
      <c r="C24" s="75">
        <f t="shared" ref="C24:V24" si="0">SUM(C8:C23)</f>
        <v>1979112000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989556000</v>
      </c>
      <c r="M24" s="75">
        <f t="shared" si="0"/>
        <v>0</v>
      </c>
      <c r="N24" s="75">
        <f t="shared" si="0"/>
        <v>989556000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989556000</v>
      </c>
      <c r="X24" s="90">
        <f>+'24-02-010 Ind. A Técnicas'!AI71</f>
        <v>0.5</v>
      </c>
      <c r="Y24" s="90">
        <f>'24-02-010 Ind. A Técnicas'!AJ71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67D70-28A4-42BE-8305-324A9AF1959F}">
  <sheetPr>
    <tabColor rgb="FF33CCFF"/>
    <pageSetUpPr fitToPage="1"/>
  </sheetPr>
  <dimension ref="A1:AJ41"/>
  <sheetViews>
    <sheetView zoomScale="110" zoomScaleNormal="110" workbookViewId="0">
      <selection activeCell="L7" sqref="L7:M7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customWidth="1" outlineLevel="1"/>
    <col min="12" max="12" width="10.140625" style="83" customWidth="1" outlineLevel="1"/>
    <col min="13" max="13" width="12.28515625" style="83" customWidth="1" outlineLevel="1"/>
    <col min="14" max="14" width="11.42578125" style="83" customWidth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36" s="1" customFormat="1" ht="1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" customFormat="1" ht="1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36" s="1" customFormat="1" ht="15" customHeight="1" x14ac:dyDescent="0.25">
      <c r="A3" s="141" t="s">
        <v>169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36" s="1" customFormat="1" ht="1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</row>
    <row r="5" spans="1:36" ht="18" customHeight="1" x14ac:dyDescent="0.25">
      <c r="A5" s="148" t="str">
        <f>'24-03-343 Ind. Calle'!A5:U5</f>
        <v>24-03-343 "Programa de Apoyo a Personas en Situación de Calle"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50"/>
    </row>
    <row r="6" spans="1:36" s="80" customFormat="1" x14ac:dyDescent="0.25">
      <c r="A6" s="138" t="s">
        <v>5</v>
      </c>
      <c r="B6" s="145" t="s">
        <v>11</v>
      </c>
      <c r="C6" s="145" t="s">
        <v>76</v>
      </c>
      <c r="D6" s="151" t="s">
        <v>14</v>
      </c>
      <c r="E6" s="152"/>
      <c r="F6" s="153"/>
      <c r="G6" s="137" t="s">
        <v>17</v>
      </c>
      <c r="H6" s="137"/>
      <c r="I6" s="137"/>
      <c r="J6" s="145" t="s">
        <v>18</v>
      </c>
      <c r="K6" s="137" t="s">
        <v>17</v>
      </c>
      <c r="L6" s="137"/>
      <c r="M6" s="137"/>
      <c r="N6" s="145" t="s">
        <v>19</v>
      </c>
      <c r="O6" s="137" t="s">
        <v>17</v>
      </c>
      <c r="P6" s="137"/>
      <c r="Q6" s="137"/>
      <c r="R6" s="145" t="s">
        <v>20</v>
      </c>
      <c r="S6" s="137" t="s">
        <v>17</v>
      </c>
      <c r="T6" s="137"/>
      <c r="U6" s="137"/>
      <c r="V6" s="145" t="s">
        <v>21</v>
      </c>
      <c r="W6" s="145" t="s">
        <v>22</v>
      </c>
      <c r="X6" s="147" t="s">
        <v>77</v>
      </c>
      <c r="Y6" s="147"/>
    </row>
    <row r="7" spans="1:36" s="80" customFormat="1" ht="25.5" x14ac:dyDescent="0.25">
      <c r="A7" s="138"/>
      <c r="B7" s="146"/>
      <c r="C7" s="146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46"/>
      <c r="K7" s="5" t="s">
        <v>33</v>
      </c>
      <c r="L7" s="5" t="s">
        <v>34</v>
      </c>
      <c r="M7" s="5" t="s">
        <v>35</v>
      </c>
      <c r="N7" s="146"/>
      <c r="O7" s="5" t="s">
        <v>36</v>
      </c>
      <c r="P7" s="5" t="s">
        <v>37</v>
      </c>
      <c r="Q7" s="5" t="s">
        <v>38</v>
      </c>
      <c r="R7" s="146"/>
      <c r="S7" s="5" t="s">
        <v>39</v>
      </c>
      <c r="T7" s="5" t="s">
        <v>40</v>
      </c>
      <c r="U7" s="5" t="s">
        <v>78</v>
      </c>
      <c r="V7" s="146"/>
      <c r="W7" s="146"/>
      <c r="X7" s="7" t="s">
        <v>42</v>
      </c>
      <c r="Y7" s="7" t="s">
        <v>79</v>
      </c>
    </row>
    <row r="8" spans="1:36" ht="24.75" customHeight="1" x14ac:dyDescent="0.25">
      <c r="A8" s="86" t="s">
        <v>44</v>
      </c>
      <c r="B8" s="63">
        <f>+'24-03-343 Ind. Calle'!J11</f>
        <v>0</v>
      </c>
      <c r="C8" s="63">
        <f>+'24-03-343 Ind. Calle'!K11</f>
        <v>0</v>
      </c>
      <c r="D8" s="63">
        <f>+'24-03-343 Ind. Calle'!M11</f>
        <v>0</v>
      </c>
      <c r="E8" s="63">
        <f>+'24-03-343 Ind. Calle'!N11</f>
        <v>0</v>
      </c>
      <c r="F8" s="63">
        <f>+'24-03-343 Ind. Calle'!O11</f>
        <v>0</v>
      </c>
      <c r="G8" s="63">
        <f>+'24-03-343 Ind. Calle'!R11</f>
        <v>0</v>
      </c>
      <c r="H8" s="63">
        <f>+'24-03-343 Ind. Calle'!S11</f>
        <v>0</v>
      </c>
      <c r="I8" s="63">
        <f>+'24-03-343 Ind. Calle'!T11</f>
        <v>0</v>
      </c>
      <c r="J8" s="63">
        <f>+'24-03-343 Ind. Calle'!U11</f>
        <v>0</v>
      </c>
      <c r="K8" s="63">
        <f>+'24-03-343 Ind. Calle'!V11</f>
        <v>0</v>
      </c>
      <c r="L8" s="63">
        <f>+'24-03-343 Ind. Calle'!W11</f>
        <v>0</v>
      </c>
      <c r="M8" s="63">
        <f>+'24-03-343 Ind. Calle'!X11</f>
        <v>0</v>
      </c>
      <c r="N8" s="63">
        <f>+'24-03-343 Ind. Calle'!Y11</f>
        <v>0</v>
      </c>
      <c r="O8" s="63">
        <f>+'24-03-343 Ind. Calle'!Z11</f>
        <v>0</v>
      </c>
      <c r="P8" s="63">
        <f>+'24-03-343 Ind. Calle'!AA11</f>
        <v>0</v>
      </c>
      <c r="Q8" s="63">
        <f>+'24-03-343 Ind. Calle'!AB11</f>
        <v>0</v>
      </c>
      <c r="R8" s="63">
        <f>+'24-03-343 Ind. Calle'!AC11</f>
        <v>0</v>
      </c>
      <c r="S8" s="63">
        <f>+'24-03-343 Ind. Calle'!AD11</f>
        <v>0</v>
      </c>
      <c r="T8" s="63">
        <f>+'24-03-343 Ind. Calle'!AE11</f>
        <v>0</v>
      </c>
      <c r="U8" s="63">
        <f>+'24-03-343 Ind. Calle'!AF11</f>
        <v>0</v>
      </c>
      <c r="V8" s="63">
        <f>+'24-03-343 Ind. Calle'!AG11</f>
        <v>0</v>
      </c>
      <c r="W8" s="63">
        <f>+'24-03-343 Ind. Calle'!AH11</f>
        <v>0</v>
      </c>
      <c r="X8" s="87">
        <f>+'24-03-343 Ind. Calle'!AI11</f>
        <v>0</v>
      </c>
      <c r="Y8" s="87">
        <f>+'24-03-343 Ind. Calle'!AJ11</f>
        <v>0</v>
      </c>
    </row>
    <row r="9" spans="1:36" ht="24.75" customHeight="1" x14ac:dyDescent="0.25">
      <c r="A9" s="86" t="s">
        <v>46</v>
      </c>
      <c r="B9" s="63">
        <f>+'24-03-343 Ind. Calle'!J15</f>
        <v>700000</v>
      </c>
      <c r="C9" s="63">
        <f>+'24-03-343 Ind. Calle'!K15</f>
        <v>270128</v>
      </c>
      <c r="D9" s="63">
        <f>+'24-03-343 Ind. Calle'!M15</f>
        <v>0</v>
      </c>
      <c r="E9" s="63">
        <f>+'24-03-343 Ind. Calle'!N15</f>
        <v>0</v>
      </c>
      <c r="F9" s="63">
        <f>+'24-03-343 Ind. Calle'!O15</f>
        <v>0</v>
      </c>
      <c r="G9" s="63">
        <f>+'24-03-343 Ind. Calle'!R15</f>
        <v>48972</v>
      </c>
      <c r="H9" s="63">
        <f>+'24-03-343 Ind. Calle'!S15</f>
        <v>48972</v>
      </c>
      <c r="I9" s="63">
        <f>+'24-03-343 Ind. Calle'!T15</f>
        <v>37510</v>
      </c>
      <c r="J9" s="63">
        <f>+'24-03-343 Ind. Calle'!U15</f>
        <v>135454</v>
      </c>
      <c r="K9" s="63">
        <f>+'24-03-343 Ind. Calle'!V15</f>
        <v>0</v>
      </c>
      <c r="L9" s="63">
        <f>+'24-03-343 Ind. Calle'!W15</f>
        <v>0</v>
      </c>
      <c r="M9" s="63">
        <f>+'24-03-343 Ind. Calle'!X15</f>
        <v>134674</v>
      </c>
      <c r="N9" s="63">
        <f>+'24-03-343 Ind. Calle'!Y15</f>
        <v>134674</v>
      </c>
      <c r="O9" s="63">
        <f>+'24-03-343 Ind. Calle'!Z15</f>
        <v>0</v>
      </c>
      <c r="P9" s="63">
        <f>+'24-03-343 Ind. Calle'!AA15</f>
        <v>0</v>
      </c>
      <c r="Q9" s="63">
        <f>+'24-03-343 Ind. Calle'!AB15</f>
        <v>0</v>
      </c>
      <c r="R9" s="63">
        <f>+'24-03-343 Ind. Calle'!AC15</f>
        <v>0</v>
      </c>
      <c r="S9" s="63">
        <f>+'24-03-343 Ind. Calle'!AD15</f>
        <v>0</v>
      </c>
      <c r="T9" s="63">
        <f>+'24-03-343 Ind. Calle'!AE15</f>
        <v>0</v>
      </c>
      <c r="U9" s="63">
        <f>+'24-03-343 Ind. Calle'!AF15</f>
        <v>0</v>
      </c>
      <c r="V9" s="63">
        <f>+'24-03-343 Ind. Calle'!AG15</f>
        <v>0</v>
      </c>
      <c r="W9" s="63">
        <f>+'24-03-343 Ind. Calle'!AH15</f>
        <v>270128</v>
      </c>
      <c r="X9" s="87">
        <f>+'24-03-343 Ind. Calle'!AI15</f>
        <v>0.38589714285714288</v>
      </c>
      <c r="Y9" s="87">
        <f>+'24-03-343 Ind. Calle'!AJ15</f>
        <v>1.0487964783969931E-2</v>
      </c>
    </row>
    <row r="10" spans="1:36" ht="24.75" customHeight="1" x14ac:dyDescent="0.25">
      <c r="A10" s="86" t="s">
        <v>48</v>
      </c>
      <c r="B10" s="63">
        <f>+'24-03-343 Ind. Calle'!J19</f>
        <v>0</v>
      </c>
      <c r="C10" s="63">
        <f>+'24-03-343 Ind. Calle'!K19</f>
        <v>0</v>
      </c>
      <c r="D10" s="63">
        <f>+'24-03-343 Ind. Calle'!M19</f>
        <v>0</v>
      </c>
      <c r="E10" s="63">
        <f>+'24-03-343 Ind. Calle'!N19</f>
        <v>0</v>
      </c>
      <c r="F10" s="63">
        <f>+'24-03-343 Ind. Calle'!O19</f>
        <v>0</v>
      </c>
      <c r="G10" s="63">
        <f>+'24-03-343 Ind. Calle'!R19</f>
        <v>0</v>
      </c>
      <c r="H10" s="63">
        <f>+'24-03-343 Ind. Calle'!S19</f>
        <v>0</v>
      </c>
      <c r="I10" s="63">
        <f>+'24-03-343 Ind. Calle'!T19</f>
        <v>0</v>
      </c>
      <c r="J10" s="63">
        <f>+'24-03-343 Ind. Calle'!U19</f>
        <v>0</v>
      </c>
      <c r="K10" s="63">
        <f>+'24-03-343 Ind. Calle'!V19</f>
        <v>0</v>
      </c>
      <c r="L10" s="63">
        <f>+'24-03-343 Ind. Calle'!W19</f>
        <v>0</v>
      </c>
      <c r="M10" s="63">
        <f>+'24-03-343 Ind. Calle'!X19</f>
        <v>0</v>
      </c>
      <c r="N10" s="63">
        <f>+'24-03-343 Ind. Calle'!Y19</f>
        <v>0</v>
      </c>
      <c r="O10" s="63">
        <f>+'24-03-343 Ind. Calle'!Z19</f>
        <v>0</v>
      </c>
      <c r="P10" s="63">
        <f>+'24-03-343 Ind. Calle'!AA19</f>
        <v>0</v>
      </c>
      <c r="Q10" s="63">
        <f>+'24-03-343 Ind. Calle'!AB19</f>
        <v>0</v>
      </c>
      <c r="R10" s="63">
        <f>+'24-03-343 Ind. Calle'!AC19</f>
        <v>0</v>
      </c>
      <c r="S10" s="63">
        <f>+'24-03-343 Ind. Calle'!AD19</f>
        <v>0</v>
      </c>
      <c r="T10" s="63">
        <f>+'24-03-343 Ind. Calle'!AE19</f>
        <v>0</v>
      </c>
      <c r="U10" s="63">
        <f>+'24-03-343 Ind. Calle'!AF19</f>
        <v>0</v>
      </c>
      <c r="V10" s="63">
        <f>+'24-03-343 Ind. Calle'!AG19</f>
        <v>0</v>
      </c>
      <c r="W10" s="63">
        <f>+'24-03-343 Ind. Calle'!AH19</f>
        <v>0</v>
      </c>
      <c r="X10" s="87">
        <f>+'24-03-343 Ind. Calle'!AI19</f>
        <v>0</v>
      </c>
      <c r="Y10" s="87">
        <f>+'24-03-343 Ind. Calle'!AJ19</f>
        <v>0</v>
      </c>
    </row>
    <row r="11" spans="1:36" ht="24.75" customHeight="1" x14ac:dyDescent="0.25">
      <c r="A11" s="86" t="s">
        <v>50</v>
      </c>
      <c r="B11" s="63">
        <f>+'24-03-343 Ind. Calle'!J23</f>
        <v>0</v>
      </c>
      <c r="C11" s="63">
        <f>+'24-03-343 Ind. Calle'!K23</f>
        <v>0</v>
      </c>
      <c r="D11" s="63">
        <f>+'24-03-343 Ind. Calle'!M23</f>
        <v>0</v>
      </c>
      <c r="E11" s="63">
        <f>+'24-03-343 Ind. Calle'!N23</f>
        <v>0</v>
      </c>
      <c r="F11" s="63">
        <f>+'24-03-343 Ind. Calle'!O23</f>
        <v>0</v>
      </c>
      <c r="G11" s="63">
        <f>+'24-03-343 Ind. Calle'!R23</f>
        <v>0</v>
      </c>
      <c r="H11" s="63">
        <f>+'24-03-343 Ind. Calle'!S23</f>
        <v>0</v>
      </c>
      <c r="I11" s="63">
        <f>+'24-03-343 Ind. Calle'!T23</f>
        <v>0</v>
      </c>
      <c r="J11" s="63">
        <f>+'24-03-343 Ind. Calle'!U23</f>
        <v>0</v>
      </c>
      <c r="K11" s="63">
        <f>+'24-03-343 Ind. Calle'!V23</f>
        <v>0</v>
      </c>
      <c r="L11" s="63">
        <f>+'24-03-343 Ind. Calle'!W23</f>
        <v>0</v>
      </c>
      <c r="M11" s="63">
        <f>+'24-03-343 Ind. Calle'!X23</f>
        <v>0</v>
      </c>
      <c r="N11" s="63">
        <f>+'24-03-343 Ind. Calle'!Y23</f>
        <v>0</v>
      </c>
      <c r="O11" s="63">
        <f>+'24-03-343 Ind. Calle'!Z23</f>
        <v>0</v>
      </c>
      <c r="P11" s="63">
        <f>+'24-03-343 Ind. Calle'!AA23</f>
        <v>0</v>
      </c>
      <c r="Q11" s="63">
        <f>+'24-03-343 Ind. Calle'!AB23</f>
        <v>0</v>
      </c>
      <c r="R11" s="63">
        <f>+'24-03-343 Ind. Calle'!AC23</f>
        <v>0</v>
      </c>
      <c r="S11" s="63">
        <f>+'24-03-343 Ind. Calle'!AD23</f>
        <v>0</v>
      </c>
      <c r="T11" s="63">
        <f>+'24-03-343 Ind. Calle'!AE23</f>
        <v>0</v>
      </c>
      <c r="U11" s="63">
        <f>+'24-03-343 Ind. Calle'!AF23</f>
        <v>0</v>
      </c>
      <c r="V11" s="63">
        <f>+'24-03-343 Ind. Calle'!AG23</f>
        <v>0</v>
      </c>
      <c r="W11" s="63">
        <f>+'24-03-343 Ind. Calle'!AH23</f>
        <v>0</v>
      </c>
      <c r="X11" s="87">
        <f>+'24-03-343 Ind. Calle'!AI23</f>
        <v>0</v>
      </c>
      <c r="Y11" s="87">
        <f>+'24-03-343 Ind. Calle'!AJ23</f>
        <v>0</v>
      </c>
    </row>
    <row r="12" spans="1:36" ht="24.75" customHeight="1" x14ac:dyDescent="0.25">
      <c r="A12" s="86" t="s">
        <v>52</v>
      </c>
      <c r="B12" s="63">
        <f>+'24-03-343 Ind. Calle'!J27</f>
        <v>0</v>
      </c>
      <c r="C12" s="63">
        <f>+'24-03-343 Ind. Calle'!K27</f>
        <v>0</v>
      </c>
      <c r="D12" s="63">
        <f>+'24-03-343 Ind. Calle'!M27</f>
        <v>0</v>
      </c>
      <c r="E12" s="63">
        <f>+'24-03-343 Ind. Calle'!N27</f>
        <v>0</v>
      </c>
      <c r="F12" s="63">
        <f>+'24-03-343 Ind. Calle'!O27</f>
        <v>0</v>
      </c>
      <c r="G12" s="63">
        <f>+'24-03-343 Ind. Calle'!R27</f>
        <v>0</v>
      </c>
      <c r="H12" s="63">
        <f>+'24-03-343 Ind. Calle'!S27</f>
        <v>0</v>
      </c>
      <c r="I12" s="63">
        <f>+'24-03-343 Ind. Calle'!T27</f>
        <v>0</v>
      </c>
      <c r="J12" s="63">
        <f>+'24-03-343 Ind. Calle'!U27</f>
        <v>0</v>
      </c>
      <c r="K12" s="63">
        <f>+'24-03-343 Ind. Calle'!V27</f>
        <v>0</v>
      </c>
      <c r="L12" s="63">
        <f>+'24-03-343 Ind. Calle'!W27</f>
        <v>0</v>
      </c>
      <c r="M12" s="63">
        <f>+'24-03-343 Ind. Calle'!X27</f>
        <v>0</v>
      </c>
      <c r="N12" s="63">
        <f>+'24-03-343 Ind. Calle'!Y27</f>
        <v>0</v>
      </c>
      <c r="O12" s="63">
        <f>+'24-03-343 Ind. Calle'!Z27</f>
        <v>0</v>
      </c>
      <c r="P12" s="63">
        <f>+'24-03-343 Ind. Calle'!AA27</f>
        <v>0</v>
      </c>
      <c r="Q12" s="63">
        <f>+'24-03-343 Ind. Calle'!AB27</f>
        <v>0</v>
      </c>
      <c r="R12" s="63">
        <f>+'24-03-343 Ind. Calle'!AC27</f>
        <v>0</v>
      </c>
      <c r="S12" s="63">
        <f>+'24-03-343 Ind. Calle'!AD27</f>
        <v>0</v>
      </c>
      <c r="T12" s="63">
        <f>+'24-03-343 Ind. Calle'!AE27</f>
        <v>0</v>
      </c>
      <c r="U12" s="63">
        <f>+'24-03-343 Ind. Calle'!AF27</f>
        <v>0</v>
      </c>
      <c r="V12" s="63">
        <f>+'24-03-343 Ind. Calle'!AG27</f>
        <v>0</v>
      </c>
      <c r="W12" s="63">
        <f>+'24-03-343 Ind. Calle'!AH27</f>
        <v>0</v>
      </c>
      <c r="X12" s="87">
        <f>+'24-03-343 Ind. Calle'!AI27</f>
        <v>0</v>
      </c>
      <c r="Y12" s="87">
        <f>+'24-03-343 Ind. Calle'!AJ27</f>
        <v>0</v>
      </c>
    </row>
    <row r="13" spans="1:36" ht="24.75" customHeight="1" x14ac:dyDescent="0.25">
      <c r="A13" s="86" t="s">
        <v>54</v>
      </c>
      <c r="B13" s="63">
        <f>+'24-03-343 Ind. Calle'!J31</f>
        <v>0</v>
      </c>
      <c r="C13" s="63">
        <f>+'24-03-343 Ind. Calle'!K31</f>
        <v>0</v>
      </c>
      <c r="D13" s="63">
        <f>+'24-03-343 Ind. Calle'!M31</f>
        <v>0</v>
      </c>
      <c r="E13" s="63">
        <f>+'24-03-343 Ind. Calle'!N31</f>
        <v>0</v>
      </c>
      <c r="F13" s="63">
        <f>+'24-03-343 Ind. Calle'!O31</f>
        <v>0</v>
      </c>
      <c r="G13" s="63">
        <f>+'24-03-343 Ind. Calle'!R31</f>
        <v>0</v>
      </c>
      <c r="H13" s="63">
        <f>+'24-03-343 Ind. Calle'!S31</f>
        <v>0</v>
      </c>
      <c r="I13" s="63">
        <f>+'24-03-343 Ind. Calle'!T31</f>
        <v>0</v>
      </c>
      <c r="J13" s="63">
        <f>+'24-03-343 Ind. Calle'!U31</f>
        <v>0</v>
      </c>
      <c r="K13" s="63">
        <f>+'24-03-343 Ind. Calle'!V31</f>
        <v>0</v>
      </c>
      <c r="L13" s="63">
        <f>+'24-03-343 Ind. Calle'!W31</f>
        <v>0</v>
      </c>
      <c r="M13" s="63">
        <f>+'24-03-343 Ind. Calle'!X31</f>
        <v>0</v>
      </c>
      <c r="N13" s="63">
        <f>+'24-03-343 Ind. Calle'!Y31</f>
        <v>0</v>
      </c>
      <c r="O13" s="63">
        <f>+'24-03-343 Ind. Calle'!Z31</f>
        <v>0</v>
      </c>
      <c r="P13" s="63">
        <f>+'24-03-343 Ind. Calle'!AA31</f>
        <v>0</v>
      </c>
      <c r="Q13" s="63">
        <f>+'24-03-343 Ind. Calle'!AB31</f>
        <v>0</v>
      </c>
      <c r="R13" s="63">
        <f>+'24-03-343 Ind. Calle'!AC31</f>
        <v>0</v>
      </c>
      <c r="S13" s="63">
        <f>+'24-03-343 Ind. Calle'!AD31</f>
        <v>0</v>
      </c>
      <c r="T13" s="63">
        <f>+'24-03-343 Ind. Calle'!AE31</f>
        <v>0</v>
      </c>
      <c r="U13" s="63">
        <f>+'24-03-343 Ind. Calle'!AF31</f>
        <v>0</v>
      </c>
      <c r="V13" s="63">
        <f>+'24-03-343 Ind. Calle'!AG31</f>
        <v>0</v>
      </c>
      <c r="W13" s="63">
        <f>+'24-03-343 Ind. Calle'!AH31</f>
        <v>0</v>
      </c>
      <c r="X13" s="87">
        <f>+'24-03-343 Ind. Calle'!AI31</f>
        <v>0</v>
      </c>
      <c r="Y13" s="87">
        <f>+'24-03-343 Ind. Calle'!AJ31</f>
        <v>0</v>
      </c>
    </row>
    <row r="14" spans="1:36" ht="24.75" customHeight="1" x14ac:dyDescent="0.25">
      <c r="A14" s="86" t="s">
        <v>56</v>
      </c>
      <c r="B14" s="63">
        <f>+'24-03-343 Ind. Calle'!J35</f>
        <v>0</v>
      </c>
      <c r="C14" s="63">
        <f>+'24-03-343 Ind. Calle'!K35</f>
        <v>0</v>
      </c>
      <c r="D14" s="63">
        <f>+'24-03-343 Ind. Calle'!M35</f>
        <v>0</v>
      </c>
      <c r="E14" s="63">
        <f>+'24-03-343 Ind. Calle'!N35</f>
        <v>0</v>
      </c>
      <c r="F14" s="63">
        <f>+'24-03-343 Ind. Calle'!O35</f>
        <v>0</v>
      </c>
      <c r="G14" s="63">
        <f>+'24-03-343 Ind. Calle'!R35</f>
        <v>0</v>
      </c>
      <c r="H14" s="63">
        <f>+'24-03-343 Ind. Calle'!S35</f>
        <v>0</v>
      </c>
      <c r="I14" s="63">
        <f>+'24-03-343 Ind. Calle'!T35</f>
        <v>0</v>
      </c>
      <c r="J14" s="63">
        <f>+'24-03-343 Ind. Calle'!U35</f>
        <v>0</v>
      </c>
      <c r="K14" s="63">
        <f>+'24-03-343 Ind. Calle'!V35</f>
        <v>0</v>
      </c>
      <c r="L14" s="63">
        <f>+'24-03-343 Ind. Calle'!W35</f>
        <v>0</v>
      </c>
      <c r="M14" s="63">
        <f>+'24-03-343 Ind. Calle'!X35</f>
        <v>0</v>
      </c>
      <c r="N14" s="63">
        <f>+'24-03-343 Ind. Calle'!Y35</f>
        <v>0</v>
      </c>
      <c r="O14" s="63">
        <f>+'24-03-343 Ind. Calle'!Z35</f>
        <v>0</v>
      </c>
      <c r="P14" s="63">
        <f>+'24-03-343 Ind. Calle'!AA35</f>
        <v>0</v>
      </c>
      <c r="Q14" s="63">
        <f>+'24-03-343 Ind. Calle'!AB35</f>
        <v>0</v>
      </c>
      <c r="R14" s="63">
        <f>+'24-03-343 Ind. Calle'!AC35</f>
        <v>0</v>
      </c>
      <c r="S14" s="63">
        <f>+'24-03-343 Ind. Calle'!AD35</f>
        <v>0</v>
      </c>
      <c r="T14" s="63">
        <f>+'24-03-343 Ind. Calle'!AE35</f>
        <v>0</v>
      </c>
      <c r="U14" s="63">
        <f>+'24-03-343 Ind. Calle'!AF35</f>
        <v>0</v>
      </c>
      <c r="V14" s="63">
        <f>+'24-03-343 Ind. Calle'!AG35</f>
        <v>0</v>
      </c>
      <c r="W14" s="63">
        <f>+'24-03-343 Ind. Calle'!AH35</f>
        <v>0</v>
      </c>
      <c r="X14" s="87">
        <f>+'24-03-343 Ind. Calle'!AI35</f>
        <v>0</v>
      </c>
      <c r="Y14" s="87">
        <f>+'24-03-343 Ind. Calle'!AJ35</f>
        <v>0</v>
      </c>
    </row>
    <row r="15" spans="1:36" ht="24.75" customHeight="1" x14ac:dyDescent="0.25">
      <c r="A15" s="86" t="s">
        <v>58</v>
      </c>
      <c r="B15" s="63">
        <f>+'24-03-343 Ind. Calle'!J39</f>
        <v>0</v>
      </c>
      <c r="C15" s="63">
        <f>+'24-03-343 Ind. Calle'!K39</f>
        <v>0</v>
      </c>
      <c r="D15" s="63">
        <f>+'24-03-343 Ind. Calle'!M39</f>
        <v>0</v>
      </c>
      <c r="E15" s="63">
        <f>+'24-03-343 Ind. Calle'!N39</f>
        <v>0</v>
      </c>
      <c r="F15" s="63">
        <f>+'24-03-343 Ind. Calle'!O39</f>
        <v>0</v>
      </c>
      <c r="G15" s="63">
        <f>+'24-03-343 Ind. Calle'!R39</f>
        <v>0</v>
      </c>
      <c r="H15" s="63">
        <f>+'24-03-343 Ind. Calle'!S39</f>
        <v>0</v>
      </c>
      <c r="I15" s="63">
        <f>+'24-03-343 Ind. Calle'!T39</f>
        <v>0</v>
      </c>
      <c r="J15" s="63">
        <f>+'24-03-343 Ind. Calle'!U39</f>
        <v>0</v>
      </c>
      <c r="K15" s="63">
        <f>+'24-03-343 Ind. Calle'!V39</f>
        <v>0</v>
      </c>
      <c r="L15" s="63">
        <f>+'24-03-343 Ind. Calle'!W39</f>
        <v>0</v>
      </c>
      <c r="M15" s="63">
        <f>+'24-03-343 Ind. Calle'!X39</f>
        <v>0</v>
      </c>
      <c r="N15" s="63">
        <f>+'24-03-343 Ind. Calle'!Y39</f>
        <v>0</v>
      </c>
      <c r="O15" s="63">
        <f>+'24-03-343 Ind. Calle'!Z39</f>
        <v>0</v>
      </c>
      <c r="P15" s="63">
        <f>+'24-03-343 Ind. Calle'!AA39</f>
        <v>0</v>
      </c>
      <c r="Q15" s="63">
        <f>+'24-03-343 Ind. Calle'!AB39</f>
        <v>0</v>
      </c>
      <c r="R15" s="63">
        <f>+'24-03-343 Ind. Calle'!AC39</f>
        <v>0</v>
      </c>
      <c r="S15" s="63">
        <f>+'24-03-343 Ind. Calle'!AD39</f>
        <v>0</v>
      </c>
      <c r="T15" s="63">
        <f>+'24-03-343 Ind. Calle'!AE39</f>
        <v>0</v>
      </c>
      <c r="U15" s="63">
        <f>+'24-03-343 Ind. Calle'!AF39</f>
        <v>0</v>
      </c>
      <c r="V15" s="63">
        <f>+'24-03-343 Ind. Calle'!AG39</f>
        <v>0</v>
      </c>
      <c r="W15" s="63">
        <f>+'24-03-343 Ind. Calle'!AH39</f>
        <v>0</v>
      </c>
      <c r="X15" s="87">
        <f>+'24-03-343 Ind. Calle'!AI39</f>
        <v>0</v>
      </c>
      <c r="Y15" s="87">
        <f>+'24-03-343 Ind. Calle'!AJ39</f>
        <v>0</v>
      </c>
    </row>
    <row r="16" spans="1:36" ht="24.75" customHeight="1" x14ac:dyDescent="0.25">
      <c r="A16" s="86" t="s">
        <v>60</v>
      </c>
      <c r="B16" s="63">
        <f>+'24-03-343 Ind. Calle'!J43</f>
        <v>0</v>
      </c>
      <c r="C16" s="63">
        <f>+'24-03-343 Ind. Calle'!K43</f>
        <v>0</v>
      </c>
      <c r="D16" s="63">
        <f>+'24-03-343 Ind. Calle'!M43</f>
        <v>0</v>
      </c>
      <c r="E16" s="63">
        <f>+'24-03-343 Ind. Calle'!N43</f>
        <v>0</v>
      </c>
      <c r="F16" s="63">
        <f>+'24-03-343 Ind. Calle'!O43</f>
        <v>0</v>
      </c>
      <c r="G16" s="63">
        <f>+'24-03-343 Ind. Calle'!R43</f>
        <v>0</v>
      </c>
      <c r="H16" s="63">
        <f>+'24-03-343 Ind. Calle'!S43</f>
        <v>0</v>
      </c>
      <c r="I16" s="63">
        <f>+'24-03-343 Ind. Calle'!T43</f>
        <v>0</v>
      </c>
      <c r="J16" s="63">
        <f>+'24-03-343 Ind. Calle'!U43</f>
        <v>0</v>
      </c>
      <c r="K16" s="63">
        <f>+'24-03-343 Ind. Calle'!V43</f>
        <v>0</v>
      </c>
      <c r="L16" s="63">
        <f>+'24-03-343 Ind. Calle'!W43</f>
        <v>0</v>
      </c>
      <c r="M16" s="63">
        <f>+'24-03-343 Ind. Calle'!X43</f>
        <v>0</v>
      </c>
      <c r="N16" s="63">
        <f>+'24-03-343 Ind. Calle'!Y43</f>
        <v>0</v>
      </c>
      <c r="O16" s="63">
        <f>+'24-03-343 Ind. Calle'!Z43</f>
        <v>0</v>
      </c>
      <c r="P16" s="63">
        <f>+'24-03-343 Ind. Calle'!AA43</f>
        <v>0</v>
      </c>
      <c r="Q16" s="63">
        <f>+'24-03-343 Ind. Calle'!AB43</f>
        <v>0</v>
      </c>
      <c r="R16" s="63">
        <f>+'24-03-343 Ind. Calle'!AC43</f>
        <v>0</v>
      </c>
      <c r="S16" s="63">
        <f>+'24-03-343 Ind. Calle'!AD43</f>
        <v>0</v>
      </c>
      <c r="T16" s="63">
        <f>+'24-03-343 Ind. Calle'!AE43</f>
        <v>0</v>
      </c>
      <c r="U16" s="63">
        <f>+'24-03-343 Ind. Calle'!AF43</f>
        <v>0</v>
      </c>
      <c r="V16" s="63">
        <f>+'24-03-343 Ind. Calle'!AG43</f>
        <v>0</v>
      </c>
      <c r="W16" s="63">
        <f>+'24-03-343 Ind. Calle'!AH43</f>
        <v>0</v>
      </c>
      <c r="X16" s="87">
        <f>+'24-03-343 Ind. Calle'!AI43</f>
        <v>0</v>
      </c>
      <c r="Y16" s="87">
        <f>+'24-03-343 Ind. Calle'!AJ43</f>
        <v>0</v>
      </c>
    </row>
    <row r="17" spans="1:25" ht="24.75" customHeight="1" x14ac:dyDescent="0.25">
      <c r="A17" s="86" t="s">
        <v>62</v>
      </c>
      <c r="B17" s="63">
        <f>+'24-03-343 Ind. Calle'!J47</f>
        <v>0</v>
      </c>
      <c r="C17" s="63">
        <f>+'24-03-343 Ind. Calle'!K47</f>
        <v>0</v>
      </c>
      <c r="D17" s="63">
        <f>+'24-03-343 Ind. Calle'!M47</f>
        <v>0</v>
      </c>
      <c r="E17" s="63">
        <f>+'24-03-343 Ind. Calle'!N47</f>
        <v>0</v>
      </c>
      <c r="F17" s="63">
        <f>+'24-03-343 Ind. Calle'!O47</f>
        <v>0</v>
      </c>
      <c r="G17" s="63">
        <f>+'24-03-343 Ind. Calle'!R47</f>
        <v>0</v>
      </c>
      <c r="H17" s="63">
        <f>+'24-03-343 Ind. Calle'!S47</f>
        <v>0</v>
      </c>
      <c r="I17" s="63">
        <f>+'24-03-343 Ind. Calle'!T47</f>
        <v>0</v>
      </c>
      <c r="J17" s="63">
        <f>+'24-03-343 Ind. Calle'!U47</f>
        <v>0</v>
      </c>
      <c r="K17" s="63">
        <f>+'24-03-343 Ind. Calle'!V47</f>
        <v>0</v>
      </c>
      <c r="L17" s="63">
        <f>+'24-03-343 Ind. Calle'!W47</f>
        <v>0</v>
      </c>
      <c r="M17" s="63">
        <f>+'24-03-343 Ind. Calle'!X47</f>
        <v>0</v>
      </c>
      <c r="N17" s="63">
        <f>+'24-03-343 Ind. Calle'!Y47</f>
        <v>0</v>
      </c>
      <c r="O17" s="63">
        <f>+'24-03-343 Ind. Calle'!Z47</f>
        <v>0</v>
      </c>
      <c r="P17" s="63">
        <f>+'24-03-343 Ind. Calle'!AA47</f>
        <v>0</v>
      </c>
      <c r="Q17" s="63">
        <f>+'24-03-343 Ind. Calle'!AB47</f>
        <v>0</v>
      </c>
      <c r="R17" s="63">
        <f>+'24-03-343 Ind. Calle'!AC47</f>
        <v>0</v>
      </c>
      <c r="S17" s="63">
        <f>+'24-03-343 Ind. Calle'!AD47</f>
        <v>0</v>
      </c>
      <c r="T17" s="63">
        <f>+'24-03-343 Ind. Calle'!AE47</f>
        <v>0</v>
      </c>
      <c r="U17" s="63">
        <f>+'24-03-343 Ind. Calle'!AF47</f>
        <v>0</v>
      </c>
      <c r="V17" s="63">
        <f>+'24-03-343 Ind. Calle'!AG47</f>
        <v>0</v>
      </c>
      <c r="W17" s="63">
        <f>+'24-03-343 Ind. Calle'!AH47</f>
        <v>0</v>
      </c>
      <c r="X17" s="87">
        <f>+'24-03-343 Ind. Calle'!AI47</f>
        <v>0</v>
      </c>
      <c r="Y17" s="87">
        <f>+'24-03-343 Ind. Calle'!AJ44</f>
        <v>0</v>
      </c>
    </row>
    <row r="18" spans="1:25" ht="24.75" customHeight="1" x14ac:dyDescent="0.25">
      <c r="A18" s="86" t="s">
        <v>64</v>
      </c>
      <c r="B18" s="63">
        <f>+'24-03-343 Ind. Calle'!J51</f>
        <v>0</v>
      </c>
      <c r="C18" s="63">
        <f>+'24-03-343 Ind. Calle'!K51</f>
        <v>0</v>
      </c>
      <c r="D18" s="63">
        <f>+'24-03-343 Ind. Calle'!M51</f>
        <v>0</v>
      </c>
      <c r="E18" s="63">
        <f>+'24-03-343 Ind. Calle'!N51</f>
        <v>0</v>
      </c>
      <c r="F18" s="63">
        <f>+'24-03-343 Ind. Calle'!O51</f>
        <v>0</v>
      </c>
      <c r="G18" s="63">
        <f>+'24-03-343 Ind. Calle'!R51</f>
        <v>0</v>
      </c>
      <c r="H18" s="63">
        <f>+'24-03-343 Ind. Calle'!S51</f>
        <v>0</v>
      </c>
      <c r="I18" s="63">
        <f>+'24-03-343 Ind. Calle'!T51</f>
        <v>0</v>
      </c>
      <c r="J18" s="63">
        <f>+'24-03-343 Ind. Calle'!U51</f>
        <v>0</v>
      </c>
      <c r="K18" s="63">
        <f>+'24-03-343 Ind. Calle'!V51</f>
        <v>0</v>
      </c>
      <c r="L18" s="63">
        <f>+'24-03-343 Ind. Calle'!W51</f>
        <v>0</v>
      </c>
      <c r="M18" s="63">
        <f>+'24-03-343 Ind. Calle'!X51</f>
        <v>0</v>
      </c>
      <c r="N18" s="63">
        <f>+'24-03-343 Ind. Calle'!Y51</f>
        <v>0</v>
      </c>
      <c r="O18" s="63">
        <f>+'24-03-343 Ind. Calle'!Z51</f>
        <v>0</v>
      </c>
      <c r="P18" s="63">
        <f>+'24-03-343 Ind. Calle'!AA51</f>
        <v>0</v>
      </c>
      <c r="Q18" s="63">
        <f>+'24-03-343 Ind. Calle'!AB51</f>
        <v>0</v>
      </c>
      <c r="R18" s="63">
        <f>+'24-03-343 Ind. Calle'!AC51</f>
        <v>0</v>
      </c>
      <c r="S18" s="63">
        <f>+'24-03-343 Ind. Calle'!AD51</f>
        <v>0</v>
      </c>
      <c r="T18" s="63">
        <f>+'24-03-343 Ind. Calle'!AE51</f>
        <v>0</v>
      </c>
      <c r="U18" s="63">
        <f>+'24-03-343 Ind. Calle'!AF51</f>
        <v>0</v>
      </c>
      <c r="V18" s="63">
        <f>+'24-03-343 Ind. Calle'!AG51</f>
        <v>0</v>
      </c>
      <c r="W18" s="63">
        <f>+'24-03-343 Ind. Calle'!AH51</f>
        <v>0</v>
      </c>
      <c r="X18" s="87">
        <f>+'24-03-343 Ind. Calle'!AI51</f>
        <v>0</v>
      </c>
      <c r="Y18" s="87">
        <f>+'24-03-343 Ind. Calle'!AJ51</f>
        <v>0</v>
      </c>
    </row>
    <row r="19" spans="1:25" ht="24.75" customHeight="1" x14ac:dyDescent="0.25">
      <c r="A19" s="86" t="s">
        <v>66</v>
      </c>
      <c r="B19" s="63">
        <f>+'24-03-343 Ind. Calle'!J55</f>
        <v>0</v>
      </c>
      <c r="C19" s="63">
        <f>+'24-03-343 Ind. Calle'!K55</f>
        <v>0</v>
      </c>
      <c r="D19" s="63">
        <f>+'24-03-343 Ind. Calle'!M55</f>
        <v>0</v>
      </c>
      <c r="E19" s="63">
        <f>+'24-03-343 Ind. Calle'!N55</f>
        <v>0</v>
      </c>
      <c r="F19" s="63">
        <f>+'24-03-343 Ind. Calle'!O55</f>
        <v>0</v>
      </c>
      <c r="G19" s="63">
        <f>+'24-03-343 Ind. Calle'!R55</f>
        <v>0</v>
      </c>
      <c r="H19" s="63">
        <f>+'24-03-343 Ind. Calle'!S55</f>
        <v>0</v>
      </c>
      <c r="I19" s="63">
        <f>+'24-03-343 Ind. Calle'!T55</f>
        <v>0</v>
      </c>
      <c r="J19" s="63">
        <f>+'24-03-343 Ind. Calle'!U55</f>
        <v>0</v>
      </c>
      <c r="K19" s="63">
        <f>+'24-03-343 Ind. Calle'!V55</f>
        <v>0</v>
      </c>
      <c r="L19" s="63">
        <f>+'24-03-343 Ind. Calle'!W55</f>
        <v>0</v>
      </c>
      <c r="M19" s="63">
        <f>+'24-03-343 Ind. Calle'!X55</f>
        <v>0</v>
      </c>
      <c r="N19" s="63">
        <f>+'24-03-343 Ind. Calle'!Y55</f>
        <v>0</v>
      </c>
      <c r="O19" s="63">
        <f>+'24-03-343 Ind. Calle'!Z55</f>
        <v>0</v>
      </c>
      <c r="P19" s="63">
        <f>+'24-03-343 Ind. Calle'!AA55</f>
        <v>0</v>
      </c>
      <c r="Q19" s="63">
        <f>+'24-03-343 Ind. Calle'!AB55</f>
        <v>0</v>
      </c>
      <c r="R19" s="63">
        <f>+'24-03-343 Ind. Calle'!AC55</f>
        <v>0</v>
      </c>
      <c r="S19" s="63">
        <f>+'24-03-343 Ind. Calle'!AD55</f>
        <v>0</v>
      </c>
      <c r="T19" s="63">
        <f>+'24-03-343 Ind. Calle'!AE55</f>
        <v>0</v>
      </c>
      <c r="U19" s="63">
        <f>+'24-03-343 Ind. Calle'!AF55</f>
        <v>0</v>
      </c>
      <c r="V19" s="63">
        <f>+'24-03-343 Ind. Calle'!AG55</f>
        <v>0</v>
      </c>
      <c r="W19" s="63">
        <f>+'24-03-343 Ind. Calle'!AH55</f>
        <v>0</v>
      </c>
      <c r="X19" s="87">
        <f>+'24-03-343 Ind. Calle'!AI55</f>
        <v>0</v>
      </c>
      <c r="Y19" s="87">
        <f>+'24-03-343 Ind. Calle'!AJ55</f>
        <v>0</v>
      </c>
    </row>
    <row r="20" spans="1:25" ht="24.75" customHeight="1" x14ac:dyDescent="0.25">
      <c r="A20" s="88" t="s">
        <v>68</v>
      </c>
      <c r="B20" s="63">
        <f>+'24-03-343 Ind. Calle'!J59</f>
        <v>0</v>
      </c>
      <c r="C20" s="63">
        <f>+'24-03-343 Ind. Calle'!K59</f>
        <v>0</v>
      </c>
      <c r="D20" s="63">
        <f>+'24-03-343 Ind. Calle'!M59</f>
        <v>0</v>
      </c>
      <c r="E20" s="63">
        <f>+'24-03-343 Ind. Calle'!N59</f>
        <v>0</v>
      </c>
      <c r="F20" s="63">
        <f>+'24-03-343 Ind. Calle'!O59</f>
        <v>0</v>
      </c>
      <c r="G20" s="63">
        <f>+'24-03-343 Ind. Calle'!R59</f>
        <v>0</v>
      </c>
      <c r="H20" s="63">
        <f>+'24-03-343 Ind. Calle'!S59</f>
        <v>0</v>
      </c>
      <c r="I20" s="63">
        <f>+'24-03-343 Ind. Calle'!T59</f>
        <v>0</v>
      </c>
      <c r="J20" s="63">
        <f>+'24-03-343 Ind. Calle'!U59</f>
        <v>0</v>
      </c>
      <c r="K20" s="63">
        <f>+'24-03-343 Ind. Calle'!V59</f>
        <v>0</v>
      </c>
      <c r="L20" s="63">
        <f>+'24-03-343 Ind. Calle'!W59</f>
        <v>0</v>
      </c>
      <c r="M20" s="63">
        <f>+'24-03-343 Ind. Calle'!X59</f>
        <v>0</v>
      </c>
      <c r="N20" s="63">
        <f>+'24-03-343 Ind. Calle'!Y59</f>
        <v>0</v>
      </c>
      <c r="O20" s="63">
        <f>+'24-03-343 Ind. Calle'!Z59</f>
        <v>0</v>
      </c>
      <c r="P20" s="63">
        <f>+'24-03-343 Ind. Calle'!AA59</f>
        <v>0</v>
      </c>
      <c r="Q20" s="63">
        <f>+'24-03-343 Ind. Calle'!AB59</f>
        <v>0</v>
      </c>
      <c r="R20" s="63">
        <f>+'24-03-343 Ind. Calle'!AC59</f>
        <v>0</v>
      </c>
      <c r="S20" s="63">
        <f>+'24-03-343 Ind. Calle'!AD59</f>
        <v>0</v>
      </c>
      <c r="T20" s="63">
        <f>+'24-03-343 Ind. Calle'!AE59</f>
        <v>0</v>
      </c>
      <c r="U20" s="63">
        <f>+'24-03-343 Ind. Calle'!AF59</f>
        <v>0</v>
      </c>
      <c r="V20" s="63">
        <f>+'24-03-343 Ind. Calle'!AG59</f>
        <v>0</v>
      </c>
      <c r="W20" s="63">
        <f>+'24-03-343 Ind. Calle'!AH59</f>
        <v>0</v>
      </c>
      <c r="X20" s="87">
        <f>+'24-03-343 Ind. Calle'!AI59</f>
        <v>0</v>
      </c>
      <c r="Y20" s="87">
        <f>+'24-03-343 Ind. Calle'!AJ59</f>
        <v>0</v>
      </c>
    </row>
    <row r="21" spans="1:25" ht="24.75" customHeight="1" x14ac:dyDescent="0.25">
      <c r="A21" s="88" t="s">
        <v>70</v>
      </c>
      <c r="B21" s="63">
        <f>+'24-03-343 Ind. Calle'!J63</f>
        <v>0</v>
      </c>
      <c r="C21" s="63">
        <f>+'24-03-343 Ind. Calle'!K63</f>
        <v>0</v>
      </c>
      <c r="D21" s="63">
        <f>+'24-03-343 Ind. Calle'!M63</f>
        <v>0</v>
      </c>
      <c r="E21" s="63">
        <f>+'24-03-343 Ind. Calle'!N63</f>
        <v>0</v>
      </c>
      <c r="F21" s="63">
        <f>+'24-03-343 Ind. Calle'!O63</f>
        <v>0</v>
      </c>
      <c r="G21" s="63">
        <f>+'24-03-343 Ind. Calle'!R63</f>
        <v>0</v>
      </c>
      <c r="H21" s="63">
        <f>+'24-03-343 Ind. Calle'!S63</f>
        <v>0</v>
      </c>
      <c r="I21" s="63">
        <f>+'24-03-343 Ind. Calle'!T63</f>
        <v>0</v>
      </c>
      <c r="J21" s="63">
        <f>+'24-03-343 Ind. Calle'!U63</f>
        <v>0</v>
      </c>
      <c r="K21" s="63">
        <f>+'24-03-343 Ind. Calle'!V63</f>
        <v>0</v>
      </c>
      <c r="L21" s="63">
        <f>+'24-03-343 Ind. Calle'!W63</f>
        <v>0</v>
      </c>
      <c r="M21" s="63">
        <f>+'24-03-343 Ind. Calle'!X63</f>
        <v>0</v>
      </c>
      <c r="N21" s="63">
        <f>+'24-03-343 Ind. Calle'!Y63</f>
        <v>0</v>
      </c>
      <c r="O21" s="63">
        <f>+'24-03-343 Ind. Calle'!Z63</f>
        <v>0</v>
      </c>
      <c r="P21" s="63">
        <f>+'24-03-343 Ind. Calle'!AA63</f>
        <v>0</v>
      </c>
      <c r="Q21" s="63">
        <f>+'24-03-343 Ind. Calle'!AB63</f>
        <v>0</v>
      </c>
      <c r="R21" s="63">
        <f>+'24-03-343 Ind. Calle'!AC63</f>
        <v>0</v>
      </c>
      <c r="S21" s="63">
        <f>+'24-03-343 Ind. Calle'!AD63</f>
        <v>0</v>
      </c>
      <c r="T21" s="63">
        <f>+'24-03-343 Ind. Calle'!AE63</f>
        <v>0</v>
      </c>
      <c r="U21" s="63">
        <f>+'24-03-343 Ind. Calle'!AF63</f>
        <v>0</v>
      </c>
      <c r="V21" s="63">
        <f>+'24-03-343 Ind. Calle'!AG63</f>
        <v>0</v>
      </c>
      <c r="W21" s="63">
        <f>+'24-03-343 Ind. Calle'!AH63</f>
        <v>0</v>
      </c>
      <c r="X21" s="87">
        <f>+'24-03-343 Ind. Calle'!AI63</f>
        <v>0</v>
      </c>
      <c r="Y21" s="87">
        <f>+'24-03-343 Ind. Calle'!AJ63</f>
        <v>0</v>
      </c>
    </row>
    <row r="22" spans="1:25" ht="24.75" customHeight="1" x14ac:dyDescent="0.25">
      <c r="A22" s="88" t="s">
        <v>72</v>
      </c>
      <c r="B22" s="63">
        <f>+'24-03-343 Ind. Calle'!J67</f>
        <v>0</v>
      </c>
      <c r="C22" s="63">
        <f>+'24-03-343 Ind. Calle'!K67</f>
        <v>0</v>
      </c>
      <c r="D22" s="63">
        <f>+'24-03-343 Ind. Calle'!M67</f>
        <v>0</v>
      </c>
      <c r="E22" s="63">
        <f>+'24-03-343 Ind. Calle'!N67</f>
        <v>0</v>
      </c>
      <c r="F22" s="63">
        <f>+'24-03-343 Ind. Calle'!O67</f>
        <v>0</v>
      </c>
      <c r="G22" s="63">
        <f>+'24-03-343 Ind. Calle'!R67</f>
        <v>0</v>
      </c>
      <c r="H22" s="63">
        <f>+'24-03-343 Ind. Calle'!S67</f>
        <v>0</v>
      </c>
      <c r="I22" s="63">
        <f>+'24-03-343 Ind. Calle'!T67</f>
        <v>0</v>
      </c>
      <c r="J22" s="63">
        <f>+'24-03-343 Ind. Calle'!U67</f>
        <v>0</v>
      </c>
      <c r="K22" s="63">
        <f>+'24-03-343 Ind. Calle'!V67</f>
        <v>0</v>
      </c>
      <c r="L22" s="63">
        <f>+'24-03-343 Ind. Calle'!W67</f>
        <v>0</v>
      </c>
      <c r="M22" s="63">
        <f>+'24-03-343 Ind. Calle'!X67</f>
        <v>0</v>
      </c>
      <c r="N22" s="63">
        <f>+'24-03-343 Ind. Calle'!Y67</f>
        <v>0</v>
      </c>
      <c r="O22" s="63">
        <f>+'24-03-343 Ind. Calle'!Z67</f>
        <v>0</v>
      </c>
      <c r="P22" s="63">
        <f>+'24-03-343 Ind. Calle'!AA67</f>
        <v>0</v>
      </c>
      <c r="Q22" s="63">
        <f>+'24-03-343 Ind. Calle'!AB67</f>
        <v>0</v>
      </c>
      <c r="R22" s="63">
        <f>+'24-03-343 Ind. Calle'!AC67</f>
        <v>0</v>
      </c>
      <c r="S22" s="63">
        <f>+'24-03-343 Ind. Calle'!AD67</f>
        <v>0</v>
      </c>
      <c r="T22" s="63">
        <f>+'24-03-343 Ind. Calle'!AE67</f>
        <v>0</v>
      </c>
      <c r="U22" s="63">
        <f>+'24-03-343 Ind. Calle'!AF67</f>
        <v>0</v>
      </c>
      <c r="V22" s="63">
        <f>+'24-03-343 Ind. Calle'!AG67</f>
        <v>0</v>
      </c>
      <c r="W22" s="63">
        <f>+'24-03-343 Ind. Calle'!AH67</f>
        <v>0</v>
      </c>
      <c r="X22" s="87">
        <f>+'24-03-343 Ind. Calle'!AI67</f>
        <v>0</v>
      </c>
      <c r="Y22" s="87">
        <f>+'24-03-343 Ind. Calle'!AJ67</f>
        <v>0</v>
      </c>
    </row>
    <row r="23" spans="1:25" ht="24.75" customHeight="1" x14ac:dyDescent="0.25">
      <c r="A23" s="89" t="s">
        <v>74</v>
      </c>
      <c r="B23" s="63">
        <f>+'24-03-343 Ind. Calle'!J71</f>
        <v>3831389000</v>
      </c>
      <c r="C23" s="63">
        <f>+'24-03-343 Ind. Calle'!K71</f>
        <v>56110587</v>
      </c>
      <c r="D23" s="63">
        <f>+'24-03-343 Ind. Calle'!M71</f>
        <v>0</v>
      </c>
      <c r="E23" s="63">
        <f>+'24-03-343 Ind. Calle'!N71</f>
        <v>0</v>
      </c>
      <c r="F23" s="63">
        <f>+'24-03-343 Ind. Calle'!O71</f>
        <v>0</v>
      </c>
      <c r="G23" s="63">
        <f>+'24-03-343 Ind. Calle'!R71</f>
        <v>3325956</v>
      </c>
      <c r="H23" s="63">
        <f>+'24-03-343 Ind. Calle'!S71</f>
        <v>5225196</v>
      </c>
      <c r="I23" s="63">
        <f>+'24-03-343 Ind. Calle'!T71</f>
        <v>4146278</v>
      </c>
      <c r="J23" s="63">
        <f>+'24-03-343 Ind. Calle'!U71</f>
        <v>12697430</v>
      </c>
      <c r="K23" s="63">
        <f>+'24-03-343 Ind. Calle'!V71</f>
        <v>2936323</v>
      </c>
      <c r="L23" s="63">
        <f>+'24-03-343 Ind. Calle'!W71</f>
        <v>1934725</v>
      </c>
      <c r="M23" s="63">
        <f>+'24-03-343 Ind. Calle'!X71</f>
        <v>7917392</v>
      </c>
      <c r="N23" s="63">
        <f>+'24-03-343 Ind. Calle'!Y71</f>
        <v>12760704</v>
      </c>
      <c r="O23" s="63">
        <f>+'24-03-343 Ind. Calle'!Z71</f>
        <v>0</v>
      </c>
      <c r="P23" s="63">
        <f>+'24-03-343 Ind. Calle'!AA71</f>
        <v>0</v>
      </c>
      <c r="Q23" s="63">
        <f>+'24-03-343 Ind. Calle'!AB71</f>
        <v>0</v>
      </c>
      <c r="R23" s="63">
        <f>+'24-03-343 Ind. Calle'!AC71</f>
        <v>0</v>
      </c>
      <c r="S23" s="63">
        <f>+'24-03-343 Ind. Calle'!AD71</f>
        <v>0</v>
      </c>
      <c r="T23" s="63">
        <f>+'24-03-343 Ind. Calle'!AE71</f>
        <v>0</v>
      </c>
      <c r="U23" s="63">
        <f>+'24-03-343 Ind. Calle'!AF71</f>
        <v>0</v>
      </c>
      <c r="V23" s="63">
        <f>+'24-03-343 Ind. Calle'!AG71</f>
        <v>0</v>
      </c>
      <c r="W23" s="63">
        <f>+'24-03-343 Ind. Calle'!AH71</f>
        <v>25485870</v>
      </c>
      <c r="X23" s="87">
        <f>+'24-03-343 Ind. Calle'!AI71</f>
        <v>6.6518617660592545E-3</v>
      </c>
      <c r="Y23" s="87">
        <f>+'24-03-343 Ind. Calle'!AJ71</f>
        <v>0.98951203521603004</v>
      </c>
    </row>
    <row r="24" spans="1:25" ht="25.5" x14ac:dyDescent="0.25">
      <c r="A24" s="8" t="str">
        <f>"TOTAL ASIG."&amp;" "&amp;$A$5</f>
        <v>TOTAL ASIG. 24-03-343 "Programa de Apoyo a Personas en Situación de Calle"</v>
      </c>
      <c r="B24" s="75">
        <f>SUM(B8:B23)</f>
        <v>3832089000</v>
      </c>
      <c r="C24" s="75">
        <f t="shared" ref="C24:V24" si="0">SUM(C8:C23)</f>
        <v>56380715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3374928</v>
      </c>
      <c r="H24" s="75">
        <f t="shared" si="0"/>
        <v>5274168</v>
      </c>
      <c r="I24" s="75">
        <f t="shared" si="0"/>
        <v>4183788</v>
      </c>
      <c r="J24" s="75">
        <f t="shared" si="0"/>
        <v>12832884</v>
      </c>
      <c r="K24" s="75">
        <f t="shared" si="0"/>
        <v>2936323</v>
      </c>
      <c r="L24" s="75">
        <f t="shared" si="0"/>
        <v>1934725</v>
      </c>
      <c r="M24" s="75">
        <f t="shared" si="0"/>
        <v>8052066</v>
      </c>
      <c r="N24" s="75">
        <f t="shared" si="0"/>
        <v>12895378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25755998</v>
      </c>
      <c r="X24" s="90">
        <f>+'24-03-343 Ind. Calle'!AI72</f>
        <v>6.7211377397550006E-3</v>
      </c>
      <c r="Y24" s="90">
        <f>'24-03-343 Ind. Calle'!AJ72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B4596-CEDF-434A-848E-AD45B48CD586}">
  <sheetPr>
    <tabColor rgb="FF007DB5"/>
    <pageSetUpPr fitToPage="1"/>
  </sheetPr>
  <dimension ref="A1:DB90"/>
  <sheetViews>
    <sheetView topLeftCell="F43" zoomScale="130" zoomScaleNormal="130" workbookViewId="0">
      <selection activeCell="L69" sqref="L69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customWidth="1" outlineLevel="1"/>
    <col min="25" max="25" width="12.140625" style="83" customWidth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</row>
    <row r="2" spans="1:106" s="1" customFormat="1" ht="16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</row>
    <row r="3" spans="1:106" s="1" customFormat="1" ht="16.5" customHeight="1" x14ac:dyDescent="0.25">
      <c r="A3" s="142" t="s">
        <v>169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</row>
    <row r="4" spans="1:106" s="1" customFormat="1" ht="16.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</row>
    <row r="5" spans="1:106" ht="17.25" customHeight="1" x14ac:dyDescent="0.25">
      <c r="A5" s="174" t="s">
        <v>91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6"/>
    </row>
    <row r="6" spans="1:106" s="6" customFormat="1" x14ac:dyDescent="0.25">
      <c r="A6" s="138" t="s">
        <v>3</v>
      </c>
      <c r="B6" s="172" t="s">
        <v>4</v>
      </c>
      <c r="C6" s="4" t="s">
        <v>5</v>
      </c>
      <c r="D6" s="172" t="s">
        <v>6</v>
      </c>
      <c r="E6" s="138" t="s">
        <v>7</v>
      </c>
      <c r="F6" s="172" t="s">
        <v>8</v>
      </c>
      <c r="G6" s="138" t="s">
        <v>9</v>
      </c>
      <c r="H6" s="138" t="s">
        <v>10</v>
      </c>
      <c r="I6" s="138"/>
      <c r="J6" s="145" t="s">
        <v>11</v>
      </c>
      <c r="K6" s="145" t="s">
        <v>12</v>
      </c>
      <c r="L6" s="138" t="s">
        <v>13</v>
      </c>
      <c r="M6" s="151" t="s">
        <v>14</v>
      </c>
      <c r="N6" s="152"/>
      <c r="O6" s="153"/>
      <c r="P6" s="138" t="s">
        <v>15</v>
      </c>
      <c r="Q6" s="172" t="s">
        <v>16</v>
      </c>
      <c r="R6" s="137" t="s">
        <v>17</v>
      </c>
      <c r="S6" s="137"/>
      <c r="T6" s="137"/>
      <c r="U6" s="145" t="s">
        <v>18</v>
      </c>
      <c r="V6" s="137" t="s">
        <v>17</v>
      </c>
      <c r="W6" s="137"/>
      <c r="X6" s="137"/>
      <c r="Y6" s="145" t="s">
        <v>19</v>
      </c>
      <c r="Z6" s="137" t="s">
        <v>17</v>
      </c>
      <c r="AA6" s="137"/>
      <c r="AB6" s="137"/>
      <c r="AC6" s="145" t="s">
        <v>20</v>
      </c>
      <c r="AD6" s="137" t="s">
        <v>17</v>
      </c>
      <c r="AE6" s="137"/>
      <c r="AF6" s="137"/>
      <c r="AG6" s="145" t="s">
        <v>21</v>
      </c>
      <c r="AH6" s="145" t="s">
        <v>22</v>
      </c>
      <c r="AI6" s="147" t="s">
        <v>23</v>
      </c>
      <c r="AJ6" s="147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38"/>
      <c r="B7" s="173"/>
      <c r="C7" s="4" t="s">
        <v>24</v>
      </c>
      <c r="D7" s="173"/>
      <c r="E7" s="138"/>
      <c r="F7" s="173"/>
      <c r="G7" s="138"/>
      <c r="H7" s="3" t="s">
        <v>25</v>
      </c>
      <c r="I7" s="3" t="s">
        <v>26</v>
      </c>
      <c r="J7" s="146"/>
      <c r="K7" s="146"/>
      <c r="L7" s="138"/>
      <c r="M7" s="5" t="s">
        <v>27</v>
      </c>
      <c r="N7" s="5" t="s">
        <v>28</v>
      </c>
      <c r="O7" s="5" t="s">
        <v>29</v>
      </c>
      <c r="P7" s="138"/>
      <c r="Q7" s="173"/>
      <c r="R7" s="5" t="s">
        <v>30</v>
      </c>
      <c r="S7" s="5" t="s">
        <v>31</v>
      </c>
      <c r="T7" s="5" t="s">
        <v>32</v>
      </c>
      <c r="U7" s="146"/>
      <c r="V7" s="5" t="s">
        <v>33</v>
      </c>
      <c r="W7" s="5" t="s">
        <v>34</v>
      </c>
      <c r="X7" s="5" t="s">
        <v>35</v>
      </c>
      <c r="Y7" s="146"/>
      <c r="Z7" s="5" t="s">
        <v>36</v>
      </c>
      <c r="AA7" s="5" t="s">
        <v>37</v>
      </c>
      <c r="AB7" s="5" t="s">
        <v>38</v>
      </c>
      <c r="AC7" s="146"/>
      <c r="AD7" s="5" t="s">
        <v>39</v>
      </c>
      <c r="AE7" s="5" t="s">
        <v>40</v>
      </c>
      <c r="AF7" s="5" t="s">
        <v>41</v>
      </c>
      <c r="AG7" s="146"/>
      <c r="AH7" s="146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69" t="s">
        <v>44</v>
      </c>
      <c r="B8" s="149"/>
      <c r="C8" s="149"/>
      <c r="D8" s="149"/>
      <c r="E8" s="150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60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61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62" t="s">
        <v>45</v>
      </c>
      <c r="B11" s="168"/>
      <c r="C11" s="163"/>
      <c r="D11" s="163"/>
      <c r="E11" s="163"/>
      <c r="F11" s="163"/>
      <c r="G11" s="163"/>
      <c r="H11" s="163"/>
      <c r="I11" s="16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57" t="s">
        <v>46</v>
      </c>
      <c r="B12" s="158"/>
      <c r="C12" s="158"/>
      <c r="D12" s="158"/>
      <c r="E12" s="15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7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7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62" t="s">
        <v>47</v>
      </c>
      <c r="B15" s="168"/>
      <c r="C15" s="163"/>
      <c r="D15" s="163"/>
      <c r="E15" s="163"/>
      <c r="F15" s="163"/>
      <c r="G15" s="163"/>
      <c r="H15" s="163"/>
      <c r="I15" s="16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57" t="s">
        <v>48</v>
      </c>
      <c r="B16" s="158"/>
      <c r="C16" s="158"/>
      <c r="D16" s="158"/>
      <c r="E16" s="15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60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61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62" t="s">
        <v>49</v>
      </c>
      <c r="B19" s="168"/>
      <c r="C19" s="163"/>
      <c r="D19" s="163"/>
      <c r="E19" s="163"/>
      <c r="F19" s="163"/>
      <c r="G19" s="163"/>
      <c r="H19" s="163"/>
      <c r="I19" s="16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57" t="s">
        <v>50</v>
      </c>
      <c r="B20" s="158"/>
      <c r="C20" s="158"/>
      <c r="D20" s="158"/>
      <c r="E20" s="15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60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61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62" t="s">
        <v>51</v>
      </c>
      <c r="B23" s="168"/>
      <c r="C23" s="163"/>
      <c r="D23" s="163"/>
      <c r="E23" s="163"/>
      <c r="F23" s="163"/>
      <c r="G23" s="163"/>
      <c r="H23" s="163"/>
      <c r="I23" s="16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57" t="s">
        <v>52</v>
      </c>
      <c r="B24" s="158"/>
      <c r="C24" s="158"/>
      <c r="D24" s="158"/>
      <c r="E24" s="15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60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61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62" t="s">
        <v>53</v>
      </c>
      <c r="B27" s="168"/>
      <c r="C27" s="163"/>
      <c r="D27" s="163"/>
      <c r="E27" s="163"/>
      <c r="F27" s="163"/>
      <c r="G27" s="163"/>
      <c r="H27" s="163"/>
      <c r="I27" s="16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57" t="s">
        <v>54</v>
      </c>
      <c r="B28" s="158"/>
      <c r="C28" s="158"/>
      <c r="D28" s="158"/>
      <c r="E28" s="15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60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61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62" t="s">
        <v>55</v>
      </c>
      <c r="B31" s="168"/>
      <c r="C31" s="163"/>
      <c r="D31" s="163"/>
      <c r="E31" s="163"/>
      <c r="F31" s="163"/>
      <c r="G31" s="163"/>
      <c r="H31" s="163"/>
      <c r="I31" s="16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57" t="s">
        <v>56</v>
      </c>
      <c r="B32" s="158"/>
      <c r="C32" s="158"/>
      <c r="D32" s="158"/>
      <c r="E32" s="15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60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61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62" t="s">
        <v>57</v>
      </c>
      <c r="B35" s="168"/>
      <c r="C35" s="163"/>
      <c r="D35" s="163"/>
      <c r="E35" s="163"/>
      <c r="F35" s="163"/>
      <c r="G35" s="163"/>
      <c r="H35" s="163"/>
      <c r="I35" s="16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57" t="s">
        <v>58</v>
      </c>
      <c r="B36" s="158"/>
      <c r="C36" s="158"/>
      <c r="D36" s="158"/>
      <c r="E36" s="15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60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61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62" t="s">
        <v>59</v>
      </c>
      <c r="B39" s="168"/>
      <c r="C39" s="163"/>
      <c r="D39" s="163"/>
      <c r="E39" s="163"/>
      <c r="F39" s="163"/>
      <c r="G39" s="163"/>
      <c r="H39" s="163"/>
      <c r="I39" s="16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57" t="s">
        <v>60</v>
      </c>
      <c r="B40" s="158"/>
      <c r="C40" s="158"/>
      <c r="D40" s="158"/>
      <c r="E40" s="15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60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61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62" t="s">
        <v>61</v>
      </c>
      <c r="B43" s="168"/>
      <c r="C43" s="163"/>
      <c r="D43" s="163"/>
      <c r="E43" s="163"/>
      <c r="F43" s="163"/>
      <c r="G43" s="163"/>
      <c r="H43" s="163"/>
      <c r="I43" s="16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57" t="s">
        <v>62</v>
      </c>
      <c r="B44" s="158"/>
      <c r="C44" s="158"/>
      <c r="D44" s="158"/>
      <c r="E44" s="15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60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61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62" t="s">
        <v>63</v>
      </c>
      <c r="B47" s="168"/>
      <c r="C47" s="163"/>
      <c r="D47" s="163"/>
      <c r="E47" s="163"/>
      <c r="F47" s="163"/>
      <c r="G47" s="163"/>
      <c r="H47" s="163"/>
      <c r="I47" s="16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57" t="s">
        <v>64</v>
      </c>
      <c r="B48" s="158"/>
      <c r="C48" s="158"/>
      <c r="D48" s="158"/>
      <c r="E48" s="15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60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61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65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65" t="s">
        <v>66</v>
      </c>
      <c r="B52" s="166"/>
      <c r="C52" s="166"/>
      <c r="D52" s="166"/>
      <c r="E52" s="16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60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61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62" t="s">
        <v>67</v>
      </c>
      <c r="B55" s="163"/>
      <c r="C55" s="163"/>
      <c r="D55" s="163"/>
      <c r="E55" s="163"/>
      <c r="F55" s="163"/>
      <c r="G55" s="163"/>
      <c r="H55" s="163"/>
      <c r="I55" s="16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57" t="s">
        <v>68</v>
      </c>
      <c r="B56" s="158"/>
      <c r="C56" s="158"/>
      <c r="D56" s="158"/>
      <c r="E56" s="15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60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61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62" t="s">
        <v>69</v>
      </c>
      <c r="B59" s="163"/>
      <c r="C59" s="163"/>
      <c r="D59" s="163"/>
      <c r="E59" s="163"/>
      <c r="F59" s="163"/>
      <c r="G59" s="163"/>
      <c r="H59" s="163"/>
      <c r="I59" s="16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57" t="s">
        <v>70</v>
      </c>
      <c r="B60" s="158"/>
      <c r="C60" s="158"/>
      <c r="D60" s="158"/>
      <c r="E60" s="15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60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61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62" t="s">
        <v>71</v>
      </c>
      <c r="B63" s="163"/>
      <c r="C63" s="163"/>
      <c r="D63" s="163"/>
      <c r="E63" s="163"/>
      <c r="F63" s="163"/>
      <c r="G63" s="163"/>
      <c r="H63" s="163"/>
      <c r="I63" s="16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57" t="s">
        <v>72</v>
      </c>
      <c r="B64" s="158"/>
      <c r="C64" s="158"/>
      <c r="D64" s="158"/>
      <c r="E64" s="15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60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61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62" t="s">
        <v>73</v>
      </c>
      <c r="B67" s="163"/>
      <c r="C67" s="163"/>
      <c r="D67" s="163"/>
      <c r="E67" s="163"/>
      <c r="F67" s="163"/>
      <c r="G67" s="163"/>
      <c r="H67" s="163"/>
      <c r="I67" s="16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57" t="s">
        <v>74</v>
      </c>
      <c r="B68" s="158"/>
      <c r="C68" s="158"/>
      <c r="D68" s="158"/>
      <c r="E68" s="159"/>
      <c r="F68" s="9"/>
      <c r="G68" s="10"/>
      <c r="H68" s="11"/>
      <c r="I68" s="11"/>
      <c r="J68" s="160">
        <v>3095981000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49.5" customHeight="1" outlineLevel="1" thickBot="1" x14ac:dyDescent="0.25">
      <c r="A69" s="19">
        <v>1</v>
      </c>
      <c r="B69" s="19"/>
      <c r="C69" s="50" t="s">
        <v>105</v>
      </c>
      <c r="D69" s="51">
        <v>45313</v>
      </c>
      <c r="E69" s="69" t="s">
        <v>107</v>
      </c>
      <c r="F69" s="69" t="s">
        <v>106</v>
      </c>
      <c r="G69" s="71" t="s">
        <v>315</v>
      </c>
      <c r="H69" s="53">
        <v>45292</v>
      </c>
      <c r="I69" s="55">
        <v>45657</v>
      </c>
      <c r="J69" s="178"/>
      <c r="K69" s="24">
        <v>828000000</v>
      </c>
      <c r="L69" s="181" t="s">
        <v>316</v>
      </c>
      <c r="M69" s="47"/>
      <c r="N69" s="73"/>
      <c r="O69" s="47"/>
      <c r="P69" s="74"/>
      <c r="Q69" s="74"/>
      <c r="R69" s="24">
        <v>414000000</v>
      </c>
      <c r="S69" s="24">
        <v>0</v>
      </c>
      <c r="T69" s="24"/>
      <c r="U69" s="25">
        <f>SUM(R69:T69)</f>
        <v>414000000</v>
      </c>
      <c r="V69" s="24"/>
      <c r="W69" s="24"/>
      <c r="X69" s="24">
        <v>414000000</v>
      </c>
      <c r="Y69" s="25">
        <f>SUM(V69:X69)</f>
        <v>414000000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828000000</v>
      </c>
      <c r="AI69" s="26">
        <f>IF(ISERROR(AH69/J68),0,AH69/J68)</f>
        <v>0.26744350175275622</v>
      </c>
      <c r="AJ69" s="27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7" customFormat="1" ht="12.75" customHeight="1" x14ac:dyDescent="0.25">
      <c r="A70" s="157" t="s">
        <v>75</v>
      </c>
      <c r="B70" s="158"/>
      <c r="C70" s="158"/>
      <c r="D70" s="158"/>
      <c r="E70" s="159"/>
      <c r="F70" s="157"/>
      <c r="G70" s="158"/>
      <c r="H70" s="158"/>
      <c r="I70" s="158"/>
      <c r="J70" s="75">
        <f>J68</f>
        <v>3095981000</v>
      </c>
      <c r="K70" s="75">
        <f>SUM(K69:K69)</f>
        <v>828000000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414000000</v>
      </c>
      <c r="S70" s="75">
        <f t="shared" si="15"/>
        <v>0</v>
      </c>
      <c r="T70" s="75">
        <f t="shared" si="15"/>
        <v>0</v>
      </c>
      <c r="U70" s="75">
        <f t="shared" si="15"/>
        <v>414000000</v>
      </c>
      <c r="V70" s="75">
        <f t="shared" si="15"/>
        <v>0</v>
      </c>
      <c r="W70" s="75">
        <f t="shared" si="15"/>
        <v>0</v>
      </c>
      <c r="X70" s="75">
        <f t="shared" si="15"/>
        <v>414000000</v>
      </c>
      <c r="Y70" s="75">
        <f t="shared" si="15"/>
        <v>414000000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828000000</v>
      </c>
      <c r="AI70" s="78">
        <f>IF(ISERROR(AH70/J70),0,AH70/J70)</f>
        <v>0.26744350175275622</v>
      </c>
      <c r="AJ70" s="78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9" customFormat="1" ht="15" customHeight="1" x14ac:dyDescent="0.25">
      <c r="A71" s="154" t="str">
        <f>"TOTAL ASIG."&amp;" "&amp;$A$5</f>
        <v>TOTAL ASIG. 24-03-344 "Programa de Apoyo a Familias para el Autoconsumo"</v>
      </c>
      <c r="B71" s="155"/>
      <c r="C71" s="155"/>
      <c r="D71" s="155"/>
      <c r="E71" s="155"/>
      <c r="F71" s="155"/>
      <c r="G71" s="155"/>
      <c r="H71" s="155"/>
      <c r="I71" s="156"/>
      <c r="J71" s="33">
        <f>SUM(J11,J15,J19,J23,J27,J31,J35,J39,J43,J47,J51,J55,J59,J63,J67,J70)</f>
        <v>3095981000</v>
      </c>
      <c r="K71" s="33">
        <f>+K11+K15+K19+K23+K27+K31+K35+K39+K43+K47+K51+K55+K67+K59+K63+K70</f>
        <v>828000000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414000000</v>
      </c>
      <c r="S71" s="33">
        <f t="shared" si="16"/>
        <v>0</v>
      </c>
      <c r="T71" s="33">
        <f t="shared" si="16"/>
        <v>0</v>
      </c>
      <c r="U71" s="33">
        <f t="shared" si="16"/>
        <v>414000000</v>
      </c>
      <c r="V71" s="33">
        <f t="shared" si="16"/>
        <v>0</v>
      </c>
      <c r="W71" s="33">
        <f t="shared" si="16"/>
        <v>0</v>
      </c>
      <c r="X71" s="33">
        <f t="shared" si="16"/>
        <v>414000000</v>
      </c>
      <c r="Y71" s="33">
        <f t="shared" si="16"/>
        <v>414000000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828000000</v>
      </c>
      <c r="AI71" s="36">
        <f>IF(ISERROR(AH71/J71),0,AH71/J71)</f>
        <v>0.26744350175275622</v>
      </c>
      <c r="AJ71" s="36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81"/>
      <c r="R72" s="81"/>
      <c r="S72" s="81"/>
      <c r="T72" s="81"/>
      <c r="V72" s="81"/>
      <c r="W72" s="81"/>
      <c r="X72" s="81"/>
      <c r="Z72" s="81"/>
      <c r="AA72" s="81"/>
      <c r="AB72" s="81"/>
      <c r="AD72" s="81"/>
      <c r="AE72" s="81"/>
      <c r="AF72" s="8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A80" s="2"/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90" spans="1:32" x14ac:dyDescent="0.25">
      <c r="E90" s="85"/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29681CAD-05D1-44D3-8512-4C2E60C4E1C7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48BE4F93-A8C2-4695-A68C-7EDF68862D26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8DE0C1D3-E512-479A-821C-90797FF41A28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3283E2D3-DE77-47FE-B0ED-B7332E52A401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D23B7F2D-5760-4A81-B574-48A7787B3DBE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787CF354-FC4A-4BEF-923E-9007D812CEF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6D11EFFC-C958-465A-85AA-03B7B6B14981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C06D5D1E-854C-4055-9733-BE001954DB74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50B11-9FFD-4F90-BEAE-702E83A14E8B}">
  <sheetPr>
    <tabColor rgb="FF33CCFF"/>
    <pageSetUpPr fitToPage="1"/>
  </sheetPr>
  <dimension ref="A1:AJ41"/>
  <sheetViews>
    <sheetView zoomScale="110" zoomScaleNormal="11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customWidth="1" outlineLevel="1"/>
    <col min="12" max="12" width="10.140625" style="83" customWidth="1" outlineLevel="1"/>
    <col min="13" max="13" width="12.28515625" style="83" customWidth="1" outlineLevel="1"/>
    <col min="14" max="14" width="11.42578125" style="83" customWidth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36" s="1" customFormat="1" ht="1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" customFormat="1" ht="1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36" s="1" customFormat="1" ht="15" customHeight="1" x14ac:dyDescent="0.25">
      <c r="A3" s="141" t="s">
        <v>169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36" s="1" customFormat="1" ht="1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</row>
    <row r="5" spans="1:36" ht="18" customHeight="1" x14ac:dyDescent="0.25">
      <c r="A5" s="148" t="str">
        <f>'24-03-344 Ind. Autoconsumo'!A5:U5</f>
        <v>24-03-344 "Programa de Apoyo a Familias para el Autoconsumo"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50"/>
    </row>
    <row r="6" spans="1:36" s="80" customFormat="1" x14ac:dyDescent="0.25">
      <c r="A6" s="138" t="s">
        <v>5</v>
      </c>
      <c r="B6" s="145" t="s">
        <v>11</v>
      </c>
      <c r="C6" s="145" t="s">
        <v>76</v>
      </c>
      <c r="D6" s="151" t="s">
        <v>14</v>
      </c>
      <c r="E6" s="152"/>
      <c r="F6" s="153"/>
      <c r="G6" s="137" t="s">
        <v>17</v>
      </c>
      <c r="H6" s="137"/>
      <c r="I6" s="137"/>
      <c r="J6" s="145" t="s">
        <v>18</v>
      </c>
      <c r="K6" s="137" t="s">
        <v>17</v>
      </c>
      <c r="L6" s="137"/>
      <c r="M6" s="137"/>
      <c r="N6" s="145" t="s">
        <v>19</v>
      </c>
      <c r="O6" s="137" t="s">
        <v>17</v>
      </c>
      <c r="P6" s="137"/>
      <c r="Q6" s="137"/>
      <c r="R6" s="145" t="s">
        <v>20</v>
      </c>
      <c r="S6" s="137" t="s">
        <v>17</v>
      </c>
      <c r="T6" s="137"/>
      <c r="U6" s="137"/>
      <c r="V6" s="145" t="s">
        <v>21</v>
      </c>
      <c r="W6" s="145" t="s">
        <v>22</v>
      </c>
      <c r="X6" s="147" t="s">
        <v>77</v>
      </c>
      <c r="Y6" s="147"/>
    </row>
    <row r="7" spans="1:36" s="80" customFormat="1" ht="25.5" x14ac:dyDescent="0.25">
      <c r="A7" s="138"/>
      <c r="B7" s="146"/>
      <c r="C7" s="146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46"/>
      <c r="K7" s="5" t="s">
        <v>33</v>
      </c>
      <c r="L7" s="5" t="s">
        <v>34</v>
      </c>
      <c r="M7" s="5" t="s">
        <v>35</v>
      </c>
      <c r="N7" s="146"/>
      <c r="O7" s="5" t="s">
        <v>36</v>
      </c>
      <c r="P7" s="5" t="s">
        <v>37</v>
      </c>
      <c r="Q7" s="5" t="s">
        <v>38</v>
      </c>
      <c r="R7" s="146"/>
      <c r="S7" s="5" t="s">
        <v>39</v>
      </c>
      <c r="T7" s="5" t="s">
        <v>40</v>
      </c>
      <c r="U7" s="5" t="s">
        <v>78</v>
      </c>
      <c r="V7" s="146"/>
      <c r="W7" s="146"/>
      <c r="X7" s="7" t="s">
        <v>42</v>
      </c>
      <c r="Y7" s="7" t="s">
        <v>79</v>
      </c>
    </row>
    <row r="8" spans="1:36" ht="24.75" customHeight="1" x14ac:dyDescent="0.25">
      <c r="A8" s="86" t="s">
        <v>44</v>
      </c>
      <c r="B8" s="63">
        <f>+'24-03-344 Ind. Autoconsumo'!J11</f>
        <v>0</v>
      </c>
      <c r="C8" s="63">
        <f>+'24-03-344 Ind. Autoconsumo'!K11</f>
        <v>0</v>
      </c>
      <c r="D8" s="63">
        <f>+'24-03-344 Ind. Autoconsumo'!M11</f>
        <v>0</v>
      </c>
      <c r="E8" s="63">
        <f>+'24-03-344 Ind. Autoconsumo'!N11</f>
        <v>0</v>
      </c>
      <c r="F8" s="63">
        <f>+'24-03-344 Ind. Autoconsumo'!O11</f>
        <v>0</v>
      </c>
      <c r="G8" s="63">
        <f>+'24-03-344 Ind. Autoconsumo'!R11</f>
        <v>0</v>
      </c>
      <c r="H8" s="63">
        <f>+'24-03-344 Ind. Autoconsumo'!S11</f>
        <v>0</v>
      </c>
      <c r="I8" s="63">
        <f>+'24-03-344 Ind. Autoconsumo'!T11</f>
        <v>0</v>
      </c>
      <c r="J8" s="63">
        <f>+'24-03-344 Ind. Autoconsumo'!U11</f>
        <v>0</v>
      </c>
      <c r="K8" s="63">
        <f>+'24-03-344 Ind. Autoconsumo'!V11</f>
        <v>0</v>
      </c>
      <c r="L8" s="63">
        <f>+'24-03-344 Ind. Autoconsumo'!W11</f>
        <v>0</v>
      </c>
      <c r="M8" s="63">
        <f>+'24-03-344 Ind. Autoconsumo'!X11</f>
        <v>0</v>
      </c>
      <c r="N8" s="63">
        <f>+'24-03-344 Ind. Autoconsumo'!Y11</f>
        <v>0</v>
      </c>
      <c r="O8" s="63">
        <f>+'24-03-344 Ind. Autoconsumo'!Z11</f>
        <v>0</v>
      </c>
      <c r="P8" s="63">
        <f>+'24-03-344 Ind. Autoconsumo'!AA11</f>
        <v>0</v>
      </c>
      <c r="Q8" s="63">
        <f>+'24-03-344 Ind. Autoconsumo'!AB11</f>
        <v>0</v>
      </c>
      <c r="R8" s="63">
        <f>+'24-03-344 Ind. Autoconsumo'!AC11</f>
        <v>0</v>
      </c>
      <c r="S8" s="63">
        <f>+'24-03-344 Ind. Autoconsumo'!AD11</f>
        <v>0</v>
      </c>
      <c r="T8" s="63">
        <f>+'24-03-344 Ind. Autoconsumo'!AE11</f>
        <v>0</v>
      </c>
      <c r="U8" s="63">
        <f>+'24-03-344 Ind. Autoconsumo'!AF11</f>
        <v>0</v>
      </c>
      <c r="V8" s="63">
        <f>+'24-03-344 Ind. Autoconsumo'!AG11</f>
        <v>0</v>
      </c>
      <c r="W8" s="63">
        <f>+'24-03-344 Ind. Autoconsumo'!AH11</f>
        <v>0</v>
      </c>
      <c r="X8" s="87">
        <f>+'24-03-344 Ind. Autoconsumo'!AI11</f>
        <v>0</v>
      </c>
      <c r="Y8" s="87">
        <f>+'24-03-344 Ind. Autoconsumo'!AJ11</f>
        <v>0</v>
      </c>
    </row>
    <row r="9" spans="1:36" ht="24.75" customHeight="1" x14ac:dyDescent="0.25">
      <c r="A9" s="86" t="s">
        <v>46</v>
      </c>
      <c r="B9" s="63">
        <f>+'24-03-344 Ind. Autoconsumo'!J15</f>
        <v>0</v>
      </c>
      <c r="C9" s="63">
        <f>+'24-03-344 Ind. Autoconsumo'!K15</f>
        <v>0</v>
      </c>
      <c r="D9" s="63">
        <f>+'24-03-344 Ind. Autoconsumo'!M15</f>
        <v>0</v>
      </c>
      <c r="E9" s="63">
        <f>+'24-03-344 Ind. Autoconsumo'!N15</f>
        <v>0</v>
      </c>
      <c r="F9" s="63">
        <f>+'24-03-344 Ind. Autoconsumo'!O15</f>
        <v>0</v>
      </c>
      <c r="G9" s="63">
        <f>+'24-03-344 Ind. Autoconsumo'!R15</f>
        <v>0</v>
      </c>
      <c r="H9" s="63">
        <f>+'24-03-344 Ind. Autoconsumo'!S15</f>
        <v>0</v>
      </c>
      <c r="I9" s="63">
        <f>+'24-03-344 Ind. Autoconsumo'!T15</f>
        <v>0</v>
      </c>
      <c r="J9" s="63">
        <f>+'24-03-344 Ind. Autoconsumo'!U15</f>
        <v>0</v>
      </c>
      <c r="K9" s="63">
        <f>+'24-03-344 Ind. Autoconsumo'!V15</f>
        <v>0</v>
      </c>
      <c r="L9" s="63">
        <f>+'24-03-344 Ind. Autoconsumo'!W15</f>
        <v>0</v>
      </c>
      <c r="M9" s="63">
        <f>+'24-03-344 Ind. Autoconsumo'!X15</f>
        <v>0</v>
      </c>
      <c r="N9" s="63">
        <f>+'24-03-344 Ind. Autoconsumo'!Y15</f>
        <v>0</v>
      </c>
      <c r="O9" s="63">
        <f>+'24-03-344 Ind. Autoconsumo'!Z15</f>
        <v>0</v>
      </c>
      <c r="P9" s="63">
        <f>+'24-03-344 Ind. Autoconsumo'!AA15</f>
        <v>0</v>
      </c>
      <c r="Q9" s="63">
        <f>+'24-03-344 Ind. Autoconsumo'!AB15</f>
        <v>0</v>
      </c>
      <c r="R9" s="63">
        <f>+'24-03-344 Ind. Autoconsumo'!AC15</f>
        <v>0</v>
      </c>
      <c r="S9" s="63">
        <f>+'24-03-344 Ind. Autoconsumo'!AD15</f>
        <v>0</v>
      </c>
      <c r="T9" s="63">
        <f>+'24-03-344 Ind. Autoconsumo'!AE15</f>
        <v>0</v>
      </c>
      <c r="U9" s="63">
        <f>+'24-03-344 Ind. Autoconsumo'!AF15</f>
        <v>0</v>
      </c>
      <c r="V9" s="63">
        <f>+'24-03-344 Ind. Autoconsumo'!AG15</f>
        <v>0</v>
      </c>
      <c r="W9" s="63">
        <f>+'24-03-344 Ind. Autoconsumo'!AH15</f>
        <v>0</v>
      </c>
      <c r="X9" s="87">
        <f>+'24-03-344 Ind. Autoconsumo'!AI15</f>
        <v>0</v>
      </c>
      <c r="Y9" s="87">
        <f>+'24-03-344 Ind. Autoconsumo'!AJ15</f>
        <v>0</v>
      </c>
    </row>
    <row r="10" spans="1:36" ht="24.75" customHeight="1" x14ac:dyDescent="0.25">
      <c r="A10" s="86" t="s">
        <v>48</v>
      </c>
      <c r="B10" s="63">
        <f>+'24-03-344 Ind. Autoconsumo'!J19</f>
        <v>0</v>
      </c>
      <c r="C10" s="63">
        <f>+'24-03-344 Ind. Autoconsumo'!K19</f>
        <v>0</v>
      </c>
      <c r="D10" s="63">
        <f>+'24-03-344 Ind. Autoconsumo'!M19</f>
        <v>0</v>
      </c>
      <c r="E10" s="63">
        <f>+'24-03-344 Ind. Autoconsumo'!N19</f>
        <v>0</v>
      </c>
      <c r="F10" s="63">
        <f>+'24-03-344 Ind. Autoconsumo'!O19</f>
        <v>0</v>
      </c>
      <c r="G10" s="63">
        <f>+'24-03-344 Ind. Autoconsumo'!R19</f>
        <v>0</v>
      </c>
      <c r="H10" s="63">
        <f>+'24-03-344 Ind. Autoconsumo'!S19</f>
        <v>0</v>
      </c>
      <c r="I10" s="63">
        <f>+'24-03-344 Ind. Autoconsumo'!T19</f>
        <v>0</v>
      </c>
      <c r="J10" s="63">
        <f>+'24-03-344 Ind. Autoconsumo'!U19</f>
        <v>0</v>
      </c>
      <c r="K10" s="63">
        <f>+'24-03-344 Ind. Autoconsumo'!V19</f>
        <v>0</v>
      </c>
      <c r="L10" s="63">
        <f>+'24-03-344 Ind. Autoconsumo'!W19</f>
        <v>0</v>
      </c>
      <c r="M10" s="63">
        <f>+'24-03-344 Ind. Autoconsumo'!X19</f>
        <v>0</v>
      </c>
      <c r="N10" s="63">
        <f>+'24-03-344 Ind. Autoconsumo'!Y19</f>
        <v>0</v>
      </c>
      <c r="O10" s="63">
        <f>+'24-03-344 Ind. Autoconsumo'!Z19</f>
        <v>0</v>
      </c>
      <c r="P10" s="63">
        <f>+'24-03-344 Ind. Autoconsumo'!AA19</f>
        <v>0</v>
      </c>
      <c r="Q10" s="63">
        <f>+'24-03-344 Ind. Autoconsumo'!AB19</f>
        <v>0</v>
      </c>
      <c r="R10" s="63">
        <f>+'24-03-344 Ind. Autoconsumo'!AC19</f>
        <v>0</v>
      </c>
      <c r="S10" s="63">
        <f>+'24-03-344 Ind. Autoconsumo'!AD19</f>
        <v>0</v>
      </c>
      <c r="T10" s="63">
        <f>+'24-03-344 Ind. Autoconsumo'!AE19</f>
        <v>0</v>
      </c>
      <c r="U10" s="63">
        <f>+'24-03-344 Ind. Autoconsumo'!AF19</f>
        <v>0</v>
      </c>
      <c r="V10" s="63">
        <f>+'24-03-344 Ind. Autoconsumo'!AG19</f>
        <v>0</v>
      </c>
      <c r="W10" s="63">
        <f>+'24-03-344 Ind. Autoconsumo'!AH19</f>
        <v>0</v>
      </c>
      <c r="X10" s="87">
        <f>+'24-03-344 Ind. Autoconsumo'!AI19</f>
        <v>0</v>
      </c>
      <c r="Y10" s="87">
        <f>+'24-03-344 Ind. Autoconsumo'!AJ19</f>
        <v>0</v>
      </c>
    </row>
    <row r="11" spans="1:36" ht="24.75" customHeight="1" x14ac:dyDescent="0.25">
      <c r="A11" s="86" t="s">
        <v>50</v>
      </c>
      <c r="B11" s="63">
        <f>+'24-03-344 Ind. Autoconsumo'!J23</f>
        <v>0</v>
      </c>
      <c r="C11" s="63">
        <f>+'24-03-344 Ind. Autoconsumo'!K23</f>
        <v>0</v>
      </c>
      <c r="D11" s="63">
        <f>+'24-03-344 Ind. Autoconsumo'!M23</f>
        <v>0</v>
      </c>
      <c r="E11" s="63">
        <f>+'24-03-344 Ind. Autoconsumo'!N23</f>
        <v>0</v>
      </c>
      <c r="F11" s="63">
        <f>+'24-03-344 Ind. Autoconsumo'!O23</f>
        <v>0</v>
      </c>
      <c r="G11" s="63">
        <f>+'24-03-344 Ind. Autoconsumo'!R23</f>
        <v>0</v>
      </c>
      <c r="H11" s="63">
        <f>+'24-03-344 Ind. Autoconsumo'!S23</f>
        <v>0</v>
      </c>
      <c r="I11" s="63">
        <f>+'24-03-344 Ind. Autoconsumo'!T23</f>
        <v>0</v>
      </c>
      <c r="J11" s="63">
        <f>+'24-03-344 Ind. Autoconsumo'!U23</f>
        <v>0</v>
      </c>
      <c r="K11" s="63">
        <f>+'24-03-344 Ind. Autoconsumo'!V23</f>
        <v>0</v>
      </c>
      <c r="L11" s="63">
        <f>+'24-03-344 Ind. Autoconsumo'!W23</f>
        <v>0</v>
      </c>
      <c r="M11" s="63">
        <f>+'24-03-344 Ind. Autoconsumo'!X23</f>
        <v>0</v>
      </c>
      <c r="N11" s="63">
        <f>+'24-03-344 Ind. Autoconsumo'!Y23</f>
        <v>0</v>
      </c>
      <c r="O11" s="63">
        <f>+'24-03-344 Ind. Autoconsumo'!Z23</f>
        <v>0</v>
      </c>
      <c r="P11" s="63">
        <f>+'24-03-344 Ind. Autoconsumo'!AA23</f>
        <v>0</v>
      </c>
      <c r="Q11" s="63">
        <f>+'24-03-344 Ind. Autoconsumo'!AB23</f>
        <v>0</v>
      </c>
      <c r="R11" s="63">
        <f>+'24-03-344 Ind. Autoconsumo'!AC23</f>
        <v>0</v>
      </c>
      <c r="S11" s="63">
        <f>+'24-03-344 Ind. Autoconsumo'!AD23</f>
        <v>0</v>
      </c>
      <c r="T11" s="63">
        <f>+'24-03-344 Ind. Autoconsumo'!AE23</f>
        <v>0</v>
      </c>
      <c r="U11" s="63">
        <f>+'24-03-344 Ind. Autoconsumo'!AF23</f>
        <v>0</v>
      </c>
      <c r="V11" s="63">
        <f>+'24-03-344 Ind. Autoconsumo'!AG23</f>
        <v>0</v>
      </c>
      <c r="W11" s="63">
        <f>+'24-03-344 Ind. Autoconsumo'!AH23</f>
        <v>0</v>
      </c>
      <c r="X11" s="87">
        <f>+'24-03-344 Ind. Autoconsumo'!AI23</f>
        <v>0</v>
      </c>
      <c r="Y11" s="87">
        <f>+'24-03-344 Ind. Autoconsumo'!AJ23</f>
        <v>0</v>
      </c>
    </row>
    <row r="12" spans="1:36" ht="24.75" customHeight="1" x14ac:dyDescent="0.25">
      <c r="A12" s="86" t="s">
        <v>52</v>
      </c>
      <c r="B12" s="63">
        <f>+'24-03-344 Ind. Autoconsumo'!J27</f>
        <v>0</v>
      </c>
      <c r="C12" s="63">
        <f>+'24-03-344 Ind. Autoconsumo'!K27</f>
        <v>0</v>
      </c>
      <c r="D12" s="63">
        <f>+'24-03-344 Ind. Autoconsumo'!M27</f>
        <v>0</v>
      </c>
      <c r="E12" s="63">
        <f>+'24-03-344 Ind. Autoconsumo'!N27</f>
        <v>0</v>
      </c>
      <c r="F12" s="63">
        <f>+'24-03-344 Ind. Autoconsumo'!O27</f>
        <v>0</v>
      </c>
      <c r="G12" s="63">
        <f>+'24-03-344 Ind. Autoconsumo'!R27</f>
        <v>0</v>
      </c>
      <c r="H12" s="63">
        <f>+'24-03-344 Ind. Autoconsumo'!S27</f>
        <v>0</v>
      </c>
      <c r="I12" s="63">
        <f>+'24-03-344 Ind. Autoconsumo'!T27</f>
        <v>0</v>
      </c>
      <c r="J12" s="63">
        <f>+'24-03-344 Ind. Autoconsumo'!U27</f>
        <v>0</v>
      </c>
      <c r="K12" s="63">
        <f>+'24-03-344 Ind. Autoconsumo'!V27</f>
        <v>0</v>
      </c>
      <c r="L12" s="63">
        <f>+'24-03-344 Ind. Autoconsumo'!W27</f>
        <v>0</v>
      </c>
      <c r="M12" s="63">
        <f>+'24-03-344 Ind. Autoconsumo'!X27</f>
        <v>0</v>
      </c>
      <c r="N12" s="63">
        <f>+'24-03-344 Ind. Autoconsumo'!Y27</f>
        <v>0</v>
      </c>
      <c r="O12" s="63">
        <f>+'24-03-344 Ind. Autoconsumo'!Z27</f>
        <v>0</v>
      </c>
      <c r="P12" s="63">
        <f>+'24-03-344 Ind. Autoconsumo'!AA27</f>
        <v>0</v>
      </c>
      <c r="Q12" s="63">
        <f>+'24-03-344 Ind. Autoconsumo'!AB27</f>
        <v>0</v>
      </c>
      <c r="R12" s="63">
        <f>+'24-03-344 Ind. Autoconsumo'!AC27</f>
        <v>0</v>
      </c>
      <c r="S12" s="63">
        <f>+'24-03-344 Ind. Autoconsumo'!AD27</f>
        <v>0</v>
      </c>
      <c r="T12" s="63">
        <f>+'24-03-344 Ind. Autoconsumo'!AE27</f>
        <v>0</v>
      </c>
      <c r="U12" s="63">
        <f>+'24-03-344 Ind. Autoconsumo'!AF27</f>
        <v>0</v>
      </c>
      <c r="V12" s="63">
        <f>+'24-03-344 Ind. Autoconsumo'!AG27</f>
        <v>0</v>
      </c>
      <c r="W12" s="63">
        <f>+'24-03-344 Ind. Autoconsumo'!AH27</f>
        <v>0</v>
      </c>
      <c r="X12" s="87">
        <f>+'24-03-344 Ind. Autoconsumo'!AI27</f>
        <v>0</v>
      </c>
      <c r="Y12" s="87">
        <f>+'24-03-344 Ind. Autoconsumo'!AJ27</f>
        <v>0</v>
      </c>
    </row>
    <row r="13" spans="1:36" ht="24.75" customHeight="1" x14ac:dyDescent="0.25">
      <c r="A13" s="86" t="s">
        <v>54</v>
      </c>
      <c r="B13" s="63">
        <f>+'24-03-344 Ind. Autoconsumo'!J31</f>
        <v>0</v>
      </c>
      <c r="C13" s="63">
        <f>+'24-03-344 Ind. Autoconsumo'!K31</f>
        <v>0</v>
      </c>
      <c r="D13" s="63">
        <f>+'24-03-344 Ind. Autoconsumo'!M31</f>
        <v>0</v>
      </c>
      <c r="E13" s="63">
        <f>+'24-03-344 Ind. Autoconsumo'!N31</f>
        <v>0</v>
      </c>
      <c r="F13" s="63">
        <f>+'24-03-344 Ind. Autoconsumo'!O31</f>
        <v>0</v>
      </c>
      <c r="G13" s="63">
        <f>+'24-03-344 Ind. Autoconsumo'!R31</f>
        <v>0</v>
      </c>
      <c r="H13" s="63">
        <f>+'24-03-344 Ind. Autoconsumo'!S31</f>
        <v>0</v>
      </c>
      <c r="I13" s="63">
        <f>+'24-03-344 Ind. Autoconsumo'!T31</f>
        <v>0</v>
      </c>
      <c r="J13" s="63">
        <f>+'24-03-344 Ind. Autoconsumo'!U31</f>
        <v>0</v>
      </c>
      <c r="K13" s="63">
        <f>+'24-03-344 Ind. Autoconsumo'!V31</f>
        <v>0</v>
      </c>
      <c r="L13" s="63">
        <f>+'24-03-344 Ind. Autoconsumo'!W31</f>
        <v>0</v>
      </c>
      <c r="M13" s="63">
        <f>+'24-03-344 Ind. Autoconsumo'!X31</f>
        <v>0</v>
      </c>
      <c r="N13" s="63">
        <f>+'24-03-344 Ind. Autoconsumo'!Y31</f>
        <v>0</v>
      </c>
      <c r="O13" s="63">
        <f>+'24-03-344 Ind. Autoconsumo'!Z31</f>
        <v>0</v>
      </c>
      <c r="P13" s="63">
        <f>+'24-03-344 Ind. Autoconsumo'!AA31</f>
        <v>0</v>
      </c>
      <c r="Q13" s="63">
        <f>+'24-03-344 Ind. Autoconsumo'!AB31</f>
        <v>0</v>
      </c>
      <c r="R13" s="63">
        <f>+'24-03-344 Ind. Autoconsumo'!AC31</f>
        <v>0</v>
      </c>
      <c r="S13" s="63">
        <f>+'24-03-344 Ind. Autoconsumo'!AD31</f>
        <v>0</v>
      </c>
      <c r="T13" s="63">
        <f>+'24-03-344 Ind. Autoconsumo'!AE31</f>
        <v>0</v>
      </c>
      <c r="U13" s="63">
        <f>+'24-03-344 Ind. Autoconsumo'!AF31</f>
        <v>0</v>
      </c>
      <c r="V13" s="63">
        <f>+'24-03-344 Ind. Autoconsumo'!AG31</f>
        <v>0</v>
      </c>
      <c r="W13" s="63">
        <f>+'24-03-344 Ind. Autoconsumo'!AH31</f>
        <v>0</v>
      </c>
      <c r="X13" s="87">
        <f>+'24-03-344 Ind. Autoconsumo'!AI31</f>
        <v>0</v>
      </c>
      <c r="Y13" s="87">
        <f>+'24-03-344 Ind. Autoconsumo'!AJ31</f>
        <v>0</v>
      </c>
    </row>
    <row r="14" spans="1:36" ht="24.75" customHeight="1" x14ac:dyDescent="0.25">
      <c r="A14" s="86" t="s">
        <v>56</v>
      </c>
      <c r="B14" s="63">
        <f>+'24-03-344 Ind. Autoconsumo'!J35</f>
        <v>0</v>
      </c>
      <c r="C14" s="63">
        <f>+'24-03-344 Ind. Autoconsumo'!K35</f>
        <v>0</v>
      </c>
      <c r="D14" s="63">
        <f>+'24-03-344 Ind. Autoconsumo'!M35</f>
        <v>0</v>
      </c>
      <c r="E14" s="63">
        <f>+'24-03-344 Ind. Autoconsumo'!N35</f>
        <v>0</v>
      </c>
      <c r="F14" s="63">
        <f>+'24-03-344 Ind. Autoconsumo'!O35</f>
        <v>0</v>
      </c>
      <c r="G14" s="63">
        <f>+'24-03-344 Ind. Autoconsumo'!R35</f>
        <v>0</v>
      </c>
      <c r="H14" s="63">
        <f>+'24-03-344 Ind. Autoconsumo'!S35</f>
        <v>0</v>
      </c>
      <c r="I14" s="63">
        <f>+'24-03-344 Ind. Autoconsumo'!T35</f>
        <v>0</v>
      </c>
      <c r="J14" s="63">
        <f>+'24-03-344 Ind. Autoconsumo'!U35</f>
        <v>0</v>
      </c>
      <c r="K14" s="63">
        <f>+'24-03-344 Ind. Autoconsumo'!V35</f>
        <v>0</v>
      </c>
      <c r="L14" s="63">
        <f>+'24-03-344 Ind. Autoconsumo'!W35</f>
        <v>0</v>
      </c>
      <c r="M14" s="63">
        <f>+'24-03-344 Ind. Autoconsumo'!X35</f>
        <v>0</v>
      </c>
      <c r="N14" s="63">
        <f>+'24-03-344 Ind. Autoconsumo'!Y35</f>
        <v>0</v>
      </c>
      <c r="O14" s="63">
        <f>+'24-03-344 Ind. Autoconsumo'!Z35</f>
        <v>0</v>
      </c>
      <c r="P14" s="63">
        <f>+'24-03-344 Ind. Autoconsumo'!AA35</f>
        <v>0</v>
      </c>
      <c r="Q14" s="63">
        <f>+'24-03-344 Ind. Autoconsumo'!AB35</f>
        <v>0</v>
      </c>
      <c r="R14" s="63">
        <f>+'24-03-344 Ind. Autoconsumo'!AC35</f>
        <v>0</v>
      </c>
      <c r="S14" s="63">
        <f>+'24-03-344 Ind. Autoconsumo'!AD35</f>
        <v>0</v>
      </c>
      <c r="T14" s="63">
        <f>+'24-03-344 Ind. Autoconsumo'!AE35</f>
        <v>0</v>
      </c>
      <c r="U14" s="63">
        <f>+'24-03-344 Ind. Autoconsumo'!AF35</f>
        <v>0</v>
      </c>
      <c r="V14" s="63">
        <f>+'24-03-344 Ind. Autoconsumo'!AG35</f>
        <v>0</v>
      </c>
      <c r="W14" s="63">
        <f>+'24-03-344 Ind. Autoconsumo'!AH35</f>
        <v>0</v>
      </c>
      <c r="X14" s="87">
        <f>+'24-03-344 Ind. Autoconsumo'!AI35</f>
        <v>0</v>
      </c>
      <c r="Y14" s="87">
        <f>+'24-03-344 Ind. Autoconsumo'!AJ35</f>
        <v>0</v>
      </c>
    </row>
    <row r="15" spans="1:36" ht="24.75" customHeight="1" x14ac:dyDescent="0.25">
      <c r="A15" s="86" t="s">
        <v>58</v>
      </c>
      <c r="B15" s="63">
        <f>+'24-03-344 Ind. Autoconsumo'!J39</f>
        <v>0</v>
      </c>
      <c r="C15" s="63">
        <f>+'24-03-344 Ind. Autoconsumo'!K39</f>
        <v>0</v>
      </c>
      <c r="D15" s="63">
        <f>+'24-03-344 Ind. Autoconsumo'!M39</f>
        <v>0</v>
      </c>
      <c r="E15" s="63">
        <f>+'24-03-344 Ind. Autoconsumo'!N39</f>
        <v>0</v>
      </c>
      <c r="F15" s="63">
        <f>+'24-03-344 Ind. Autoconsumo'!O39</f>
        <v>0</v>
      </c>
      <c r="G15" s="63">
        <f>+'24-03-344 Ind. Autoconsumo'!R39</f>
        <v>0</v>
      </c>
      <c r="H15" s="63">
        <f>+'24-03-344 Ind. Autoconsumo'!S39</f>
        <v>0</v>
      </c>
      <c r="I15" s="63">
        <f>+'24-03-344 Ind. Autoconsumo'!T39</f>
        <v>0</v>
      </c>
      <c r="J15" s="63">
        <f>+'24-03-344 Ind. Autoconsumo'!U39</f>
        <v>0</v>
      </c>
      <c r="K15" s="63">
        <f>+'24-03-344 Ind. Autoconsumo'!V39</f>
        <v>0</v>
      </c>
      <c r="L15" s="63">
        <f>+'24-03-344 Ind. Autoconsumo'!W39</f>
        <v>0</v>
      </c>
      <c r="M15" s="63">
        <f>+'24-03-344 Ind. Autoconsumo'!X39</f>
        <v>0</v>
      </c>
      <c r="N15" s="63">
        <f>+'24-03-344 Ind. Autoconsumo'!Y39</f>
        <v>0</v>
      </c>
      <c r="O15" s="63">
        <f>+'24-03-344 Ind. Autoconsumo'!Z39</f>
        <v>0</v>
      </c>
      <c r="P15" s="63">
        <f>+'24-03-344 Ind. Autoconsumo'!AA39</f>
        <v>0</v>
      </c>
      <c r="Q15" s="63">
        <f>+'24-03-344 Ind. Autoconsumo'!AB39</f>
        <v>0</v>
      </c>
      <c r="R15" s="63">
        <f>+'24-03-344 Ind. Autoconsumo'!AC39</f>
        <v>0</v>
      </c>
      <c r="S15" s="63">
        <f>+'24-03-344 Ind. Autoconsumo'!AD39</f>
        <v>0</v>
      </c>
      <c r="T15" s="63">
        <f>+'24-03-344 Ind. Autoconsumo'!AE39</f>
        <v>0</v>
      </c>
      <c r="U15" s="63">
        <f>+'24-03-344 Ind. Autoconsumo'!AF39</f>
        <v>0</v>
      </c>
      <c r="V15" s="63">
        <f>+'24-03-344 Ind. Autoconsumo'!AG39</f>
        <v>0</v>
      </c>
      <c r="W15" s="63">
        <f>+'24-03-344 Ind. Autoconsumo'!AH39</f>
        <v>0</v>
      </c>
      <c r="X15" s="87">
        <f>+'24-03-344 Ind. Autoconsumo'!AI39</f>
        <v>0</v>
      </c>
      <c r="Y15" s="87">
        <f>+'24-03-344 Ind. Autoconsumo'!AJ39</f>
        <v>0</v>
      </c>
    </row>
    <row r="16" spans="1:36" ht="24.75" customHeight="1" x14ac:dyDescent="0.25">
      <c r="A16" s="86" t="s">
        <v>60</v>
      </c>
      <c r="B16" s="63">
        <f>+'24-03-344 Ind. Autoconsumo'!J43</f>
        <v>0</v>
      </c>
      <c r="C16" s="63">
        <f>+'24-03-344 Ind. Autoconsumo'!K43</f>
        <v>0</v>
      </c>
      <c r="D16" s="63">
        <f>+'24-03-344 Ind. Autoconsumo'!M43</f>
        <v>0</v>
      </c>
      <c r="E16" s="63">
        <f>+'24-03-344 Ind. Autoconsumo'!N43</f>
        <v>0</v>
      </c>
      <c r="F16" s="63">
        <f>+'24-03-344 Ind. Autoconsumo'!O43</f>
        <v>0</v>
      </c>
      <c r="G16" s="63">
        <f>+'24-03-344 Ind. Autoconsumo'!R43</f>
        <v>0</v>
      </c>
      <c r="H16" s="63">
        <f>+'24-03-344 Ind. Autoconsumo'!S43</f>
        <v>0</v>
      </c>
      <c r="I16" s="63">
        <f>+'24-03-344 Ind. Autoconsumo'!T43</f>
        <v>0</v>
      </c>
      <c r="J16" s="63">
        <f>+'24-03-344 Ind. Autoconsumo'!U43</f>
        <v>0</v>
      </c>
      <c r="K16" s="63">
        <f>+'24-03-344 Ind. Autoconsumo'!V43</f>
        <v>0</v>
      </c>
      <c r="L16" s="63">
        <f>+'24-03-344 Ind. Autoconsumo'!W43</f>
        <v>0</v>
      </c>
      <c r="M16" s="63">
        <f>+'24-03-344 Ind. Autoconsumo'!X43</f>
        <v>0</v>
      </c>
      <c r="N16" s="63">
        <f>+'24-03-344 Ind. Autoconsumo'!Y43</f>
        <v>0</v>
      </c>
      <c r="O16" s="63">
        <f>+'24-03-344 Ind. Autoconsumo'!Z43</f>
        <v>0</v>
      </c>
      <c r="P16" s="63">
        <f>+'24-03-344 Ind. Autoconsumo'!AA43</f>
        <v>0</v>
      </c>
      <c r="Q16" s="63">
        <f>+'24-03-344 Ind. Autoconsumo'!AB43</f>
        <v>0</v>
      </c>
      <c r="R16" s="63">
        <f>+'24-03-344 Ind. Autoconsumo'!AC43</f>
        <v>0</v>
      </c>
      <c r="S16" s="63">
        <f>+'24-03-344 Ind. Autoconsumo'!AD43</f>
        <v>0</v>
      </c>
      <c r="T16" s="63">
        <f>+'24-03-344 Ind. Autoconsumo'!AE43</f>
        <v>0</v>
      </c>
      <c r="U16" s="63">
        <f>+'24-03-344 Ind. Autoconsumo'!AF43</f>
        <v>0</v>
      </c>
      <c r="V16" s="63">
        <f>+'24-03-344 Ind. Autoconsumo'!AG43</f>
        <v>0</v>
      </c>
      <c r="W16" s="63">
        <f>+'24-03-344 Ind. Autoconsumo'!AH43</f>
        <v>0</v>
      </c>
      <c r="X16" s="87">
        <f>+'24-03-344 Ind. Autoconsumo'!AI43</f>
        <v>0</v>
      </c>
      <c r="Y16" s="87">
        <f>+'24-03-344 Ind. Autoconsumo'!AJ43</f>
        <v>0</v>
      </c>
    </row>
    <row r="17" spans="1:25" ht="24.75" customHeight="1" x14ac:dyDescent="0.25">
      <c r="A17" s="86" t="s">
        <v>62</v>
      </c>
      <c r="B17" s="63">
        <f>+'24-03-344 Ind. Autoconsumo'!J47</f>
        <v>0</v>
      </c>
      <c r="C17" s="63">
        <f>+'24-03-344 Ind. Autoconsumo'!K47</f>
        <v>0</v>
      </c>
      <c r="D17" s="63">
        <f>+'24-03-344 Ind. Autoconsumo'!M47</f>
        <v>0</v>
      </c>
      <c r="E17" s="63">
        <f>+'24-03-344 Ind. Autoconsumo'!N47</f>
        <v>0</v>
      </c>
      <c r="F17" s="63">
        <f>+'24-03-344 Ind. Autoconsumo'!O47</f>
        <v>0</v>
      </c>
      <c r="G17" s="63">
        <f>+'24-03-344 Ind. Autoconsumo'!R47</f>
        <v>0</v>
      </c>
      <c r="H17" s="63">
        <f>+'24-03-344 Ind. Autoconsumo'!S47</f>
        <v>0</v>
      </c>
      <c r="I17" s="63">
        <f>+'24-03-344 Ind. Autoconsumo'!T47</f>
        <v>0</v>
      </c>
      <c r="J17" s="63">
        <f>+'24-03-344 Ind. Autoconsumo'!U47</f>
        <v>0</v>
      </c>
      <c r="K17" s="63">
        <f>+'24-03-344 Ind. Autoconsumo'!V47</f>
        <v>0</v>
      </c>
      <c r="L17" s="63">
        <f>+'24-03-344 Ind. Autoconsumo'!W47</f>
        <v>0</v>
      </c>
      <c r="M17" s="63">
        <f>+'24-03-344 Ind. Autoconsumo'!X47</f>
        <v>0</v>
      </c>
      <c r="N17" s="63">
        <f>+'24-03-344 Ind. Autoconsumo'!Y47</f>
        <v>0</v>
      </c>
      <c r="O17" s="63">
        <f>+'24-03-344 Ind. Autoconsumo'!Z47</f>
        <v>0</v>
      </c>
      <c r="P17" s="63">
        <f>+'24-03-344 Ind. Autoconsumo'!AA47</f>
        <v>0</v>
      </c>
      <c r="Q17" s="63">
        <f>+'24-03-344 Ind. Autoconsumo'!AB47</f>
        <v>0</v>
      </c>
      <c r="R17" s="63">
        <f>+'24-03-344 Ind. Autoconsumo'!AC47</f>
        <v>0</v>
      </c>
      <c r="S17" s="63">
        <f>+'24-03-344 Ind. Autoconsumo'!AD47</f>
        <v>0</v>
      </c>
      <c r="T17" s="63">
        <f>+'24-03-344 Ind. Autoconsumo'!AE47</f>
        <v>0</v>
      </c>
      <c r="U17" s="63">
        <f>+'24-03-344 Ind. Autoconsumo'!AF47</f>
        <v>0</v>
      </c>
      <c r="V17" s="63">
        <f>+'24-03-344 Ind. Autoconsumo'!AG47</f>
        <v>0</v>
      </c>
      <c r="W17" s="63">
        <f>+'24-03-344 Ind. Autoconsumo'!AH47</f>
        <v>0</v>
      </c>
      <c r="X17" s="87">
        <f>+'24-03-344 Ind. Autoconsumo'!AI47</f>
        <v>0</v>
      </c>
      <c r="Y17" s="87">
        <f>+'24-03-344 Ind. Autoconsumo'!AJ44</f>
        <v>0</v>
      </c>
    </row>
    <row r="18" spans="1:25" ht="24.75" customHeight="1" x14ac:dyDescent="0.25">
      <c r="A18" s="86" t="s">
        <v>64</v>
      </c>
      <c r="B18" s="63">
        <f>+'24-03-344 Ind. Autoconsumo'!J51</f>
        <v>0</v>
      </c>
      <c r="C18" s="63">
        <f>+'24-03-344 Ind. Autoconsumo'!K51</f>
        <v>0</v>
      </c>
      <c r="D18" s="63">
        <f>+'24-03-344 Ind. Autoconsumo'!M51</f>
        <v>0</v>
      </c>
      <c r="E18" s="63">
        <f>+'24-03-344 Ind. Autoconsumo'!N51</f>
        <v>0</v>
      </c>
      <c r="F18" s="63">
        <f>+'24-03-344 Ind. Autoconsumo'!O51</f>
        <v>0</v>
      </c>
      <c r="G18" s="63">
        <f>+'24-03-344 Ind. Autoconsumo'!R51</f>
        <v>0</v>
      </c>
      <c r="H18" s="63">
        <f>+'24-03-344 Ind. Autoconsumo'!S51</f>
        <v>0</v>
      </c>
      <c r="I18" s="63">
        <f>+'24-03-344 Ind. Autoconsumo'!T51</f>
        <v>0</v>
      </c>
      <c r="J18" s="63">
        <f>+'24-03-344 Ind. Autoconsumo'!U51</f>
        <v>0</v>
      </c>
      <c r="K18" s="63">
        <f>+'24-03-344 Ind. Autoconsumo'!V51</f>
        <v>0</v>
      </c>
      <c r="L18" s="63">
        <f>+'24-03-344 Ind. Autoconsumo'!W51</f>
        <v>0</v>
      </c>
      <c r="M18" s="63">
        <f>+'24-03-344 Ind. Autoconsumo'!X51</f>
        <v>0</v>
      </c>
      <c r="N18" s="63">
        <f>+'24-03-344 Ind. Autoconsumo'!Y51</f>
        <v>0</v>
      </c>
      <c r="O18" s="63">
        <f>+'24-03-344 Ind. Autoconsumo'!Z51</f>
        <v>0</v>
      </c>
      <c r="P18" s="63">
        <f>+'24-03-344 Ind. Autoconsumo'!AA51</f>
        <v>0</v>
      </c>
      <c r="Q18" s="63">
        <f>+'24-03-344 Ind. Autoconsumo'!AB51</f>
        <v>0</v>
      </c>
      <c r="R18" s="63">
        <f>+'24-03-344 Ind. Autoconsumo'!AC51</f>
        <v>0</v>
      </c>
      <c r="S18" s="63">
        <f>+'24-03-344 Ind. Autoconsumo'!AD51</f>
        <v>0</v>
      </c>
      <c r="T18" s="63">
        <f>+'24-03-344 Ind. Autoconsumo'!AE51</f>
        <v>0</v>
      </c>
      <c r="U18" s="63">
        <f>+'24-03-344 Ind. Autoconsumo'!AF51</f>
        <v>0</v>
      </c>
      <c r="V18" s="63">
        <f>+'24-03-344 Ind. Autoconsumo'!AG51</f>
        <v>0</v>
      </c>
      <c r="W18" s="63">
        <f>+'24-03-344 Ind. Autoconsumo'!AH51</f>
        <v>0</v>
      </c>
      <c r="X18" s="87">
        <f>+'24-03-344 Ind. Autoconsumo'!AI51</f>
        <v>0</v>
      </c>
      <c r="Y18" s="87">
        <f>+'24-03-344 Ind. Autoconsumo'!AJ51</f>
        <v>0</v>
      </c>
    </row>
    <row r="19" spans="1:25" ht="24.75" customHeight="1" x14ac:dyDescent="0.25">
      <c r="A19" s="86" t="s">
        <v>66</v>
      </c>
      <c r="B19" s="63">
        <f>+'24-03-344 Ind. Autoconsumo'!J55</f>
        <v>0</v>
      </c>
      <c r="C19" s="63">
        <f>+'24-03-344 Ind. Autoconsumo'!K55</f>
        <v>0</v>
      </c>
      <c r="D19" s="63">
        <f>+'24-03-344 Ind. Autoconsumo'!M55</f>
        <v>0</v>
      </c>
      <c r="E19" s="63">
        <f>+'24-03-344 Ind. Autoconsumo'!N55</f>
        <v>0</v>
      </c>
      <c r="F19" s="63">
        <f>+'24-03-344 Ind. Autoconsumo'!O55</f>
        <v>0</v>
      </c>
      <c r="G19" s="63">
        <f>+'24-03-344 Ind. Autoconsumo'!R55</f>
        <v>0</v>
      </c>
      <c r="H19" s="63">
        <f>+'24-03-344 Ind. Autoconsumo'!S55</f>
        <v>0</v>
      </c>
      <c r="I19" s="63">
        <f>+'24-03-344 Ind. Autoconsumo'!T55</f>
        <v>0</v>
      </c>
      <c r="J19" s="63">
        <f>+'24-03-344 Ind. Autoconsumo'!U55</f>
        <v>0</v>
      </c>
      <c r="K19" s="63">
        <f>+'24-03-344 Ind. Autoconsumo'!V55</f>
        <v>0</v>
      </c>
      <c r="L19" s="63">
        <f>+'24-03-344 Ind. Autoconsumo'!W55</f>
        <v>0</v>
      </c>
      <c r="M19" s="63">
        <f>+'24-03-344 Ind. Autoconsumo'!X55</f>
        <v>0</v>
      </c>
      <c r="N19" s="63">
        <f>+'24-03-344 Ind. Autoconsumo'!Y55</f>
        <v>0</v>
      </c>
      <c r="O19" s="63">
        <f>+'24-03-344 Ind. Autoconsumo'!Z55</f>
        <v>0</v>
      </c>
      <c r="P19" s="63">
        <f>+'24-03-344 Ind. Autoconsumo'!AA55</f>
        <v>0</v>
      </c>
      <c r="Q19" s="63">
        <f>+'24-03-344 Ind. Autoconsumo'!AB55</f>
        <v>0</v>
      </c>
      <c r="R19" s="63">
        <f>+'24-03-344 Ind. Autoconsumo'!AC55</f>
        <v>0</v>
      </c>
      <c r="S19" s="63">
        <f>+'24-03-344 Ind. Autoconsumo'!AD55</f>
        <v>0</v>
      </c>
      <c r="T19" s="63">
        <f>+'24-03-344 Ind. Autoconsumo'!AE55</f>
        <v>0</v>
      </c>
      <c r="U19" s="63">
        <f>+'24-03-344 Ind. Autoconsumo'!AF55</f>
        <v>0</v>
      </c>
      <c r="V19" s="63">
        <f>+'24-03-344 Ind. Autoconsumo'!AG55</f>
        <v>0</v>
      </c>
      <c r="W19" s="63">
        <f>+'24-03-344 Ind. Autoconsumo'!AH55</f>
        <v>0</v>
      </c>
      <c r="X19" s="87">
        <f>+'24-03-344 Ind. Autoconsumo'!AI55</f>
        <v>0</v>
      </c>
      <c r="Y19" s="87">
        <f>+'24-03-344 Ind. Autoconsumo'!AJ55</f>
        <v>0</v>
      </c>
    </row>
    <row r="20" spans="1:25" ht="24.75" customHeight="1" x14ac:dyDescent="0.25">
      <c r="A20" s="88" t="s">
        <v>68</v>
      </c>
      <c r="B20" s="63">
        <f>+'24-03-344 Ind. Autoconsumo'!J59</f>
        <v>0</v>
      </c>
      <c r="C20" s="63">
        <f>+'24-03-344 Ind. Autoconsumo'!K59</f>
        <v>0</v>
      </c>
      <c r="D20" s="63">
        <f>+'24-03-344 Ind. Autoconsumo'!M59</f>
        <v>0</v>
      </c>
      <c r="E20" s="63">
        <f>+'24-03-344 Ind. Autoconsumo'!N59</f>
        <v>0</v>
      </c>
      <c r="F20" s="63">
        <f>+'24-03-344 Ind. Autoconsumo'!O59</f>
        <v>0</v>
      </c>
      <c r="G20" s="63">
        <f>+'24-03-344 Ind. Autoconsumo'!R59</f>
        <v>0</v>
      </c>
      <c r="H20" s="63">
        <f>+'24-03-344 Ind. Autoconsumo'!S59</f>
        <v>0</v>
      </c>
      <c r="I20" s="63">
        <f>+'24-03-344 Ind. Autoconsumo'!T59</f>
        <v>0</v>
      </c>
      <c r="J20" s="63">
        <f>+'24-03-344 Ind. Autoconsumo'!U59</f>
        <v>0</v>
      </c>
      <c r="K20" s="63">
        <f>+'24-03-344 Ind. Autoconsumo'!V59</f>
        <v>0</v>
      </c>
      <c r="L20" s="63">
        <f>+'24-03-344 Ind. Autoconsumo'!W59</f>
        <v>0</v>
      </c>
      <c r="M20" s="63">
        <f>+'24-03-344 Ind. Autoconsumo'!X59</f>
        <v>0</v>
      </c>
      <c r="N20" s="63">
        <f>+'24-03-344 Ind. Autoconsumo'!Y59</f>
        <v>0</v>
      </c>
      <c r="O20" s="63">
        <f>+'24-03-344 Ind. Autoconsumo'!Z59</f>
        <v>0</v>
      </c>
      <c r="P20" s="63">
        <f>+'24-03-344 Ind. Autoconsumo'!AA59</f>
        <v>0</v>
      </c>
      <c r="Q20" s="63">
        <f>+'24-03-344 Ind. Autoconsumo'!AB59</f>
        <v>0</v>
      </c>
      <c r="R20" s="63">
        <f>+'24-03-344 Ind. Autoconsumo'!AC59</f>
        <v>0</v>
      </c>
      <c r="S20" s="63">
        <f>+'24-03-344 Ind. Autoconsumo'!AD59</f>
        <v>0</v>
      </c>
      <c r="T20" s="63">
        <f>+'24-03-344 Ind. Autoconsumo'!AE59</f>
        <v>0</v>
      </c>
      <c r="U20" s="63">
        <f>+'24-03-344 Ind. Autoconsumo'!AF59</f>
        <v>0</v>
      </c>
      <c r="V20" s="63">
        <f>+'24-03-344 Ind. Autoconsumo'!AG59</f>
        <v>0</v>
      </c>
      <c r="W20" s="63">
        <f>+'24-03-344 Ind. Autoconsumo'!AH59</f>
        <v>0</v>
      </c>
      <c r="X20" s="87">
        <f>+'24-03-344 Ind. Autoconsumo'!AI59</f>
        <v>0</v>
      </c>
      <c r="Y20" s="87">
        <f>+'24-03-344 Ind. Autoconsumo'!AJ59</f>
        <v>0</v>
      </c>
    </row>
    <row r="21" spans="1:25" ht="24.75" customHeight="1" x14ac:dyDescent="0.25">
      <c r="A21" s="88" t="s">
        <v>70</v>
      </c>
      <c r="B21" s="63">
        <f>+'24-03-344 Ind. Autoconsumo'!J63</f>
        <v>0</v>
      </c>
      <c r="C21" s="63">
        <f>+'24-03-344 Ind. Autoconsumo'!K63</f>
        <v>0</v>
      </c>
      <c r="D21" s="63">
        <f>+'24-03-344 Ind. Autoconsumo'!M63</f>
        <v>0</v>
      </c>
      <c r="E21" s="63">
        <f>+'24-03-344 Ind. Autoconsumo'!N63</f>
        <v>0</v>
      </c>
      <c r="F21" s="63">
        <f>+'24-03-344 Ind. Autoconsumo'!O63</f>
        <v>0</v>
      </c>
      <c r="G21" s="63">
        <f>+'24-03-344 Ind. Autoconsumo'!R63</f>
        <v>0</v>
      </c>
      <c r="H21" s="63">
        <f>+'24-03-344 Ind. Autoconsumo'!S63</f>
        <v>0</v>
      </c>
      <c r="I21" s="63">
        <f>+'24-03-344 Ind. Autoconsumo'!T63</f>
        <v>0</v>
      </c>
      <c r="J21" s="63">
        <f>+'24-03-344 Ind. Autoconsumo'!U63</f>
        <v>0</v>
      </c>
      <c r="K21" s="63">
        <f>+'24-03-344 Ind. Autoconsumo'!V63</f>
        <v>0</v>
      </c>
      <c r="L21" s="63">
        <f>+'24-03-344 Ind. Autoconsumo'!W63</f>
        <v>0</v>
      </c>
      <c r="M21" s="63">
        <f>+'24-03-344 Ind. Autoconsumo'!X63</f>
        <v>0</v>
      </c>
      <c r="N21" s="63">
        <f>+'24-03-344 Ind. Autoconsumo'!Y63</f>
        <v>0</v>
      </c>
      <c r="O21" s="63">
        <f>+'24-03-344 Ind. Autoconsumo'!Z63</f>
        <v>0</v>
      </c>
      <c r="P21" s="63">
        <f>+'24-03-344 Ind. Autoconsumo'!AA63</f>
        <v>0</v>
      </c>
      <c r="Q21" s="63">
        <f>+'24-03-344 Ind. Autoconsumo'!AB63</f>
        <v>0</v>
      </c>
      <c r="R21" s="63">
        <f>+'24-03-344 Ind. Autoconsumo'!AC63</f>
        <v>0</v>
      </c>
      <c r="S21" s="63">
        <f>+'24-03-344 Ind. Autoconsumo'!AD63</f>
        <v>0</v>
      </c>
      <c r="T21" s="63">
        <f>+'24-03-344 Ind. Autoconsumo'!AE63</f>
        <v>0</v>
      </c>
      <c r="U21" s="63">
        <f>+'24-03-344 Ind. Autoconsumo'!AF63</f>
        <v>0</v>
      </c>
      <c r="V21" s="63">
        <f>+'24-03-344 Ind. Autoconsumo'!AG63</f>
        <v>0</v>
      </c>
      <c r="W21" s="63">
        <f>+'24-03-344 Ind. Autoconsumo'!AH63</f>
        <v>0</v>
      </c>
      <c r="X21" s="87">
        <f>+'24-03-344 Ind. Autoconsumo'!AI63</f>
        <v>0</v>
      </c>
      <c r="Y21" s="87">
        <f>+'24-03-344 Ind. Autoconsumo'!AJ63</f>
        <v>0</v>
      </c>
    </row>
    <row r="22" spans="1:25" ht="24.75" customHeight="1" x14ac:dyDescent="0.25">
      <c r="A22" s="88" t="s">
        <v>72</v>
      </c>
      <c r="B22" s="63">
        <f>+'24-03-344 Ind. Autoconsumo'!J67</f>
        <v>0</v>
      </c>
      <c r="C22" s="63">
        <f>+'24-03-344 Ind. Autoconsumo'!K67</f>
        <v>0</v>
      </c>
      <c r="D22" s="63">
        <f>+'24-03-344 Ind. Autoconsumo'!M67</f>
        <v>0</v>
      </c>
      <c r="E22" s="63">
        <f>+'24-03-344 Ind. Autoconsumo'!N67</f>
        <v>0</v>
      </c>
      <c r="F22" s="63">
        <f>+'24-03-344 Ind. Autoconsumo'!O67</f>
        <v>0</v>
      </c>
      <c r="G22" s="63">
        <f>+'24-03-344 Ind. Autoconsumo'!R67</f>
        <v>0</v>
      </c>
      <c r="H22" s="63">
        <f>+'24-03-344 Ind. Autoconsumo'!S67</f>
        <v>0</v>
      </c>
      <c r="I22" s="63">
        <f>+'24-03-344 Ind. Autoconsumo'!T67</f>
        <v>0</v>
      </c>
      <c r="J22" s="63">
        <f>+'24-03-344 Ind. Autoconsumo'!U67</f>
        <v>0</v>
      </c>
      <c r="K22" s="63">
        <f>+'24-03-344 Ind. Autoconsumo'!V67</f>
        <v>0</v>
      </c>
      <c r="L22" s="63">
        <f>+'24-03-344 Ind. Autoconsumo'!W67</f>
        <v>0</v>
      </c>
      <c r="M22" s="63">
        <f>+'24-03-344 Ind. Autoconsumo'!X67</f>
        <v>0</v>
      </c>
      <c r="N22" s="63">
        <f>+'24-03-344 Ind. Autoconsumo'!Y67</f>
        <v>0</v>
      </c>
      <c r="O22" s="63">
        <f>+'24-03-344 Ind. Autoconsumo'!Z67</f>
        <v>0</v>
      </c>
      <c r="P22" s="63">
        <f>+'24-03-344 Ind. Autoconsumo'!AA67</f>
        <v>0</v>
      </c>
      <c r="Q22" s="63">
        <f>+'24-03-344 Ind. Autoconsumo'!AB67</f>
        <v>0</v>
      </c>
      <c r="R22" s="63">
        <f>+'24-03-344 Ind. Autoconsumo'!AC67</f>
        <v>0</v>
      </c>
      <c r="S22" s="63">
        <f>+'24-03-344 Ind. Autoconsumo'!AD67</f>
        <v>0</v>
      </c>
      <c r="T22" s="63">
        <f>+'24-03-344 Ind. Autoconsumo'!AE67</f>
        <v>0</v>
      </c>
      <c r="U22" s="63">
        <f>+'24-03-344 Ind. Autoconsumo'!AF67</f>
        <v>0</v>
      </c>
      <c r="V22" s="63">
        <f>+'24-03-344 Ind. Autoconsumo'!AG67</f>
        <v>0</v>
      </c>
      <c r="W22" s="63">
        <f>+'24-03-344 Ind. Autoconsumo'!AH67</f>
        <v>0</v>
      </c>
      <c r="X22" s="87">
        <f>+'24-03-344 Ind. Autoconsumo'!AI67</f>
        <v>0</v>
      </c>
      <c r="Y22" s="87">
        <f>+'24-03-344 Ind. Autoconsumo'!AJ67</f>
        <v>0</v>
      </c>
    </row>
    <row r="23" spans="1:25" ht="24.75" customHeight="1" x14ac:dyDescent="0.25">
      <c r="A23" s="89" t="s">
        <v>74</v>
      </c>
      <c r="B23" s="63">
        <f>+'24-03-344 Ind. Autoconsumo'!J70</f>
        <v>3095981000</v>
      </c>
      <c r="C23" s="63">
        <f>+'24-03-344 Ind. Autoconsumo'!K70</f>
        <v>828000000</v>
      </c>
      <c r="D23" s="63">
        <f>+'24-03-344 Ind. Autoconsumo'!M70</f>
        <v>0</v>
      </c>
      <c r="E23" s="63">
        <f>+'24-03-344 Ind. Autoconsumo'!N70</f>
        <v>0</v>
      </c>
      <c r="F23" s="63">
        <f>+'24-03-344 Ind. Autoconsumo'!O70</f>
        <v>0</v>
      </c>
      <c r="G23" s="63">
        <f>+'24-03-344 Ind. Autoconsumo'!R70</f>
        <v>414000000</v>
      </c>
      <c r="H23" s="63">
        <f>+'24-03-344 Ind. Autoconsumo'!S70</f>
        <v>0</v>
      </c>
      <c r="I23" s="63">
        <f>+'24-03-344 Ind. Autoconsumo'!T70</f>
        <v>0</v>
      </c>
      <c r="J23" s="63">
        <f>+'24-03-344 Ind. Autoconsumo'!U70</f>
        <v>414000000</v>
      </c>
      <c r="K23" s="63">
        <f>+'24-03-344 Ind. Autoconsumo'!V70</f>
        <v>0</v>
      </c>
      <c r="L23" s="63">
        <f>+'24-03-344 Ind. Autoconsumo'!W70</f>
        <v>0</v>
      </c>
      <c r="M23" s="63">
        <f>+'24-03-344 Ind. Autoconsumo'!X70</f>
        <v>414000000</v>
      </c>
      <c r="N23" s="63">
        <f>+'24-03-344 Ind. Autoconsumo'!Y70</f>
        <v>414000000</v>
      </c>
      <c r="O23" s="63">
        <f>+'24-03-344 Ind. Autoconsumo'!Z70</f>
        <v>0</v>
      </c>
      <c r="P23" s="63">
        <f>+'24-03-344 Ind. Autoconsumo'!AA70</f>
        <v>0</v>
      </c>
      <c r="Q23" s="63">
        <f>+'24-03-344 Ind. Autoconsumo'!AB70</f>
        <v>0</v>
      </c>
      <c r="R23" s="63">
        <f>+'24-03-344 Ind. Autoconsumo'!AC70</f>
        <v>0</v>
      </c>
      <c r="S23" s="63">
        <f>+'24-03-344 Ind. Autoconsumo'!AD70</f>
        <v>0</v>
      </c>
      <c r="T23" s="63">
        <f>+'24-03-344 Ind. Autoconsumo'!AE70</f>
        <v>0</v>
      </c>
      <c r="U23" s="63">
        <f>+'24-03-344 Ind. Autoconsumo'!AF70</f>
        <v>0</v>
      </c>
      <c r="V23" s="63">
        <f>+'24-03-344 Ind. Autoconsumo'!AG70</f>
        <v>0</v>
      </c>
      <c r="W23" s="63">
        <f>+'24-03-344 Ind. Autoconsumo'!AH70</f>
        <v>828000000</v>
      </c>
      <c r="X23" s="87">
        <f>+'24-03-344 Ind. Autoconsumo'!AI70</f>
        <v>0.26744350175275622</v>
      </c>
      <c r="Y23" s="87">
        <f>+'24-03-344 Ind. Autoconsumo'!AJ70</f>
        <v>1</v>
      </c>
    </row>
    <row r="24" spans="1:25" ht="25.5" x14ac:dyDescent="0.25">
      <c r="A24" s="8" t="str">
        <f>"TOTAL ASIG."&amp;" "&amp;$A$5</f>
        <v>TOTAL ASIG. 24-03-344 "Programa de Apoyo a Familias para el Autoconsumo"</v>
      </c>
      <c r="B24" s="75">
        <f>SUM(B8:B23)</f>
        <v>3095981000</v>
      </c>
      <c r="C24" s="75">
        <f t="shared" ref="C24:V24" si="0">SUM(C8:C23)</f>
        <v>828000000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414000000</v>
      </c>
      <c r="H24" s="75">
        <f t="shared" si="0"/>
        <v>0</v>
      </c>
      <c r="I24" s="75">
        <f t="shared" si="0"/>
        <v>0</v>
      </c>
      <c r="J24" s="75">
        <f t="shared" si="0"/>
        <v>414000000</v>
      </c>
      <c r="K24" s="75">
        <f t="shared" si="0"/>
        <v>0</v>
      </c>
      <c r="L24" s="75">
        <f t="shared" si="0"/>
        <v>0</v>
      </c>
      <c r="M24" s="75">
        <f t="shared" si="0"/>
        <v>414000000</v>
      </c>
      <c r="N24" s="75">
        <f t="shared" si="0"/>
        <v>414000000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828000000</v>
      </c>
      <c r="X24" s="90">
        <f>+'24-03-344 Ind. Autoconsumo'!AI71</f>
        <v>0.26744350175275622</v>
      </c>
      <c r="Y24" s="90">
        <f>'24-03-344 Ind. Autoconsumo'!AJ71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6F791-F479-4432-8FC7-C2CF91EFFBDC}">
  <sheetPr>
    <tabColor rgb="FF007DB5"/>
    <pageSetUpPr fitToPage="1"/>
  </sheetPr>
  <dimension ref="A1:DB144"/>
  <sheetViews>
    <sheetView topLeftCell="F112" zoomScale="130" zoomScaleNormal="130" workbookViewId="0">
      <selection activeCell="K130" sqref="K130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customWidth="1" outlineLevel="1"/>
    <col min="25" max="25" width="12.140625" style="83" customWidth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</row>
    <row r="2" spans="1:106" s="1" customFormat="1" ht="16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</row>
    <row r="3" spans="1:106" s="1" customFormat="1" ht="16.5" customHeight="1" x14ac:dyDescent="0.25">
      <c r="A3" s="142" t="s">
        <v>169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</row>
    <row r="4" spans="1:106" s="1" customFormat="1" ht="16.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</row>
    <row r="5" spans="1:106" ht="17.25" customHeight="1" x14ac:dyDescent="0.25">
      <c r="A5" s="174" t="s">
        <v>92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6"/>
    </row>
    <row r="6" spans="1:106" s="6" customFormat="1" x14ac:dyDescent="0.25">
      <c r="A6" s="138" t="s">
        <v>3</v>
      </c>
      <c r="B6" s="172" t="s">
        <v>4</v>
      </c>
      <c r="C6" s="4" t="s">
        <v>5</v>
      </c>
      <c r="D6" s="172" t="s">
        <v>6</v>
      </c>
      <c r="E6" s="138" t="s">
        <v>7</v>
      </c>
      <c r="F6" s="172" t="s">
        <v>8</v>
      </c>
      <c r="G6" s="138" t="s">
        <v>9</v>
      </c>
      <c r="H6" s="138" t="s">
        <v>10</v>
      </c>
      <c r="I6" s="138"/>
      <c r="J6" s="145" t="s">
        <v>11</v>
      </c>
      <c r="K6" s="145" t="s">
        <v>12</v>
      </c>
      <c r="L6" s="138" t="s">
        <v>13</v>
      </c>
      <c r="M6" s="151" t="s">
        <v>14</v>
      </c>
      <c r="N6" s="152"/>
      <c r="O6" s="153"/>
      <c r="P6" s="138" t="s">
        <v>15</v>
      </c>
      <c r="Q6" s="172" t="s">
        <v>16</v>
      </c>
      <c r="R6" s="137" t="s">
        <v>17</v>
      </c>
      <c r="S6" s="137"/>
      <c r="T6" s="137"/>
      <c r="U6" s="145" t="s">
        <v>18</v>
      </c>
      <c r="V6" s="137" t="s">
        <v>17</v>
      </c>
      <c r="W6" s="137"/>
      <c r="X6" s="137"/>
      <c r="Y6" s="145" t="s">
        <v>19</v>
      </c>
      <c r="Z6" s="137" t="s">
        <v>17</v>
      </c>
      <c r="AA6" s="137"/>
      <c r="AB6" s="137"/>
      <c r="AC6" s="145" t="s">
        <v>20</v>
      </c>
      <c r="AD6" s="137" t="s">
        <v>17</v>
      </c>
      <c r="AE6" s="137"/>
      <c r="AF6" s="137"/>
      <c r="AG6" s="145" t="s">
        <v>21</v>
      </c>
      <c r="AH6" s="145" t="s">
        <v>22</v>
      </c>
      <c r="AI6" s="147" t="s">
        <v>23</v>
      </c>
      <c r="AJ6" s="147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38"/>
      <c r="B7" s="173"/>
      <c r="C7" s="4" t="s">
        <v>24</v>
      </c>
      <c r="D7" s="173"/>
      <c r="E7" s="138"/>
      <c r="F7" s="173"/>
      <c r="G7" s="138"/>
      <c r="H7" s="3" t="s">
        <v>25</v>
      </c>
      <c r="I7" s="3" t="s">
        <v>26</v>
      </c>
      <c r="J7" s="146"/>
      <c r="K7" s="146"/>
      <c r="L7" s="138"/>
      <c r="M7" s="5" t="s">
        <v>27</v>
      </c>
      <c r="N7" s="5" t="s">
        <v>28</v>
      </c>
      <c r="O7" s="5" t="s">
        <v>29</v>
      </c>
      <c r="P7" s="138"/>
      <c r="Q7" s="173"/>
      <c r="R7" s="5" t="s">
        <v>30</v>
      </c>
      <c r="S7" s="5" t="s">
        <v>31</v>
      </c>
      <c r="T7" s="5" t="s">
        <v>32</v>
      </c>
      <c r="U7" s="146"/>
      <c r="V7" s="5" t="s">
        <v>33</v>
      </c>
      <c r="W7" s="5" t="s">
        <v>34</v>
      </c>
      <c r="X7" s="5" t="s">
        <v>35</v>
      </c>
      <c r="Y7" s="146"/>
      <c r="Z7" s="5" t="s">
        <v>36</v>
      </c>
      <c r="AA7" s="5" t="s">
        <v>37</v>
      </c>
      <c r="AB7" s="5" t="s">
        <v>38</v>
      </c>
      <c r="AC7" s="146"/>
      <c r="AD7" s="5" t="s">
        <v>39</v>
      </c>
      <c r="AE7" s="5" t="s">
        <v>40</v>
      </c>
      <c r="AF7" s="5" t="s">
        <v>41</v>
      </c>
      <c r="AG7" s="146"/>
      <c r="AH7" s="146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69" t="s">
        <v>44</v>
      </c>
      <c r="B8" s="149"/>
      <c r="C8" s="149"/>
      <c r="D8" s="149"/>
      <c r="E8" s="150"/>
      <c r="F8" s="9"/>
      <c r="G8" s="10"/>
      <c r="H8" s="11"/>
      <c r="I8" s="11"/>
      <c r="J8" s="160">
        <v>8008000</v>
      </c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24.95" customHeight="1" outlineLevel="1" x14ac:dyDescent="0.25">
      <c r="A9" s="18">
        <v>1</v>
      </c>
      <c r="B9" s="19"/>
      <c r="C9" s="64"/>
      <c r="D9" s="29"/>
      <c r="E9" s="64"/>
      <c r="F9" s="64"/>
      <c r="G9" s="64"/>
      <c r="H9" s="29"/>
      <c r="I9" s="29"/>
      <c r="J9" s="178"/>
      <c r="K9" s="24">
        <v>3446303</v>
      </c>
      <c r="L9" s="106" t="s">
        <v>178</v>
      </c>
      <c r="M9" s="24"/>
      <c r="N9" s="24"/>
      <c r="O9" s="24"/>
      <c r="P9" s="22"/>
      <c r="Q9" s="22"/>
      <c r="R9" s="24">
        <v>129000</v>
      </c>
      <c r="S9" s="24">
        <v>129000</v>
      </c>
      <c r="T9" s="24">
        <v>163556</v>
      </c>
      <c r="U9" s="25">
        <f>SUM(R9:T9)</f>
        <v>421556</v>
      </c>
      <c r="V9" s="24">
        <v>474100</v>
      </c>
      <c r="W9" s="24">
        <v>283700</v>
      </c>
      <c r="X9" s="24">
        <v>527520</v>
      </c>
      <c r="Y9" s="25">
        <f>SUM(V9:X9)</f>
        <v>1285320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1706876</v>
      </c>
      <c r="AI9" s="26">
        <f>IF(ISERROR(AH9/J8),0,AH9/J8)</f>
        <v>0.21314635364635365</v>
      </c>
      <c r="AJ9" s="27">
        <f>IF(ISERROR(AH9/$AH$125),"-",AH9/$AH$125)</f>
        <v>3.2701750432119793E-3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s="37" customFormat="1" ht="12.75" customHeight="1" x14ac:dyDescent="0.25">
      <c r="A10" s="162" t="s">
        <v>45</v>
      </c>
      <c r="B10" s="168"/>
      <c r="C10" s="163"/>
      <c r="D10" s="163"/>
      <c r="E10" s="163"/>
      <c r="F10" s="163"/>
      <c r="G10" s="163"/>
      <c r="H10" s="163"/>
      <c r="I10" s="164"/>
      <c r="J10" s="33">
        <f>+J8</f>
        <v>8008000</v>
      </c>
      <c r="K10" s="33">
        <f>SUM(K9:K9)</f>
        <v>3446303</v>
      </c>
      <c r="L10" s="32"/>
      <c r="M10" s="33">
        <f>SUM(M9:M9)</f>
        <v>0</v>
      </c>
      <c r="N10" s="33">
        <f>SUM(N9:N9)</f>
        <v>0</v>
      </c>
      <c r="O10" s="33">
        <f>SUM(O9:O9)</f>
        <v>0</v>
      </c>
      <c r="P10" s="34"/>
      <c r="Q10" s="35"/>
      <c r="R10" s="33">
        <f t="shared" ref="R10:AH10" si="0">SUM(R9:R9)</f>
        <v>129000</v>
      </c>
      <c r="S10" s="33">
        <f t="shared" si="0"/>
        <v>129000</v>
      </c>
      <c r="T10" s="33">
        <f t="shared" si="0"/>
        <v>163556</v>
      </c>
      <c r="U10" s="33">
        <f t="shared" si="0"/>
        <v>421556</v>
      </c>
      <c r="V10" s="33">
        <f>SUM(V9:V9)</f>
        <v>474100</v>
      </c>
      <c r="W10" s="33">
        <f t="shared" si="0"/>
        <v>283700</v>
      </c>
      <c r="X10" s="33">
        <f t="shared" si="0"/>
        <v>527520</v>
      </c>
      <c r="Y10" s="33">
        <f t="shared" si="0"/>
        <v>1285320</v>
      </c>
      <c r="Z10" s="33">
        <f t="shared" si="0"/>
        <v>0</v>
      </c>
      <c r="AA10" s="33">
        <f t="shared" si="0"/>
        <v>0</v>
      </c>
      <c r="AB10" s="33">
        <f t="shared" si="0"/>
        <v>0</v>
      </c>
      <c r="AC10" s="33">
        <f t="shared" si="0"/>
        <v>0</v>
      </c>
      <c r="AD10" s="33">
        <f t="shared" si="0"/>
        <v>0</v>
      </c>
      <c r="AE10" s="33">
        <f t="shared" si="0"/>
        <v>0</v>
      </c>
      <c r="AF10" s="33">
        <f t="shared" si="0"/>
        <v>0</v>
      </c>
      <c r="AG10" s="33">
        <f t="shared" si="0"/>
        <v>0</v>
      </c>
      <c r="AH10" s="33">
        <f t="shared" si="0"/>
        <v>1706876</v>
      </c>
      <c r="AI10" s="36">
        <f>IF(ISERROR(AH10/J10),0,AH10/J10)</f>
        <v>0.21314635364635365</v>
      </c>
      <c r="AJ10" s="36">
        <f>IF(ISERROR(AH10/$AH$125),0,AH10/$AH$125)</f>
        <v>3.2701750432119793E-3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x14ac:dyDescent="0.25">
      <c r="A11" s="157" t="s">
        <v>46</v>
      </c>
      <c r="B11" s="158"/>
      <c r="C11" s="158"/>
      <c r="D11" s="158"/>
      <c r="E11" s="159"/>
      <c r="F11" s="9"/>
      <c r="G11" s="10"/>
      <c r="H11" s="11"/>
      <c r="I11" s="11"/>
      <c r="J11" s="160">
        <v>14800000</v>
      </c>
      <c r="K11" s="13"/>
      <c r="L11" s="14"/>
      <c r="M11" s="15"/>
      <c r="N11" s="15"/>
      <c r="O11" s="15"/>
      <c r="P11" s="10"/>
      <c r="Q11" s="16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7"/>
      <c r="AJ11" s="17"/>
    </row>
    <row r="12" spans="1:106" ht="24.95" customHeight="1" outlineLevel="1" x14ac:dyDescent="0.25">
      <c r="A12" s="19">
        <v>1</v>
      </c>
      <c r="B12" s="19"/>
      <c r="C12" s="64"/>
      <c r="D12" s="29"/>
      <c r="E12" s="64"/>
      <c r="F12" s="64"/>
      <c r="G12" s="64"/>
      <c r="H12" s="29"/>
      <c r="I12" s="29"/>
      <c r="J12" s="178"/>
      <c r="K12" s="93">
        <f>24486+432501</f>
        <v>456987</v>
      </c>
      <c r="L12" s="106" t="s">
        <v>177</v>
      </c>
      <c r="M12" s="93"/>
      <c r="N12" s="93"/>
      <c r="O12" s="93"/>
      <c r="P12" s="64"/>
      <c r="Q12" s="64"/>
      <c r="R12" s="24">
        <v>24486</v>
      </c>
      <c r="S12" s="24">
        <v>24486</v>
      </c>
      <c r="T12" s="24">
        <v>68972</v>
      </c>
      <c r="U12" s="25">
        <f>SUM(R12:T12)</f>
        <v>117944</v>
      </c>
      <c r="V12" s="24">
        <v>155274</v>
      </c>
      <c r="W12" s="24">
        <v>24486</v>
      </c>
      <c r="X12" s="24">
        <v>85702</v>
      </c>
      <c r="Y12" s="25">
        <f>SUM(V12:X12)</f>
        <v>265462</v>
      </c>
      <c r="Z12" s="24"/>
      <c r="AA12" s="24"/>
      <c r="AB12" s="24"/>
      <c r="AC12" s="25">
        <f>SUM(Z12:AB12)</f>
        <v>0</v>
      </c>
      <c r="AD12" s="24"/>
      <c r="AE12" s="24"/>
      <c r="AF12" s="24"/>
      <c r="AG12" s="25">
        <f>SUM(AD12:AF12)</f>
        <v>0</v>
      </c>
      <c r="AH12" s="25">
        <f>SUM(U12,Y12,AC12,AG12)</f>
        <v>383406</v>
      </c>
      <c r="AI12" s="26">
        <f>IF(ISERROR(AH12/J11),0,AH12/J11)</f>
        <v>2.5905810810810812E-2</v>
      </c>
      <c r="AJ12" s="27">
        <f>IF(ISERROR(AH12/$AH$125),"-",AH12/$AH$125)</f>
        <v>7.345611120068078E-4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24.95" customHeight="1" outlineLevel="1" x14ac:dyDescent="0.25">
      <c r="A13" s="19">
        <v>2</v>
      </c>
      <c r="B13" s="19"/>
      <c r="C13" s="64"/>
      <c r="D13" s="29"/>
      <c r="E13" s="64"/>
      <c r="F13" s="64"/>
      <c r="G13" s="64"/>
      <c r="H13" s="29"/>
      <c r="I13" s="29"/>
      <c r="J13" s="161"/>
      <c r="K13" s="93">
        <f>1350607+20000</f>
        <v>1370607</v>
      </c>
      <c r="L13" s="106" t="s">
        <v>178</v>
      </c>
      <c r="M13" s="93"/>
      <c r="N13" s="93"/>
      <c r="O13" s="93"/>
      <c r="P13" s="64"/>
      <c r="Q13" s="64"/>
      <c r="R13" s="24">
        <v>48972</v>
      </c>
      <c r="S13" s="24"/>
      <c r="T13" s="24">
        <v>728677</v>
      </c>
      <c r="U13" s="25">
        <f>SUM(R13:T13)</f>
        <v>777649</v>
      </c>
      <c r="V13" s="24"/>
      <c r="W13" s="24">
        <v>20000</v>
      </c>
      <c r="X13" s="24"/>
      <c r="Y13" s="25">
        <f>SUM(V13:X13)</f>
        <v>20000</v>
      </c>
      <c r="Z13" s="24"/>
      <c r="AA13" s="24"/>
      <c r="AB13" s="24"/>
      <c r="AC13" s="25"/>
      <c r="AD13" s="24"/>
      <c r="AE13" s="24"/>
      <c r="AF13" s="24"/>
      <c r="AG13" s="25"/>
      <c r="AH13" s="25">
        <f>SUM(U13,Y13,AC13,AG13)</f>
        <v>797649</v>
      </c>
      <c r="AI13" s="26">
        <f>IF(ISERROR(AH13/J11),0,AH13/J11)</f>
        <v>5.3895202702702705E-2</v>
      </c>
      <c r="AJ13" s="27">
        <f>IF(ISERROR(AH13/$AH$125),"-",AH13/$AH$125)</f>
        <v>1.5282023140772919E-3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s="37" customFormat="1" ht="12.75" customHeight="1" x14ac:dyDescent="0.25">
      <c r="A14" s="162" t="s">
        <v>47</v>
      </c>
      <c r="B14" s="168"/>
      <c r="C14" s="163"/>
      <c r="D14" s="163"/>
      <c r="E14" s="163"/>
      <c r="F14" s="163"/>
      <c r="G14" s="163"/>
      <c r="H14" s="163"/>
      <c r="I14" s="164"/>
      <c r="J14" s="33">
        <f>+J11</f>
        <v>14800000</v>
      </c>
      <c r="K14" s="33">
        <f>SUM(K12:K13)</f>
        <v>1827594</v>
      </c>
      <c r="L14" s="32"/>
      <c r="M14" s="33">
        <f>SUM(M12:M12)</f>
        <v>0</v>
      </c>
      <c r="N14" s="33">
        <f>SUM(N12:N12)</f>
        <v>0</v>
      </c>
      <c r="O14" s="33">
        <f>SUM(O12:O12)</f>
        <v>0</v>
      </c>
      <c r="P14" s="34"/>
      <c r="Q14" s="35"/>
      <c r="R14" s="33">
        <f t="shared" ref="R14:AG14" si="1">SUM(R12:R13)</f>
        <v>73458</v>
      </c>
      <c r="S14" s="33">
        <f t="shared" si="1"/>
        <v>24486</v>
      </c>
      <c r="T14" s="33">
        <f t="shared" si="1"/>
        <v>797649</v>
      </c>
      <c r="U14" s="33">
        <f t="shared" si="1"/>
        <v>895593</v>
      </c>
      <c r="V14" s="33">
        <f>SUM(V12:V13)</f>
        <v>155274</v>
      </c>
      <c r="W14" s="33">
        <f t="shared" si="1"/>
        <v>44486</v>
      </c>
      <c r="X14" s="33">
        <f t="shared" si="1"/>
        <v>85702</v>
      </c>
      <c r="Y14" s="33">
        <f>SUM(Y12:Y13)</f>
        <v>285462</v>
      </c>
      <c r="Z14" s="33">
        <f t="shared" si="1"/>
        <v>0</v>
      </c>
      <c r="AA14" s="33">
        <f t="shared" si="1"/>
        <v>0</v>
      </c>
      <c r="AB14" s="33">
        <f t="shared" si="1"/>
        <v>0</v>
      </c>
      <c r="AC14" s="33">
        <f t="shared" si="1"/>
        <v>0</v>
      </c>
      <c r="AD14" s="33">
        <f t="shared" si="1"/>
        <v>0</v>
      </c>
      <c r="AE14" s="33">
        <f t="shared" si="1"/>
        <v>0</v>
      </c>
      <c r="AF14" s="33">
        <f t="shared" si="1"/>
        <v>0</v>
      </c>
      <c r="AG14" s="33">
        <f t="shared" si="1"/>
        <v>0</v>
      </c>
      <c r="AH14" s="33">
        <f>SUM(AH12:AH13)</f>
        <v>1181055</v>
      </c>
      <c r="AI14" s="36">
        <f>IF(ISERROR(AH14/J14),0,AH14/J14)</f>
        <v>7.9801013513513513E-2</v>
      </c>
      <c r="AJ14" s="36">
        <f>IF(ISERROR(AH14/$AH$125),0,AH14/$AH$125)</f>
        <v>2.2627634260841E-3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customHeight="1" x14ac:dyDescent="0.25">
      <c r="A15" s="157" t="s">
        <v>48</v>
      </c>
      <c r="B15" s="158"/>
      <c r="C15" s="158"/>
      <c r="D15" s="158"/>
      <c r="E15" s="159"/>
      <c r="F15" s="9"/>
      <c r="G15" s="10"/>
      <c r="H15" s="11"/>
      <c r="I15" s="11"/>
      <c r="J15" s="160">
        <v>24292526</v>
      </c>
      <c r="K15" s="13"/>
      <c r="L15" s="14"/>
      <c r="M15" s="15"/>
      <c r="N15" s="15"/>
      <c r="O15" s="15"/>
      <c r="P15" s="10"/>
      <c r="Q15" s="16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7"/>
      <c r="AJ15" s="17"/>
    </row>
    <row r="16" spans="1:106" ht="24.95" customHeight="1" outlineLevel="1" x14ac:dyDescent="0.25">
      <c r="A16" s="19">
        <v>1</v>
      </c>
      <c r="B16" s="19"/>
      <c r="C16" s="64"/>
      <c r="D16" s="29"/>
      <c r="E16" s="64"/>
      <c r="F16" s="64"/>
      <c r="G16" s="64"/>
      <c r="H16" s="29"/>
      <c r="I16" s="29"/>
      <c r="J16" s="178"/>
      <c r="K16" s="93">
        <v>18650012</v>
      </c>
      <c r="L16" s="106" t="s">
        <v>178</v>
      </c>
      <c r="M16" s="24"/>
      <c r="N16" s="24"/>
      <c r="O16" s="24"/>
      <c r="P16" s="22"/>
      <c r="Q16" s="22"/>
      <c r="R16" s="24">
        <v>272063</v>
      </c>
      <c r="S16" s="24">
        <v>1161655</v>
      </c>
      <c r="T16" s="24">
        <v>1347979</v>
      </c>
      <c r="U16" s="25">
        <f>SUM(R16:T16)</f>
        <v>2781697</v>
      </c>
      <c r="V16" s="24">
        <v>3082115</v>
      </c>
      <c r="W16" s="24">
        <v>2242765</v>
      </c>
      <c r="X16" s="24">
        <v>2550117</v>
      </c>
      <c r="Y16" s="25">
        <f>SUM(V16:X16)</f>
        <v>7874997</v>
      </c>
      <c r="Z16" s="24"/>
      <c r="AA16" s="24"/>
      <c r="AB16" s="24"/>
      <c r="AC16" s="25">
        <f>SUM(Z16:AB16)</f>
        <v>0</v>
      </c>
      <c r="AD16" s="24"/>
      <c r="AE16" s="24"/>
      <c r="AF16" s="24"/>
      <c r="AG16" s="25">
        <f>SUM(AD16:AF16)</f>
        <v>0</v>
      </c>
      <c r="AH16" s="25">
        <f>SUM(U16,Y16,AC16,AG16)</f>
        <v>10656694</v>
      </c>
      <c r="AI16" s="26">
        <f>IF(ISERROR(AH16/J15),0,AH16/J15)</f>
        <v>0.43868200449800898</v>
      </c>
      <c r="AJ16" s="27">
        <f>IF(ISERROR(AH16/$AH$125),"-",AH16/$AH$125)</f>
        <v>2.0416980941759588E-2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s="37" customFormat="1" ht="12.75" customHeight="1" x14ac:dyDescent="0.25">
      <c r="A17" s="162" t="s">
        <v>49</v>
      </c>
      <c r="B17" s="168"/>
      <c r="C17" s="163"/>
      <c r="D17" s="163"/>
      <c r="E17" s="163"/>
      <c r="F17" s="163"/>
      <c r="G17" s="163"/>
      <c r="H17" s="163"/>
      <c r="I17" s="164"/>
      <c r="J17" s="33">
        <f>+J15</f>
        <v>24292526</v>
      </c>
      <c r="K17" s="33">
        <f>SUM(K16:K16)</f>
        <v>18650012</v>
      </c>
      <c r="L17" s="32"/>
      <c r="M17" s="33">
        <f>SUM(M16:M16)</f>
        <v>0</v>
      </c>
      <c r="N17" s="33">
        <f>SUM(N16:N16)</f>
        <v>0</v>
      </c>
      <c r="O17" s="33">
        <f>SUM(O16:O16)</f>
        <v>0</v>
      </c>
      <c r="P17" s="34"/>
      <c r="Q17" s="35"/>
      <c r="R17" s="33">
        <f t="shared" ref="R17:AH17" si="2">SUM(R16:R16)</f>
        <v>272063</v>
      </c>
      <c r="S17" s="33">
        <f t="shared" si="2"/>
        <v>1161655</v>
      </c>
      <c r="T17" s="33">
        <f t="shared" si="2"/>
        <v>1347979</v>
      </c>
      <c r="U17" s="33">
        <f t="shared" si="2"/>
        <v>2781697</v>
      </c>
      <c r="V17" s="33">
        <f>SUM(V16:V16)</f>
        <v>3082115</v>
      </c>
      <c r="W17" s="33">
        <f t="shared" si="2"/>
        <v>2242765</v>
      </c>
      <c r="X17" s="33">
        <f t="shared" si="2"/>
        <v>2550117</v>
      </c>
      <c r="Y17" s="33">
        <f t="shared" si="2"/>
        <v>7874997</v>
      </c>
      <c r="Z17" s="33">
        <f t="shared" si="2"/>
        <v>0</v>
      </c>
      <c r="AA17" s="33">
        <f t="shared" si="2"/>
        <v>0</v>
      </c>
      <c r="AB17" s="33">
        <f t="shared" si="2"/>
        <v>0</v>
      </c>
      <c r="AC17" s="33">
        <f t="shared" si="2"/>
        <v>0</v>
      </c>
      <c r="AD17" s="33">
        <f t="shared" si="2"/>
        <v>0</v>
      </c>
      <c r="AE17" s="33">
        <f t="shared" si="2"/>
        <v>0</v>
      </c>
      <c r="AF17" s="33">
        <f t="shared" si="2"/>
        <v>0</v>
      </c>
      <c r="AG17" s="33">
        <f t="shared" si="2"/>
        <v>0</v>
      </c>
      <c r="AH17" s="33">
        <f t="shared" si="2"/>
        <v>10656694</v>
      </c>
      <c r="AI17" s="36">
        <f>IF(ISERROR(AH17/J17),0,AH17/J17)</f>
        <v>0.43868200449800898</v>
      </c>
      <c r="AJ17" s="36">
        <f>IF(ISERROR(AH17/$AH$125),0,AH17/$AH$125)</f>
        <v>2.0416980941759588E-2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x14ac:dyDescent="0.25">
      <c r="A18" s="157" t="s">
        <v>50</v>
      </c>
      <c r="B18" s="158"/>
      <c r="C18" s="158"/>
      <c r="D18" s="158"/>
      <c r="E18" s="159"/>
      <c r="F18" s="9"/>
      <c r="G18" s="10"/>
      <c r="H18" s="11"/>
      <c r="I18" s="11"/>
      <c r="J18" s="160">
        <v>22269350</v>
      </c>
      <c r="K18" s="13"/>
      <c r="L18" s="14"/>
      <c r="M18" s="15"/>
      <c r="N18" s="15"/>
      <c r="O18" s="15"/>
      <c r="P18" s="10"/>
      <c r="Q18" s="16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7"/>
      <c r="AJ18" s="17"/>
    </row>
    <row r="19" spans="1:106" ht="24.95" customHeight="1" outlineLevel="1" x14ac:dyDescent="0.25">
      <c r="A19" s="19">
        <v>1</v>
      </c>
      <c r="B19" s="19"/>
      <c r="C19" s="64"/>
      <c r="D19" s="29"/>
      <c r="E19" s="64"/>
      <c r="F19" s="64"/>
      <c r="G19" s="64"/>
      <c r="H19" s="29"/>
      <c r="I19" s="29"/>
      <c r="J19" s="178"/>
      <c r="K19" s="93">
        <v>648884</v>
      </c>
      <c r="L19" s="106" t="s">
        <v>177</v>
      </c>
      <c r="M19" s="24"/>
      <c r="N19" s="24"/>
      <c r="O19" s="24"/>
      <c r="P19" s="22"/>
      <c r="Q19" s="22"/>
      <c r="R19" s="24"/>
      <c r="S19" s="24">
        <v>416266</v>
      </c>
      <c r="T19" s="24">
        <v>48972</v>
      </c>
      <c r="U19" s="25">
        <f>SUM(R19:T19)</f>
        <v>465238</v>
      </c>
      <c r="V19" s="24"/>
      <c r="W19" s="24">
        <v>-24486</v>
      </c>
      <c r="X19" s="24">
        <v>159160</v>
      </c>
      <c r="Y19" s="25">
        <f>SUM(V19:X19)</f>
        <v>134674</v>
      </c>
      <c r="Z19" s="24"/>
      <c r="AA19" s="24"/>
      <c r="AB19" s="24"/>
      <c r="AC19" s="25">
        <f>SUM(Z19:AB19)</f>
        <v>0</v>
      </c>
      <c r="AD19" s="24"/>
      <c r="AE19" s="24"/>
      <c r="AF19" s="24"/>
      <c r="AG19" s="25">
        <f>SUM(AD19:AF19)</f>
        <v>0</v>
      </c>
      <c r="AH19" s="25">
        <f>SUM(U19,Y19,AC19,AG19)</f>
        <v>599912</v>
      </c>
      <c r="AI19" s="26">
        <f>IF(ISERROR(AH19/J18),0,AH19/J18)</f>
        <v>2.6938909308084878E-2</v>
      </c>
      <c r="AJ19" s="27">
        <f>IF(ISERROR(AH19/$AH$125),"-",AH19/$AH$125)</f>
        <v>1.1493613188792769E-3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outlineLevel="1" x14ac:dyDescent="0.25">
      <c r="A20" s="19">
        <v>2</v>
      </c>
      <c r="B20" s="19"/>
      <c r="C20" s="64"/>
      <c r="D20" s="29"/>
      <c r="E20" s="64"/>
      <c r="F20" s="64"/>
      <c r="G20" s="64"/>
      <c r="H20" s="29"/>
      <c r="I20" s="29"/>
      <c r="J20" s="161"/>
      <c r="K20" s="93">
        <v>17350001</v>
      </c>
      <c r="L20" s="106" t="s">
        <v>178</v>
      </c>
      <c r="M20" s="24"/>
      <c r="N20" s="24"/>
      <c r="O20" s="24"/>
      <c r="P20" s="30"/>
      <c r="Q20" s="30"/>
      <c r="R20" s="24"/>
      <c r="S20" s="24">
        <v>148868</v>
      </c>
      <c r="T20" s="24">
        <v>846902</v>
      </c>
      <c r="U20" s="25">
        <f>SUM(R20:T20)</f>
        <v>995770</v>
      </c>
      <c r="V20" s="24">
        <v>1288411</v>
      </c>
      <c r="W20" s="24">
        <v>3341522</v>
      </c>
      <c r="X20" s="24">
        <v>4318783</v>
      </c>
      <c r="Y20" s="25">
        <f>SUM(V20:X20)</f>
        <v>8948716</v>
      </c>
      <c r="Z20" s="24"/>
      <c r="AA20" s="24"/>
      <c r="AB20" s="24"/>
      <c r="AC20" s="25">
        <f>SUM(Z20:AB20)</f>
        <v>0</v>
      </c>
      <c r="AD20" s="24"/>
      <c r="AE20" s="24"/>
      <c r="AF20" s="24"/>
      <c r="AG20" s="25">
        <f>SUM(AD20:AF20)</f>
        <v>0</v>
      </c>
      <c r="AH20" s="25">
        <f>SUM(U20,Y20,AC20,AG20)</f>
        <v>9944486</v>
      </c>
      <c r="AI20" s="26">
        <f>IF(ISERROR(AH20/J18),0,AH20/J18)</f>
        <v>0.44655483882556068</v>
      </c>
      <c r="AJ20" s="27">
        <f>IF(ISERROR(AH20/$AH$125),"-",AH20/$AH$125)</f>
        <v>1.9052473603689384E-2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s="37" customFormat="1" ht="12.75" customHeight="1" x14ac:dyDescent="0.25">
      <c r="A21" s="162" t="s">
        <v>51</v>
      </c>
      <c r="B21" s="168"/>
      <c r="C21" s="163"/>
      <c r="D21" s="163"/>
      <c r="E21" s="163"/>
      <c r="F21" s="163"/>
      <c r="G21" s="163"/>
      <c r="H21" s="163"/>
      <c r="I21" s="164"/>
      <c r="J21" s="33">
        <f>+J18</f>
        <v>22269350</v>
      </c>
      <c r="K21" s="33">
        <f>SUM(K19:K20)</f>
        <v>17998885</v>
      </c>
      <c r="L21" s="32"/>
      <c r="M21" s="33">
        <f>SUM(M19:M20)</f>
        <v>0</v>
      </c>
      <c r="N21" s="33">
        <f>SUM(N19:N20)</f>
        <v>0</v>
      </c>
      <c r="O21" s="33">
        <f>SUM(O19:O20)</f>
        <v>0</v>
      </c>
      <c r="P21" s="34"/>
      <c r="Q21" s="35"/>
      <c r="R21" s="33">
        <f t="shared" ref="R21:AH21" si="3">SUM(R19:R20)</f>
        <v>0</v>
      </c>
      <c r="S21" s="33">
        <f t="shared" si="3"/>
        <v>565134</v>
      </c>
      <c r="T21" s="33">
        <f>SUM(T19:T20)</f>
        <v>895874</v>
      </c>
      <c r="U21" s="33">
        <f>SUM(U19:U20)</f>
        <v>1461008</v>
      </c>
      <c r="V21" s="33">
        <f>SUM(V19:V20)</f>
        <v>1288411</v>
      </c>
      <c r="W21" s="33">
        <f>SUM(W19:W20)</f>
        <v>3317036</v>
      </c>
      <c r="X21" s="33">
        <f t="shared" si="3"/>
        <v>4477943</v>
      </c>
      <c r="Y21" s="33">
        <f t="shared" si="3"/>
        <v>9083390</v>
      </c>
      <c r="Z21" s="33">
        <f t="shared" si="3"/>
        <v>0</v>
      </c>
      <c r="AA21" s="33">
        <f t="shared" si="3"/>
        <v>0</v>
      </c>
      <c r="AB21" s="33">
        <f t="shared" si="3"/>
        <v>0</v>
      </c>
      <c r="AC21" s="33">
        <f t="shared" si="3"/>
        <v>0</v>
      </c>
      <c r="AD21" s="33">
        <f t="shared" si="3"/>
        <v>0</v>
      </c>
      <c r="AE21" s="33">
        <f t="shared" si="3"/>
        <v>0</v>
      </c>
      <c r="AF21" s="33">
        <f t="shared" si="3"/>
        <v>0</v>
      </c>
      <c r="AG21" s="33">
        <f t="shared" si="3"/>
        <v>0</v>
      </c>
      <c r="AH21" s="33">
        <f t="shared" si="3"/>
        <v>10544398</v>
      </c>
      <c r="AI21" s="36">
        <f>IF(ISERROR(AH21/J21),0,AH21/J21)</f>
        <v>0.47349374813364559</v>
      </c>
      <c r="AJ21" s="36">
        <f>IF(ISERROR(AH21/$AH$125),0,AH21/$AH$125)</f>
        <v>2.0201834922568662E-2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x14ac:dyDescent="0.25">
      <c r="A22" s="157" t="s">
        <v>52</v>
      </c>
      <c r="B22" s="158"/>
      <c r="C22" s="158"/>
      <c r="D22" s="158"/>
      <c r="E22" s="159"/>
      <c r="F22" s="9"/>
      <c r="G22" s="10"/>
      <c r="H22" s="11"/>
      <c r="I22" s="11"/>
      <c r="J22" s="160">
        <v>80763000</v>
      </c>
      <c r="K22" s="13"/>
      <c r="L22" s="14"/>
      <c r="M22" s="15"/>
      <c r="N22" s="15"/>
      <c r="O22" s="15"/>
      <c r="P22" s="10"/>
      <c r="Q22" s="16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7"/>
      <c r="AJ22" s="17"/>
    </row>
    <row r="23" spans="1:106" ht="24.95" customHeight="1" outlineLevel="1" x14ac:dyDescent="0.25">
      <c r="A23" s="19">
        <v>1</v>
      </c>
      <c r="B23" s="19"/>
      <c r="C23" s="40"/>
      <c r="D23" s="41"/>
      <c r="E23" s="70"/>
      <c r="F23" s="43"/>
      <c r="G23" s="43"/>
      <c r="H23" s="44"/>
      <c r="I23" s="44"/>
      <c r="J23" s="178"/>
      <c r="K23" s="93">
        <v>20499473</v>
      </c>
      <c r="L23" s="106" t="s">
        <v>178</v>
      </c>
      <c r="M23" s="47"/>
      <c r="N23" s="48"/>
      <c r="O23" s="47"/>
      <c r="P23" s="93"/>
      <c r="Q23" s="93"/>
      <c r="R23" s="93">
        <v>2080707</v>
      </c>
      <c r="S23" s="93">
        <v>2739678</v>
      </c>
      <c r="T23" s="93">
        <v>3934146</v>
      </c>
      <c r="U23" s="25">
        <f>SUM(R23:T23)</f>
        <v>8754531</v>
      </c>
      <c r="V23" s="24">
        <v>3003695</v>
      </c>
      <c r="W23" s="24">
        <v>4743051</v>
      </c>
      <c r="X23" s="24">
        <v>3694151</v>
      </c>
      <c r="Y23" s="25">
        <f>SUM(V23:X23)</f>
        <v>11440897</v>
      </c>
      <c r="Z23" s="24"/>
      <c r="AA23" s="24"/>
      <c r="AB23" s="24"/>
      <c r="AC23" s="25">
        <f>SUM(Z23:AB23)</f>
        <v>0</v>
      </c>
      <c r="AD23" s="24"/>
      <c r="AE23" s="24">
        <v>0</v>
      </c>
      <c r="AF23" s="24">
        <v>0</v>
      </c>
      <c r="AG23" s="25">
        <f>SUM(AD23:AF23)</f>
        <v>0</v>
      </c>
      <c r="AH23" s="25">
        <f>SUM(U23,Y23,AC23,AG23)</f>
        <v>20195428</v>
      </c>
      <c r="AI23" s="26">
        <f>IF(ISERROR(AH23/$J$22),0,AH23/$J$22)</f>
        <v>0.25005792256355014</v>
      </c>
      <c r="AJ23" s="27">
        <f t="shared" ref="AJ23:AJ32" si="4">IF(ISERROR(AH23/$AH$125),"-",AH23/$AH$125)</f>
        <v>3.8692081107581579E-2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outlineLevel="1" thickBot="1" x14ac:dyDescent="0.25">
      <c r="A24" s="19">
        <v>2</v>
      </c>
      <c r="B24" s="19"/>
      <c r="C24" s="40" t="s">
        <v>267</v>
      </c>
      <c r="D24" s="41">
        <v>45324</v>
      </c>
      <c r="E24" s="70" t="s">
        <v>192</v>
      </c>
      <c r="F24" s="70" t="s">
        <v>138</v>
      </c>
      <c r="G24" s="43" t="s">
        <v>317</v>
      </c>
      <c r="H24" s="44"/>
      <c r="I24" s="44"/>
      <c r="J24" s="178"/>
      <c r="K24" s="93">
        <v>1000000</v>
      </c>
      <c r="L24" s="182" t="s">
        <v>318</v>
      </c>
      <c r="M24" s="47"/>
      <c r="N24" s="48"/>
      <c r="O24" s="47"/>
      <c r="P24" s="43"/>
      <c r="Q24" s="43"/>
      <c r="R24" s="93"/>
      <c r="S24" s="24"/>
      <c r="T24" s="93"/>
      <c r="U24" s="25">
        <f t="shared" ref="U24:U40" si="5">SUM(R24:T24)</f>
        <v>0</v>
      </c>
      <c r="V24" s="24"/>
      <c r="W24" s="24">
        <v>1000000</v>
      </c>
      <c r="X24" s="24"/>
      <c r="Y24" s="25">
        <f t="shared" ref="Y24:Y32" si="6">SUM(V24:X24)</f>
        <v>1000000</v>
      </c>
      <c r="Z24" s="24"/>
      <c r="AA24" s="24"/>
      <c r="AB24" s="24"/>
      <c r="AC24" s="25">
        <f t="shared" ref="AC24:AC32" si="7">SUM(Z24:AB24)</f>
        <v>0</v>
      </c>
      <c r="AD24" s="24"/>
      <c r="AE24" s="24"/>
      <c r="AF24" s="24"/>
      <c r="AG24" s="25">
        <f t="shared" ref="AG24:AG32" si="8">SUM(AD24:AF24)</f>
        <v>0</v>
      </c>
      <c r="AH24" s="25">
        <f t="shared" ref="AH24:AH32" si="9">SUM(U24,Y24,AC24,AG24)</f>
        <v>1000000</v>
      </c>
      <c r="AI24" s="26">
        <f t="shared" ref="AI24:AI32" si="10">IF(ISERROR(AH24/$J$22),0,AH24/$J$22)</f>
        <v>1.2381907556678182E-2</v>
      </c>
      <c r="AJ24" s="27">
        <f t="shared" si="4"/>
        <v>1.915883194333964E-3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24.95" customHeight="1" outlineLevel="1" thickBot="1" x14ac:dyDescent="0.25">
      <c r="A25" s="19">
        <v>3</v>
      </c>
      <c r="B25" s="19"/>
      <c r="C25" s="40" t="s">
        <v>139</v>
      </c>
      <c r="D25" s="41">
        <v>45324</v>
      </c>
      <c r="E25" s="70" t="s">
        <v>112</v>
      </c>
      <c r="F25" s="70" t="s">
        <v>138</v>
      </c>
      <c r="G25" s="43" t="s">
        <v>317</v>
      </c>
      <c r="H25" s="44"/>
      <c r="I25" s="44"/>
      <c r="J25" s="178"/>
      <c r="K25" s="93">
        <v>1000000</v>
      </c>
      <c r="L25" s="182" t="s">
        <v>318</v>
      </c>
      <c r="M25" s="47"/>
      <c r="N25" s="48"/>
      <c r="O25" s="47"/>
      <c r="P25" s="43"/>
      <c r="Q25" s="43"/>
      <c r="R25" s="93"/>
      <c r="S25" s="24"/>
      <c r="T25" s="93">
        <v>1000000</v>
      </c>
      <c r="U25" s="25">
        <f t="shared" si="5"/>
        <v>1000000</v>
      </c>
      <c r="V25" s="24"/>
      <c r="W25" s="24"/>
      <c r="X25" s="24"/>
      <c r="Y25" s="25">
        <f t="shared" si="6"/>
        <v>0</v>
      </c>
      <c r="Z25" s="24"/>
      <c r="AA25" s="24"/>
      <c r="AB25" s="24"/>
      <c r="AC25" s="25">
        <f t="shared" si="7"/>
        <v>0</v>
      </c>
      <c r="AD25" s="24"/>
      <c r="AE25" s="24"/>
      <c r="AF25" s="24"/>
      <c r="AG25" s="25">
        <f t="shared" si="8"/>
        <v>0</v>
      </c>
      <c r="AH25" s="25">
        <f t="shared" si="9"/>
        <v>1000000</v>
      </c>
      <c r="AI25" s="26">
        <f t="shared" si="10"/>
        <v>1.2381907556678182E-2</v>
      </c>
      <c r="AJ25" s="27">
        <f t="shared" si="4"/>
        <v>1.915883194333964E-3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thickBot="1" x14ac:dyDescent="0.25">
      <c r="A26" s="19">
        <v>4</v>
      </c>
      <c r="B26" s="19"/>
      <c r="C26" s="40" t="s">
        <v>140</v>
      </c>
      <c r="D26" s="41">
        <v>45343</v>
      </c>
      <c r="E26" s="70" t="s">
        <v>141</v>
      </c>
      <c r="F26" s="70" t="s">
        <v>138</v>
      </c>
      <c r="G26" s="43" t="s">
        <v>317</v>
      </c>
      <c r="H26" s="53"/>
      <c r="I26" s="44"/>
      <c r="J26" s="178"/>
      <c r="K26" s="93">
        <v>1785000</v>
      </c>
      <c r="L26" s="182" t="s">
        <v>318</v>
      </c>
      <c r="M26" s="47"/>
      <c r="N26" s="48"/>
      <c r="O26" s="47"/>
      <c r="P26" s="43"/>
      <c r="Q26" s="43"/>
      <c r="R26" s="93"/>
      <c r="S26" s="24"/>
      <c r="T26" s="93">
        <v>1785000</v>
      </c>
      <c r="U26" s="25">
        <f t="shared" si="5"/>
        <v>1785000</v>
      </c>
      <c r="V26" s="24"/>
      <c r="W26" s="24"/>
      <c r="X26" s="24"/>
      <c r="Y26" s="25">
        <f t="shared" si="6"/>
        <v>0</v>
      </c>
      <c r="Z26" s="24"/>
      <c r="AA26" s="24"/>
      <c r="AB26" s="24"/>
      <c r="AC26" s="25">
        <f t="shared" si="7"/>
        <v>0</v>
      </c>
      <c r="AD26" s="24"/>
      <c r="AE26" s="24">
        <v>0</v>
      </c>
      <c r="AF26" s="24">
        <v>0</v>
      </c>
      <c r="AG26" s="25">
        <f t="shared" si="8"/>
        <v>0</v>
      </c>
      <c r="AH26" s="25">
        <f t="shared" si="9"/>
        <v>1785000</v>
      </c>
      <c r="AI26" s="26">
        <f t="shared" si="10"/>
        <v>2.2101704988670555E-2</v>
      </c>
      <c r="AJ26" s="27">
        <f t="shared" si="4"/>
        <v>3.4198515018861258E-3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24.95" customHeight="1" outlineLevel="1" thickBot="1" x14ac:dyDescent="0.25">
      <c r="A27" s="19">
        <v>5</v>
      </c>
      <c r="B27" s="19"/>
      <c r="C27" s="40" t="s">
        <v>142</v>
      </c>
      <c r="D27" s="41">
        <v>45335</v>
      </c>
      <c r="E27" s="70" t="s">
        <v>143</v>
      </c>
      <c r="F27" s="70" t="s">
        <v>138</v>
      </c>
      <c r="G27" s="43" t="s">
        <v>317</v>
      </c>
      <c r="H27" s="53"/>
      <c r="I27" s="44"/>
      <c r="J27" s="178"/>
      <c r="K27" s="93">
        <v>907000</v>
      </c>
      <c r="L27" s="182" t="s">
        <v>318</v>
      </c>
      <c r="M27" s="47"/>
      <c r="N27" s="48"/>
      <c r="O27" s="47"/>
      <c r="P27" s="43"/>
      <c r="Q27" s="43"/>
      <c r="R27" s="93"/>
      <c r="S27" s="24"/>
      <c r="T27" s="93">
        <v>907000</v>
      </c>
      <c r="U27" s="25">
        <f t="shared" si="5"/>
        <v>907000</v>
      </c>
      <c r="V27" s="24"/>
      <c r="W27" s="24"/>
      <c r="X27" s="24"/>
      <c r="Y27" s="25">
        <f t="shared" si="6"/>
        <v>0</v>
      </c>
      <c r="Z27" s="24"/>
      <c r="AA27" s="24"/>
      <c r="AB27" s="24"/>
      <c r="AC27" s="25">
        <f t="shared" si="7"/>
        <v>0</v>
      </c>
      <c r="AD27" s="24"/>
      <c r="AE27" s="24"/>
      <c r="AF27" s="24"/>
      <c r="AG27" s="25">
        <f t="shared" si="8"/>
        <v>0</v>
      </c>
      <c r="AH27" s="25">
        <f t="shared" si="9"/>
        <v>907000</v>
      </c>
      <c r="AI27" s="26">
        <f t="shared" si="10"/>
        <v>1.1230390153907111E-2</v>
      </c>
      <c r="AJ27" s="27">
        <f t="shared" si="4"/>
        <v>1.7377060572609053E-3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outlineLevel="1" thickBot="1" x14ac:dyDescent="0.25">
      <c r="A28" s="19">
        <v>6</v>
      </c>
      <c r="B28" s="19"/>
      <c r="C28" s="40" t="s">
        <v>148</v>
      </c>
      <c r="D28" s="41">
        <v>45327</v>
      </c>
      <c r="E28" s="70" t="s">
        <v>123</v>
      </c>
      <c r="F28" s="70" t="s">
        <v>138</v>
      </c>
      <c r="G28" s="43" t="s">
        <v>317</v>
      </c>
      <c r="H28" s="53"/>
      <c r="I28" s="44"/>
      <c r="J28" s="178"/>
      <c r="K28" s="93">
        <v>1750000</v>
      </c>
      <c r="L28" s="182" t="s">
        <v>318</v>
      </c>
      <c r="M28" s="47"/>
      <c r="N28" s="48"/>
      <c r="O28" s="47"/>
      <c r="P28" s="43"/>
      <c r="Q28" s="43"/>
      <c r="R28" s="93"/>
      <c r="S28" s="24"/>
      <c r="T28" s="93">
        <v>1750000</v>
      </c>
      <c r="U28" s="25">
        <f t="shared" si="5"/>
        <v>1750000</v>
      </c>
      <c r="V28" s="24"/>
      <c r="W28" s="24"/>
      <c r="X28" s="24"/>
      <c r="Y28" s="25">
        <f t="shared" si="6"/>
        <v>0</v>
      </c>
      <c r="Z28" s="24"/>
      <c r="AA28" s="24"/>
      <c r="AB28" s="24"/>
      <c r="AC28" s="25">
        <f t="shared" si="7"/>
        <v>0</v>
      </c>
      <c r="AD28" s="24"/>
      <c r="AE28" s="24"/>
      <c r="AF28" s="24"/>
      <c r="AG28" s="25">
        <f t="shared" si="8"/>
        <v>0</v>
      </c>
      <c r="AH28" s="25">
        <f t="shared" si="9"/>
        <v>1750000</v>
      </c>
      <c r="AI28" s="26">
        <f t="shared" si="10"/>
        <v>2.1668338224186817E-2</v>
      </c>
      <c r="AJ28" s="27">
        <f t="shared" si="4"/>
        <v>3.352795590084437E-3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24.95" customHeight="1" outlineLevel="1" thickBot="1" x14ac:dyDescent="0.25">
      <c r="A29" s="19">
        <v>7</v>
      </c>
      <c r="B29" s="19"/>
      <c r="C29" s="40" t="s">
        <v>144</v>
      </c>
      <c r="D29" s="41">
        <v>45327</v>
      </c>
      <c r="E29" s="70" t="s">
        <v>117</v>
      </c>
      <c r="F29" s="70" t="s">
        <v>138</v>
      </c>
      <c r="G29" s="43" t="s">
        <v>317</v>
      </c>
      <c r="H29" s="53"/>
      <c r="I29" s="44"/>
      <c r="J29" s="178"/>
      <c r="K29" s="93">
        <v>2000000</v>
      </c>
      <c r="L29" s="182" t="s">
        <v>318</v>
      </c>
      <c r="M29" s="47"/>
      <c r="N29" s="48"/>
      <c r="O29" s="47"/>
      <c r="P29" s="43"/>
      <c r="Q29" s="43"/>
      <c r="R29" s="93"/>
      <c r="S29" s="24"/>
      <c r="T29" s="93">
        <v>2000000</v>
      </c>
      <c r="U29" s="25">
        <f t="shared" si="5"/>
        <v>2000000</v>
      </c>
      <c r="V29" s="24"/>
      <c r="W29" s="24"/>
      <c r="X29" s="24"/>
      <c r="Y29" s="25">
        <f t="shared" si="6"/>
        <v>0</v>
      </c>
      <c r="Z29" s="24"/>
      <c r="AA29" s="24"/>
      <c r="AB29" s="24"/>
      <c r="AC29" s="25">
        <f t="shared" si="7"/>
        <v>0</v>
      </c>
      <c r="AD29" s="24"/>
      <c r="AE29" s="24"/>
      <c r="AF29" s="24"/>
      <c r="AG29" s="25">
        <f t="shared" si="8"/>
        <v>0</v>
      </c>
      <c r="AH29" s="25">
        <f t="shared" si="9"/>
        <v>2000000</v>
      </c>
      <c r="AI29" s="26">
        <f t="shared" si="10"/>
        <v>2.4763815113356364E-2</v>
      </c>
      <c r="AJ29" s="27">
        <f t="shared" si="4"/>
        <v>3.831766388667928E-3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thickBot="1" x14ac:dyDescent="0.25">
      <c r="A30" s="19">
        <v>8</v>
      </c>
      <c r="B30" s="19"/>
      <c r="C30" s="40" t="s">
        <v>145</v>
      </c>
      <c r="D30" s="41">
        <v>45327</v>
      </c>
      <c r="E30" s="70" t="s">
        <v>146</v>
      </c>
      <c r="F30" s="70" t="s">
        <v>138</v>
      </c>
      <c r="G30" s="43" t="s">
        <v>317</v>
      </c>
      <c r="H30" s="53"/>
      <c r="I30" s="44"/>
      <c r="J30" s="178"/>
      <c r="K30" s="93">
        <v>9065000</v>
      </c>
      <c r="L30" s="182" t="s">
        <v>318</v>
      </c>
      <c r="M30" s="47"/>
      <c r="N30" s="48"/>
      <c r="O30" s="47"/>
      <c r="P30" s="43"/>
      <c r="Q30" s="43"/>
      <c r="R30" s="93"/>
      <c r="S30" s="24"/>
      <c r="T30" s="93">
        <v>9065000</v>
      </c>
      <c r="U30" s="25">
        <f t="shared" si="5"/>
        <v>9065000</v>
      </c>
      <c r="V30" s="24"/>
      <c r="W30" s="24"/>
      <c r="X30" s="24"/>
      <c r="Y30" s="25">
        <f t="shared" si="6"/>
        <v>0</v>
      </c>
      <c r="Z30" s="24"/>
      <c r="AA30" s="24"/>
      <c r="AB30" s="24"/>
      <c r="AC30" s="25">
        <f t="shared" si="7"/>
        <v>0</v>
      </c>
      <c r="AD30" s="24"/>
      <c r="AE30" s="24"/>
      <c r="AF30" s="24"/>
      <c r="AG30" s="25">
        <f t="shared" si="8"/>
        <v>0</v>
      </c>
      <c r="AH30" s="25">
        <f t="shared" si="9"/>
        <v>9065000</v>
      </c>
      <c r="AI30" s="26">
        <f t="shared" si="10"/>
        <v>0.11224199200128772</v>
      </c>
      <c r="AJ30" s="27">
        <f t="shared" si="4"/>
        <v>1.7367481156637384E-2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24.95" customHeight="1" outlineLevel="1" thickBot="1" x14ac:dyDescent="0.25">
      <c r="A31" s="19">
        <v>9</v>
      </c>
      <c r="B31" s="19"/>
      <c r="C31" s="40" t="s">
        <v>120</v>
      </c>
      <c r="D31" s="41">
        <v>45330</v>
      </c>
      <c r="E31" s="70" t="s">
        <v>121</v>
      </c>
      <c r="F31" s="70" t="s">
        <v>138</v>
      </c>
      <c r="G31" s="43" t="s">
        <v>317</v>
      </c>
      <c r="H31" s="53"/>
      <c r="I31" s="44"/>
      <c r="J31" s="178"/>
      <c r="K31" s="93">
        <v>1000000</v>
      </c>
      <c r="L31" s="182" t="s">
        <v>318</v>
      </c>
      <c r="M31" s="47"/>
      <c r="N31" s="48"/>
      <c r="O31" s="47"/>
      <c r="P31" s="43"/>
      <c r="Q31" s="43"/>
      <c r="R31" s="93"/>
      <c r="S31" s="24"/>
      <c r="T31" s="93">
        <v>1000000</v>
      </c>
      <c r="U31" s="25">
        <f t="shared" si="5"/>
        <v>1000000</v>
      </c>
      <c r="V31" s="24"/>
      <c r="W31" s="24"/>
      <c r="X31" s="24"/>
      <c r="Y31" s="25">
        <f t="shared" si="6"/>
        <v>0</v>
      </c>
      <c r="Z31" s="24"/>
      <c r="AA31" s="24"/>
      <c r="AB31" s="24"/>
      <c r="AC31" s="25">
        <f t="shared" si="7"/>
        <v>0</v>
      </c>
      <c r="AD31" s="24"/>
      <c r="AE31" s="24"/>
      <c r="AF31" s="24"/>
      <c r="AG31" s="25">
        <f t="shared" si="8"/>
        <v>0</v>
      </c>
      <c r="AH31" s="25">
        <f t="shared" si="9"/>
        <v>1000000</v>
      </c>
      <c r="AI31" s="26">
        <f t="shared" si="10"/>
        <v>1.2381907556678182E-2</v>
      </c>
      <c r="AJ31" s="27">
        <f t="shared" si="4"/>
        <v>1.915883194333964E-3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outlineLevel="1" thickBot="1" x14ac:dyDescent="0.25">
      <c r="A32" s="19">
        <v>10</v>
      </c>
      <c r="B32" s="19"/>
      <c r="C32" s="40" t="s">
        <v>147</v>
      </c>
      <c r="D32" s="41">
        <v>45336</v>
      </c>
      <c r="E32" s="70" t="s">
        <v>119</v>
      </c>
      <c r="F32" s="70" t="s">
        <v>138</v>
      </c>
      <c r="G32" s="43" t="s">
        <v>317</v>
      </c>
      <c r="H32" s="53"/>
      <c r="I32" s="44"/>
      <c r="J32" s="178"/>
      <c r="K32" s="93">
        <v>1750000</v>
      </c>
      <c r="L32" s="182" t="s">
        <v>318</v>
      </c>
      <c r="M32" s="47"/>
      <c r="N32" s="48"/>
      <c r="O32" s="47"/>
      <c r="P32" s="43"/>
      <c r="Q32" s="43"/>
      <c r="R32" s="93"/>
      <c r="S32" s="24"/>
      <c r="T32" s="93">
        <v>1750000</v>
      </c>
      <c r="U32" s="25">
        <f t="shared" si="5"/>
        <v>1750000</v>
      </c>
      <c r="V32" s="24"/>
      <c r="W32" s="24"/>
      <c r="X32" s="24"/>
      <c r="Y32" s="25">
        <f t="shared" si="6"/>
        <v>0</v>
      </c>
      <c r="Z32" s="24"/>
      <c r="AA32" s="24"/>
      <c r="AB32" s="24"/>
      <c r="AC32" s="25">
        <f t="shared" si="7"/>
        <v>0</v>
      </c>
      <c r="AD32" s="24"/>
      <c r="AE32" s="24"/>
      <c r="AF32" s="24"/>
      <c r="AG32" s="25">
        <f t="shared" si="8"/>
        <v>0</v>
      </c>
      <c r="AH32" s="25">
        <f t="shared" si="9"/>
        <v>1750000</v>
      </c>
      <c r="AI32" s="26">
        <f t="shared" si="10"/>
        <v>2.1668338224186817E-2</v>
      </c>
      <c r="AJ32" s="27">
        <f t="shared" si="4"/>
        <v>3.352795590084437E-3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24.95" customHeight="1" outlineLevel="1" thickBot="1" x14ac:dyDescent="0.25">
      <c r="A33" s="18">
        <v>11</v>
      </c>
      <c r="B33" s="110"/>
      <c r="C33" s="40" t="s">
        <v>261</v>
      </c>
      <c r="D33" s="41">
        <v>45356</v>
      </c>
      <c r="E33" s="70" t="s">
        <v>193</v>
      </c>
      <c r="F33" s="70" t="s">
        <v>138</v>
      </c>
      <c r="G33" s="43" t="s">
        <v>317</v>
      </c>
      <c r="H33" s="53"/>
      <c r="I33" s="44"/>
      <c r="J33" s="178"/>
      <c r="K33" s="93">
        <v>7252000</v>
      </c>
      <c r="L33" s="182" t="s">
        <v>318</v>
      </c>
      <c r="M33" s="47"/>
      <c r="N33" s="48"/>
      <c r="O33" s="47"/>
      <c r="P33" s="43"/>
      <c r="Q33" s="43"/>
      <c r="R33" s="93"/>
      <c r="S33" s="24"/>
      <c r="T33" s="93"/>
      <c r="U33" s="25">
        <f t="shared" si="5"/>
        <v>0</v>
      </c>
      <c r="V33" s="24">
        <v>7252000</v>
      </c>
      <c r="W33" s="24"/>
      <c r="X33" s="24"/>
      <c r="Y33" s="25">
        <f t="shared" ref="Y33:Y40" si="11">SUM(V33:X33)</f>
        <v>7252000</v>
      </c>
      <c r="Z33" s="24"/>
      <c r="AA33" s="24"/>
      <c r="AB33" s="24"/>
      <c r="AC33" s="25">
        <f t="shared" ref="AC33:AC40" si="12">SUM(Z33:AB33)</f>
        <v>0</v>
      </c>
      <c r="AD33" s="24"/>
      <c r="AE33" s="24"/>
      <c r="AF33" s="24"/>
      <c r="AG33" s="25">
        <f t="shared" ref="AG33:AG40" si="13">SUM(AD33:AF33)</f>
        <v>0</v>
      </c>
      <c r="AH33" s="25">
        <f t="shared" ref="AH33:AH40" si="14">SUM(U33,Y33,AC33,AG33)</f>
        <v>7252000</v>
      </c>
      <c r="AI33" s="26">
        <f t="shared" ref="AI33:AI40" si="15">IF(ISERROR(AH33/$J$22),0,AH33/$J$22)</f>
        <v>8.9793593601030175E-2</v>
      </c>
      <c r="AJ33" s="27">
        <f t="shared" ref="AJ33:AJ40" si="16">IF(ISERROR(AH33/$AH$125),"-",AH33/$AH$125)</f>
        <v>1.3893984925309907E-2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thickBot="1" x14ac:dyDescent="0.25">
      <c r="A34" s="18">
        <v>12</v>
      </c>
      <c r="B34" s="110"/>
      <c r="C34" s="40" t="s">
        <v>262</v>
      </c>
      <c r="D34" s="41">
        <v>45335</v>
      </c>
      <c r="E34" s="70" t="s">
        <v>263</v>
      </c>
      <c r="F34" s="70" t="s">
        <v>138</v>
      </c>
      <c r="G34" s="43" t="s">
        <v>317</v>
      </c>
      <c r="H34" s="53"/>
      <c r="I34" s="44"/>
      <c r="J34" s="178"/>
      <c r="K34" s="93">
        <v>1750000</v>
      </c>
      <c r="L34" s="182" t="s">
        <v>318</v>
      </c>
      <c r="M34" s="47"/>
      <c r="N34" s="48"/>
      <c r="O34" s="47"/>
      <c r="P34" s="43"/>
      <c r="Q34" s="43"/>
      <c r="R34" s="93"/>
      <c r="S34" s="24"/>
      <c r="T34" s="93"/>
      <c r="U34" s="25">
        <f t="shared" si="5"/>
        <v>0</v>
      </c>
      <c r="V34" s="24">
        <v>1750000</v>
      </c>
      <c r="W34" s="24"/>
      <c r="X34" s="24"/>
      <c r="Y34" s="25">
        <f t="shared" si="11"/>
        <v>1750000</v>
      </c>
      <c r="Z34" s="24"/>
      <c r="AA34" s="24"/>
      <c r="AB34" s="24"/>
      <c r="AC34" s="25">
        <f t="shared" si="12"/>
        <v>0</v>
      </c>
      <c r="AD34" s="24"/>
      <c r="AE34" s="24"/>
      <c r="AF34" s="24"/>
      <c r="AG34" s="25">
        <f t="shared" si="13"/>
        <v>0</v>
      </c>
      <c r="AH34" s="25">
        <f t="shared" si="14"/>
        <v>1750000</v>
      </c>
      <c r="AI34" s="26">
        <f t="shared" si="15"/>
        <v>2.1668338224186817E-2</v>
      </c>
      <c r="AJ34" s="27">
        <f t="shared" si="16"/>
        <v>3.352795590084437E-3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4.95" customHeight="1" outlineLevel="1" thickBot="1" x14ac:dyDescent="0.25">
      <c r="A35" s="18">
        <v>13</v>
      </c>
      <c r="B35" s="110"/>
      <c r="C35" s="40" t="s">
        <v>152</v>
      </c>
      <c r="D35" s="41">
        <v>45336</v>
      </c>
      <c r="E35" s="70" t="s">
        <v>194</v>
      </c>
      <c r="F35" s="70" t="s">
        <v>138</v>
      </c>
      <c r="G35" s="43" t="s">
        <v>317</v>
      </c>
      <c r="H35" s="53"/>
      <c r="I35" s="44"/>
      <c r="J35" s="178"/>
      <c r="K35" s="93">
        <v>1700000</v>
      </c>
      <c r="L35" s="182" t="s">
        <v>318</v>
      </c>
      <c r="M35" s="47"/>
      <c r="N35" s="48"/>
      <c r="O35" s="47"/>
      <c r="P35" s="43"/>
      <c r="Q35" s="43"/>
      <c r="R35" s="93"/>
      <c r="S35" s="24"/>
      <c r="T35" s="93"/>
      <c r="U35" s="25">
        <f t="shared" si="5"/>
        <v>0</v>
      </c>
      <c r="V35" s="24">
        <v>1700000</v>
      </c>
      <c r="W35" s="24"/>
      <c r="X35" s="24"/>
      <c r="Y35" s="25">
        <f t="shared" si="11"/>
        <v>1700000</v>
      </c>
      <c r="Z35" s="24"/>
      <c r="AA35" s="24"/>
      <c r="AB35" s="24"/>
      <c r="AC35" s="25">
        <f t="shared" si="12"/>
        <v>0</v>
      </c>
      <c r="AD35" s="24"/>
      <c r="AE35" s="24"/>
      <c r="AF35" s="24"/>
      <c r="AG35" s="25">
        <f t="shared" si="13"/>
        <v>0</v>
      </c>
      <c r="AH35" s="25">
        <f t="shared" si="14"/>
        <v>1700000</v>
      </c>
      <c r="AI35" s="26">
        <f t="shared" si="15"/>
        <v>2.1049242846352911E-2</v>
      </c>
      <c r="AJ35" s="27">
        <f t="shared" si="16"/>
        <v>3.2570014303677387E-3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outlineLevel="1" thickBot="1" x14ac:dyDescent="0.25">
      <c r="A36" s="18">
        <v>14</v>
      </c>
      <c r="B36" s="110"/>
      <c r="C36" s="40" t="s">
        <v>264</v>
      </c>
      <c r="D36" s="41">
        <v>45370</v>
      </c>
      <c r="E36" s="70" t="s">
        <v>195</v>
      </c>
      <c r="F36" s="70" t="s">
        <v>138</v>
      </c>
      <c r="G36" s="43" t="s">
        <v>317</v>
      </c>
      <c r="H36" s="53"/>
      <c r="I36" s="44"/>
      <c r="J36" s="178"/>
      <c r="K36" s="93">
        <v>3626000</v>
      </c>
      <c r="L36" s="182" t="s">
        <v>318</v>
      </c>
      <c r="M36" s="47"/>
      <c r="N36" s="48"/>
      <c r="O36" s="47"/>
      <c r="P36" s="43"/>
      <c r="Q36" s="43"/>
      <c r="R36" s="93"/>
      <c r="S36" s="24"/>
      <c r="T36" s="93"/>
      <c r="U36" s="25">
        <f t="shared" si="5"/>
        <v>0</v>
      </c>
      <c r="V36" s="24">
        <v>3626000</v>
      </c>
      <c r="W36" s="24"/>
      <c r="X36" s="24"/>
      <c r="Y36" s="25">
        <f t="shared" si="11"/>
        <v>3626000</v>
      </c>
      <c r="Z36" s="24"/>
      <c r="AA36" s="24"/>
      <c r="AB36" s="24"/>
      <c r="AC36" s="25">
        <f t="shared" si="12"/>
        <v>0</v>
      </c>
      <c r="AD36" s="24"/>
      <c r="AE36" s="24"/>
      <c r="AF36" s="24"/>
      <c r="AG36" s="25">
        <f t="shared" si="13"/>
        <v>0</v>
      </c>
      <c r="AH36" s="25">
        <f t="shared" si="14"/>
        <v>3626000</v>
      </c>
      <c r="AI36" s="26">
        <f t="shared" si="15"/>
        <v>4.4896796800515087E-2</v>
      </c>
      <c r="AJ36" s="27">
        <f t="shared" si="16"/>
        <v>6.9469924626549533E-3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4.95" customHeight="1" outlineLevel="1" thickBot="1" x14ac:dyDescent="0.25">
      <c r="A37" s="18">
        <v>15</v>
      </c>
      <c r="B37" s="110"/>
      <c r="C37" s="40" t="s">
        <v>265</v>
      </c>
      <c r="D37" s="41">
        <v>45335</v>
      </c>
      <c r="E37" s="70" t="s">
        <v>196</v>
      </c>
      <c r="F37" s="70" t="s">
        <v>138</v>
      </c>
      <c r="G37" s="43" t="s">
        <v>317</v>
      </c>
      <c r="H37" s="53"/>
      <c r="I37" s="44"/>
      <c r="J37" s="178"/>
      <c r="K37" s="93">
        <v>1785000</v>
      </c>
      <c r="L37" s="182" t="s">
        <v>318</v>
      </c>
      <c r="M37" s="47"/>
      <c r="N37" s="48"/>
      <c r="O37" s="47"/>
      <c r="P37" s="43"/>
      <c r="Q37" s="43"/>
      <c r="R37" s="93"/>
      <c r="S37" s="24"/>
      <c r="T37" s="93"/>
      <c r="U37" s="25">
        <f t="shared" si="5"/>
        <v>0</v>
      </c>
      <c r="V37" s="24">
        <v>1785000</v>
      </c>
      <c r="W37" s="24"/>
      <c r="X37" s="24"/>
      <c r="Y37" s="25">
        <f t="shared" si="11"/>
        <v>1785000</v>
      </c>
      <c r="Z37" s="24"/>
      <c r="AA37" s="24"/>
      <c r="AB37" s="24"/>
      <c r="AC37" s="25">
        <f t="shared" si="12"/>
        <v>0</v>
      </c>
      <c r="AD37" s="24"/>
      <c r="AE37" s="24"/>
      <c r="AF37" s="24"/>
      <c r="AG37" s="25">
        <f t="shared" si="13"/>
        <v>0</v>
      </c>
      <c r="AH37" s="25">
        <f t="shared" si="14"/>
        <v>1785000</v>
      </c>
      <c r="AI37" s="26">
        <f t="shared" si="15"/>
        <v>2.2101704988670555E-2</v>
      </c>
      <c r="AJ37" s="27">
        <f t="shared" si="16"/>
        <v>3.4198515018861258E-3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thickBot="1" x14ac:dyDescent="0.25">
      <c r="A38" s="18">
        <v>16</v>
      </c>
      <c r="B38" s="110"/>
      <c r="C38" s="40" t="s">
        <v>266</v>
      </c>
      <c r="D38" s="41">
        <v>45336</v>
      </c>
      <c r="E38" s="70" t="s">
        <v>202</v>
      </c>
      <c r="F38" s="70" t="s">
        <v>138</v>
      </c>
      <c r="G38" s="43" t="s">
        <v>317</v>
      </c>
      <c r="H38" s="53"/>
      <c r="I38" s="44"/>
      <c r="J38" s="178"/>
      <c r="K38" s="93">
        <v>1000000</v>
      </c>
      <c r="L38" s="182" t="s">
        <v>318</v>
      </c>
      <c r="M38" s="47"/>
      <c r="N38" s="48"/>
      <c r="O38" s="47"/>
      <c r="P38" s="43"/>
      <c r="Q38" s="43"/>
      <c r="R38" s="93"/>
      <c r="S38" s="24"/>
      <c r="T38" s="93"/>
      <c r="U38" s="25">
        <f t="shared" si="5"/>
        <v>0</v>
      </c>
      <c r="V38" s="24">
        <v>1000000</v>
      </c>
      <c r="W38" s="24"/>
      <c r="X38" s="24"/>
      <c r="Y38" s="25">
        <f t="shared" si="11"/>
        <v>1000000</v>
      </c>
      <c r="Z38" s="24"/>
      <c r="AA38" s="24"/>
      <c r="AB38" s="24"/>
      <c r="AC38" s="25">
        <f t="shared" si="12"/>
        <v>0</v>
      </c>
      <c r="AD38" s="24"/>
      <c r="AE38" s="24"/>
      <c r="AF38" s="24"/>
      <c r="AG38" s="25">
        <f t="shared" si="13"/>
        <v>0</v>
      </c>
      <c r="AH38" s="25">
        <f t="shared" si="14"/>
        <v>1000000</v>
      </c>
      <c r="AI38" s="26">
        <f t="shared" si="15"/>
        <v>1.2381907556678182E-2</v>
      </c>
      <c r="AJ38" s="27">
        <f t="shared" si="16"/>
        <v>1.915883194333964E-3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4.95" customHeight="1" outlineLevel="1" thickBot="1" x14ac:dyDescent="0.25">
      <c r="A39" s="18">
        <v>17</v>
      </c>
      <c r="B39" s="110"/>
      <c r="C39" s="40" t="s">
        <v>134</v>
      </c>
      <c r="D39" s="41">
        <v>45330</v>
      </c>
      <c r="E39" s="70" t="s">
        <v>182</v>
      </c>
      <c r="F39" s="70" t="s">
        <v>138</v>
      </c>
      <c r="G39" s="43" t="s">
        <v>317</v>
      </c>
      <c r="H39" s="53"/>
      <c r="I39" s="44"/>
      <c r="J39" s="178"/>
      <c r="K39" s="93">
        <v>893000</v>
      </c>
      <c r="L39" s="182" t="s">
        <v>318</v>
      </c>
      <c r="M39" s="47"/>
      <c r="N39" s="48"/>
      <c r="O39" s="47"/>
      <c r="P39" s="43"/>
      <c r="Q39" s="43"/>
      <c r="R39" s="93"/>
      <c r="S39" s="24"/>
      <c r="T39" s="93"/>
      <c r="U39" s="25">
        <f t="shared" si="5"/>
        <v>0</v>
      </c>
      <c r="V39" s="24"/>
      <c r="W39" s="24">
        <v>893000</v>
      </c>
      <c r="X39" s="24"/>
      <c r="Y39" s="25">
        <f t="shared" si="11"/>
        <v>893000</v>
      </c>
      <c r="Z39" s="24"/>
      <c r="AA39" s="24"/>
      <c r="AB39" s="24"/>
      <c r="AC39" s="25">
        <f t="shared" si="12"/>
        <v>0</v>
      </c>
      <c r="AD39" s="24"/>
      <c r="AE39" s="24"/>
      <c r="AF39" s="24"/>
      <c r="AG39" s="25">
        <f t="shared" si="13"/>
        <v>0</v>
      </c>
      <c r="AH39" s="25">
        <f t="shared" si="14"/>
        <v>893000</v>
      </c>
      <c r="AI39" s="26">
        <f t="shared" si="15"/>
        <v>1.1057043448113616E-2</v>
      </c>
      <c r="AJ39" s="27">
        <f t="shared" si="16"/>
        <v>1.7108836925402299E-3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outlineLevel="1" thickBot="1" x14ac:dyDescent="0.25">
      <c r="A40" s="18">
        <v>18</v>
      </c>
      <c r="B40" s="110"/>
      <c r="C40" s="40" t="s">
        <v>268</v>
      </c>
      <c r="D40" s="41">
        <v>45356</v>
      </c>
      <c r="E40" s="70" t="s">
        <v>124</v>
      </c>
      <c r="F40" s="70" t="s">
        <v>138</v>
      </c>
      <c r="G40" s="43" t="s">
        <v>317</v>
      </c>
      <c r="H40" s="53"/>
      <c r="I40" s="44"/>
      <c r="J40" s="161"/>
      <c r="K40" s="93">
        <v>1800000</v>
      </c>
      <c r="L40" s="182" t="s">
        <v>318</v>
      </c>
      <c r="M40" s="47"/>
      <c r="N40" s="48"/>
      <c r="O40" s="47"/>
      <c r="P40" s="43"/>
      <c r="Q40" s="43"/>
      <c r="R40" s="93"/>
      <c r="S40" s="24"/>
      <c r="T40" s="93"/>
      <c r="U40" s="25">
        <f t="shared" si="5"/>
        <v>0</v>
      </c>
      <c r="V40" s="24">
        <v>1800000</v>
      </c>
      <c r="W40" s="24"/>
      <c r="X40" s="24"/>
      <c r="Y40" s="25">
        <f t="shared" si="11"/>
        <v>1800000</v>
      </c>
      <c r="Z40" s="24"/>
      <c r="AA40" s="24"/>
      <c r="AB40" s="24"/>
      <c r="AC40" s="25">
        <f t="shared" si="12"/>
        <v>0</v>
      </c>
      <c r="AD40" s="24"/>
      <c r="AE40" s="24"/>
      <c r="AF40" s="24"/>
      <c r="AG40" s="25">
        <f t="shared" si="13"/>
        <v>0</v>
      </c>
      <c r="AH40" s="25">
        <f t="shared" si="14"/>
        <v>1800000</v>
      </c>
      <c r="AI40" s="26">
        <f t="shared" si="15"/>
        <v>2.2287433602020727E-2</v>
      </c>
      <c r="AJ40" s="27">
        <f t="shared" si="16"/>
        <v>3.448589749801135E-3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s="37" customFormat="1" ht="12.75" customHeight="1" x14ac:dyDescent="0.25">
      <c r="A41" s="162" t="s">
        <v>53</v>
      </c>
      <c r="B41" s="168"/>
      <c r="C41" s="163"/>
      <c r="D41" s="163"/>
      <c r="E41" s="163"/>
      <c r="F41" s="163"/>
      <c r="G41" s="163"/>
      <c r="H41" s="163"/>
      <c r="I41" s="164"/>
      <c r="J41" s="33">
        <f>+J22</f>
        <v>80763000</v>
      </c>
      <c r="K41" s="33">
        <f>SUM(K23:K40)</f>
        <v>60562473</v>
      </c>
      <c r="L41" s="32"/>
      <c r="M41" s="33">
        <f>SUM(M23:M26)</f>
        <v>0</v>
      </c>
      <c r="N41" s="33">
        <f>SUM(N23:N26)</f>
        <v>0</v>
      </c>
      <c r="O41" s="33">
        <f>SUM(O23:O26)</f>
        <v>0</v>
      </c>
      <c r="P41" s="33">
        <f>SUM(P23:P32)</f>
        <v>0</v>
      </c>
      <c r="Q41" s="33">
        <f>SUM(Q23:Q32)</f>
        <v>0</v>
      </c>
      <c r="R41" s="33">
        <f t="shared" ref="R41:U41" si="17">SUM(R23:R32)</f>
        <v>2080707</v>
      </c>
      <c r="S41" s="33">
        <f t="shared" si="17"/>
        <v>2739678</v>
      </c>
      <c r="T41" s="33">
        <f t="shared" si="17"/>
        <v>23191146</v>
      </c>
      <c r="U41" s="33">
        <f t="shared" si="17"/>
        <v>28011531</v>
      </c>
      <c r="V41" s="33">
        <f>SUM(V23:V40)</f>
        <v>21916695</v>
      </c>
      <c r="W41" s="33">
        <f>SUM(W23:W40)</f>
        <v>6636051</v>
      </c>
      <c r="X41" s="33">
        <f>SUM(X23:X40)</f>
        <v>3694151</v>
      </c>
      <c r="Y41" s="33">
        <f>SUM(Y23:Y40)</f>
        <v>32246897</v>
      </c>
      <c r="Z41" s="33">
        <f t="shared" ref="Z41:AG41" si="18">SUM(Z23:Z26)</f>
        <v>0</v>
      </c>
      <c r="AA41" s="33">
        <f t="shared" si="18"/>
        <v>0</v>
      </c>
      <c r="AB41" s="33">
        <f t="shared" si="18"/>
        <v>0</v>
      </c>
      <c r="AC41" s="33">
        <f t="shared" si="18"/>
        <v>0</v>
      </c>
      <c r="AD41" s="33">
        <f t="shared" si="18"/>
        <v>0</v>
      </c>
      <c r="AE41" s="33">
        <f t="shared" si="18"/>
        <v>0</v>
      </c>
      <c r="AF41" s="33">
        <f t="shared" si="18"/>
        <v>0</v>
      </c>
      <c r="AG41" s="33">
        <f t="shared" si="18"/>
        <v>0</v>
      </c>
      <c r="AH41" s="33">
        <f>SUM(AH23:AH40)</f>
        <v>60258428</v>
      </c>
      <c r="AI41" s="36">
        <f>IF(ISERROR(AH41/J41),0,AH41/J41)</f>
        <v>0.74611428500674815</v>
      </c>
      <c r="AJ41" s="36">
        <f>IF(ISERROR(AH41/$AH$125),0,AH41/$AH$125)</f>
        <v>0.11544810952218318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x14ac:dyDescent="0.25">
      <c r="A42" s="157" t="s">
        <v>54</v>
      </c>
      <c r="B42" s="158"/>
      <c r="C42" s="158"/>
      <c r="D42" s="158"/>
      <c r="E42" s="159"/>
      <c r="F42" s="9"/>
      <c r="G42" s="10"/>
      <c r="H42" s="11"/>
      <c r="I42" s="11"/>
      <c r="J42" s="160">
        <v>15497312</v>
      </c>
      <c r="K42" s="13"/>
      <c r="L42" s="14"/>
      <c r="M42" s="15"/>
      <c r="N42" s="15"/>
      <c r="O42" s="15"/>
      <c r="P42" s="10"/>
      <c r="Q42" s="16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7"/>
      <c r="AJ42" s="17"/>
    </row>
    <row r="43" spans="1:106" ht="24.95" customHeight="1" outlineLevel="1" x14ac:dyDescent="0.25">
      <c r="A43" s="19">
        <v>1</v>
      </c>
      <c r="B43" s="19"/>
      <c r="C43" s="64"/>
      <c r="D43" s="29"/>
      <c r="E43" s="64"/>
      <c r="F43" s="20"/>
      <c r="G43" s="22"/>
      <c r="H43" s="21"/>
      <c r="I43" s="21"/>
      <c r="J43" s="178"/>
      <c r="K43" s="93">
        <v>1101878</v>
      </c>
      <c r="L43" s="106" t="s">
        <v>177</v>
      </c>
      <c r="M43" s="24"/>
      <c r="N43" s="24"/>
      <c r="O43" s="24"/>
      <c r="P43" s="22"/>
      <c r="Q43" s="22"/>
      <c r="R43" s="24"/>
      <c r="S43" s="24">
        <v>857018</v>
      </c>
      <c r="T43" s="24">
        <v>24486</v>
      </c>
      <c r="U43" s="25">
        <f>SUM(R43:T43)</f>
        <v>881504</v>
      </c>
      <c r="V43" s="24">
        <v>146916</v>
      </c>
      <c r="W43" s="24">
        <v>24486</v>
      </c>
      <c r="X43" s="24">
        <v>48972</v>
      </c>
      <c r="Y43" s="25">
        <f>SUM(V43:X43)</f>
        <v>220374</v>
      </c>
      <c r="Z43" s="24"/>
      <c r="AA43" s="24"/>
      <c r="AB43" s="24"/>
      <c r="AC43" s="25">
        <f>SUM(Z43:AB43)</f>
        <v>0</v>
      </c>
      <c r="AD43" s="24"/>
      <c r="AE43" s="24"/>
      <c r="AF43" s="24"/>
      <c r="AG43" s="25">
        <f>SUM(AD43:AF43)</f>
        <v>0</v>
      </c>
      <c r="AH43" s="25">
        <f>SUM(U43,Y43,AC43,AG43)</f>
        <v>1101878</v>
      </c>
      <c r="AI43" s="26">
        <f>IF(ISERROR(AH43/J43),0,AH43/J43)</f>
        <v>0</v>
      </c>
      <c r="AJ43" s="27">
        <f>IF(ISERROR(AH43/$AH$125),"-",AH43/$AH$125)</f>
        <v>2.1110695424063197E-3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outlineLevel="1" x14ac:dyDescent="0.25">
      <c r="A44" s="19">
        <v>2</v>
      </c>
      <c r="B44" s="19"/>
      <c r="C44" s="64"/>
      <c r="D44" s="29"/>
      <c r="E44" s="64"/>
      <c r="F44" s="28"/>
      <c r="G44" s="30"/>
      <c r="H44" s="29"/>
      <c r="I44" s="29"/>
      <c r="J44" s="161"/>
      <c r="K44" s="93">
        <v>2262914</v>
      </c>
      <c r="L44" s="106" t="s">
        <v>178</v>
      </c>
      <c r="M44" s="24"/>
      <c r="N44" s="24"/>
      <c r="O44" s="24"/>
      <c r="P44" s="30"/>
      <c r="Q44" s="30"/>
      <c r="R44" s="24">
        <v>178500</v>
      </c>
      <c r="S44" s="24">
        <v>293230</v>
      </c>
      <c r="T44" s="24">
        <v>244436</v>
      </c>
      <c r="U44" s="25">
        <f>SUM(R44:T44)</f>
        <v>716166</v>
      </c>
      <c r="V44" s="24">
        <v>151130</v>
      </c>
      <c r="W44" s="24">
        <v>365794</v>
      </c>
      <c r="X44" s="24">
        <v>187304</v>
      </c>
      <c r="Y44" s="25">
        <f>SUM(V44:X44)</f>
        <v>704228</v>
      </c>
      <c r="Z44" s="24"/>
      <c r="AA44" s="24"/>
      <c r="AB44" s="24"/>
      <c r="AC44" s="25">
        <f>SUM(Z44:AB44)</f>
        <v>0</v>
      </c>
      <c r="AD44" s="24"/>
      <c r="AE44" s="24"/>
      <c r="AF44" s="24"/>
      <c r="AG44" s="25">
        <f>SUM(AD44:AF44)</f>
        <v>0</v>
      </c>
      <c r="AH44" s="25">
        <f>SUM(U44,Y44,AC44,AG44)</f>
        <v>1420394</v>
      </c>
      <c r="AI44" s="26">
        <f>IF(ISERROR(AH44/J44),0,AH44/J44)</f>
        <v>0</v>
      </c>
      <c r="AJ44" s="27">
        <f>IF(ISERROR(AH44/$AH$125),"-",AH44/$AH$125)</f>
        <v>2.7213089939327963E-3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s="37" customFormat="1" ht="12.75" customHeight="1" x14ac:dyDescent="0.25">
      <c r="A45" s="162" t="s">
        <v>55</v>
      </c>
      <c r="B45" s="168"/>
      <c r="C45" s="163"/>
      <c r="D45" s="163"/>
      <c r="E45" s="163"/>
      <c r="F45" s="163"/>
      <c r="G45" s="163"/>
      <c r="H45" s="163"/>
      <c r="I45" s="164"/>
      <c r="J45" s="33">
        <f>+J42</f>
        <v>15497312</v>
      </c>
      <c r="K45" s="33">
        <f>SUM(K43:K44)</f>
        <v>3364792</v>
      </c>
      <c r="L45" s="32"/>
      <c r="M45" s="33">
        <f>SUM(M43:M44)</f>
        <v>0</v>
      </c>
      <c r="N45" s="33">
        <f>SUM(N43:N44)</f>
        <v>0</v>
      </c>
      <c r="O45" s="33">
        <f>SUM(O43:O44)</f>
        <v>0</v>
      </c>
      <c r="P45" s="34"/>
      <c r="Q45" s="35"/>
      <c r="R45" s="33">
        <f t="shared" ref="R45:AH45" si="19">SUM(R43:R44)</f>
        <v>178500</v>
      </c>
      <c r="S45" s="33">
        <f t="shared" si="19"/>
        <v>1150248</v>
      </c>
      <c r="T45" s="33">
        <f t="shared" si="19"/>
        <v>268922</v>
      </c>
      <c r="U45" s="33">
        <f t="shared" si="19"/>
        <v>1597670</v>
      </c>
      <c r="V45" s="33">
        <f>SUM(V43:V44)</f>
        <v>298046</v>
      </c>
      <c r="W45" s="33">
        <f t="shared" si="19"/>
        <v>390280</v>
      </c>
      <c r="X45" s="33">
        <f t="shared" si="19"/>
        <v>236276</v>
      </c>
      <c r="Y45" s="33">
        <f t="shared" si="19"/>
        <v>924602</v>
      </c>
      <c r="Z45" s="33">
        <f t="shared" si="19"/>
        <v>0</v>
      </c>
      <c r="AA45" s="33">
        <f t="shared" si="19"/>
        <v>0</v>
      </c>
      <c r="AB45" s="33">
        <f t="shared" si="19"/>
        <v>0</v>
      </c>
      <c r="AC45" s="33">
        <f t="shared" si="19"/>
        <v>0</v>
      </c>
      <c r="AD45" s="33">
        <f t="shared" si="19"/>
        <v>0</v>
      </c>
      <c r="AE45" s="33">
        <f t="shared" si="19"/>
        <v>0</v>
      </c>
      <c r="AF45" s="33">
        <f t="shared" si="19"/>
        <v>0</v>
      </c>
      <c r="AG45" s="33">
        <f t="shared" si="19"/>
        <v>0</v>
      </c>
      <c r="AH45" s="33">
        <f t="shared" si="19"/>
        <v>2522272</v>
      </c>
      <c r="AI45" s="36">
        <f>IF(ISERROR(AH45/J45),0,AH45/J45)</f>
        <v>0.16275545075171746</v>
      </c>
      <c r="AJ45" s="36">
        <f>IF(ISERROR(AH45/$AH$125),0,AH45/$AH$125)</f>
        <v>4.8323785363391164E-3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x14ac:dyDescent="0.25">
      <c r="A46" s="157" t="s">
        <v>56</v>
      </c>
      <c r="B46" s="158"/>
      <c r="C46" s="158"/>
      <c r="D46" s="158"/>
      <c r="E46" s="159"/>
      <c r="F46" s="9"/>
      <c r="G46" s="10"/>
      <c r="H46" s="11"/>
      <c r="I46" s="11"/>
      <c r="J46" s="160">
        <v>14631722</v>
      </c>
      <c r="K46" s="13"/>
      <c r="L46" s="14"/>
      <c r="M46" s="15"/>
      <c r="N46" s="15"/>
      <c r="O46" s="15"/>
      <c r="P46" s="10"/>
      <c r="Q46" s="16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7"/>
      <c r="AJ46" s="17"/>
    </row>
    <row r="47" spans="1:106" ht="24.95" customHeight="1" outlineLevel="1" x14ac:dyDescent="0.3">
      <c r="A47" s="19">
        <v>1</v>
      </c>
      <c r="B47" s="19"/>
      <c r="C47" s="64"/>
      <c r="D47" s="29"/>
      <c r="E47" s="64"/>
      <c r="F47" s="64"/>
      <c r="G47" s="64"/>
      <c r="H47" s="29"/>
      <c r="I47" s="29"/>
      <c r="J47" s="178"/>
      <c r="K47" s="93">
        <v>489720</v>
      </c>
      <c r="L47" s="106" t="s">
        <v>177</v>
      </c>
      <c r="M47" s="24"/>
      <c r="N47" s="24"/>
      <c r="O47" s="24"/>
      <c r="P47" s="105"/>
      <c r="Q47" s="22"/>
      <c r="R47" s="24">
        <v>195888</v>
      </c>
      <c r="S47" s="24">
        <v>24486</v>
      </c>
      <c r="T47" s="24">
        <v>97944</v>
      </c>
      <c r="U47" s="25">
        <f>SUM(R47:T47)</f>
        <v>318318</v>
      </c>
      <c r="V47" s="24">
        <v>48972</v>
      </c>
      <c r="W47" s="24">
        <v>73458</v>
      </c>
      <c r="X47" s="24">
        <v>48972</v>
      </c>
      <c r="Y47" s="25">
        <f>SUM(V47:X47)</f>
        <v>171402</v>
      </c>
      <c r="Z47" s="24"/>
      <c r="AA47" s="24"/>
      <c r="AB47" s="24"/>
      <c r="AC47" s="25">
        <f>SUM(Z47:AB47)</f>
        <v>0</v>
      </c>
      <c r="AD47" s="24"/>
      <c r="AE47" s="24"/>
      <c r="AF47" s="24"/>
      <c r="AG47" s="25">
        <f>SUM(AD47:AF47)</f>
        <v>0</v>
      </c>
      <c r="AH47" s="25">
        <f>SUM(U47,Y47,AC47,AG47)</f>
        <v>489720</v>
      </c>
      <c r="AI47" s="26">
        <f>IF(ISERROR(AH47/J46),0,AH47/J46)</f>
        <v>3.3469744709474385E-2</v>
      </c>
      <c r="AJ47" s="27">
        <f>IF(ISERROR(AH47/$AH$125),"-",AH47/$AH$125)</f>
        <v>9.3824631792922884E-4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outlineLevel="1" x14ac:dyDescent="0.25">
      <c r="A48" s="19">
        <v>2</v>
      </c>
      <c r="B48" s="19"/>
      <c r="C48" s="64"/>
      <c r="D48" s="29"/>
      <c r="E48" s="64"/>
      <c r="F48" s="64"/>
      <c r="G48" s="64"/>
      <c r="H48" s="29"/>
      <c r="I48" s="29"/>
      <c r="J48" s="161"/>
      <c r="K48" s="93">
        <f>9627437+45200</f>
        <v>9672637</v>
      </c>
      <c r="L48" s="106" t="s">
        <v>178</v>
      </c>
      <c r="M48" s="24"/>
      <c r="N48" s="24"/>
      <c r="O48" s="24"/>
      <c r="P48" s="30"/>
      <c r="Q48" s="30"/>
      <c r="R48" s="24"/>
      <c r="S48" s="24">
        <v>3035252</v>
      </c>
      <c r="T48" s="24">
        <v>1172132</v>
      </c>
      <c r="U48" s="25">
        <f>SUM(R48:T48)</f>
        <v>4207384</v>
      </c>
      <c r="V48" s="24">
        <f>517626+45200</f>
        <v>562826</v>
      </c>
      <c r="W48" s="24">
        <v>898885</v>
      </c>
      <c r="X48" s="24">
        <v>517626</v>
      </c>
      <c r="Y48" s="25">
        <f>SUM(V48:X48)</f>
        <v>1979337</v>
      </c>
      <c r="Z48" s="24"/>
      <c r="AA48" s="24"/>
      <c r="AB48" s="24"/>
      <c r="AC48" s="25">
        <f>SUM(Z48:AB48)</f>
        <v>0</v>
      </c>
      <c r="AD48" s="24"/>
      <c r="AE48" s="24"/>
      <c r="AF48" s="24"/>
      <c r="AG48" s="25">
        <f>SUM(AD48:AF48)</f>
        <v>0</v>
      </c>
      <c r="AH48" s="25">
        <f>SUM(U48,Y48,AC48,AG48)</f>
        <v>6186721</v>
      </c>
      <c r="AI48" s="26">
        <f>IF(ISERROR(AH48/J46),0,AH48/J46)</f>
        <v>0.4228293156471945</v>
      </c>
      <c r="AJ48" s="27">
        <f>IF(ISERROR(AH48/$AH$125),"-",AH48/$AH$125)</f>
        <v>1.1853034791933016E-2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s="37" customFormat="1" ht="12.75" customHeight="1" x14ac:dyDescent="0.25">
      <c r="A49" s="162" t="s">
        <v>57</v>
      </c>
      <c r="B49" s="168"/>
      <c r="C49" s="163"/>
      <c r="D49" s="163"/>
      <c r="E49" s="163"/>
      <c r="F49" s="163"/>
      <c r="G49" s="163"/>
      <c r="H49" s="163"/>
      <c r="I49" s="164"/>
      <c r="J49" s="33">
        <f>+J46</f>
        <v>14631722</v>
      </c>
      <c r="K49" s="33">
        <f>SUM(K47:K48)</f>
        <v>10162357</v>
      </c>
      <c r="L49" s="32"/>
      <c r="M49" s="33">
        <f>SUM(M47:M48)</f>
        <v>0</v>
      </c>
      <c r="N49" s="33">
        <f>SUM(N47:N48)</f>
        <v>0</v>
      </c>
      <c r="O49" s="33">
        <f>SUM(O47:O48)</f>
        <v>0</v>
      </c>
      <c r="P49" s="34"/>
      <c r="Q49" s="35"/>
      <c r="R49" s="33">
        <f t="shared" ref="R49:AH49" si="20">SUM(R47:R48)</f>
        <v>195888</v>
      </c>
      <c r="S49" s="33">
        <f t="shared" si="20"/>
        <v>3059738</v>
      </c>
      <c r="T49" s="33">
        <f t="shared" si="20"/>
        <v>1270076</v>
      </c>
      <c r="U49" s="33">
        <f t="shared" si="20"/>
        <v>4525702</v>
      </c>
      <c r="V49" s="33">
        <f>SUM(V47:V48)</f>
        <v>611798</v>
      </c>
      <c r="W49" s="33">
        <f>SUM(W47:W48)</f>
        <v>972343</v>
      </c>
      <c r="X49" s="33">
        <f t="shared" si="20"/>
        <v>566598</v>
      </c>
      <c r="Y49" s="33">
        <f t="shared" si="20"/>
        <v>2150739</v>
      </c>
      <c r="Z49" s="33">
        <f t="shared" si="20"/>
        <v>0</v>
      </c>
      <c r="AA49" s="33">
        <f t="shared" si="20"/>
        <v>0</v>
      </c>
      <c r="AB49" s="33">
        <f t="shared" si="20"/>
        <v>0</v>
      </c>
      <c r="AC49" s="33">
        <f t="shared" si="20"/>
        <v>0</v>
      </c>
      <c r="AD49" s="33">
        <f t="shared" si="20"/>
        <v>0</v>
      </c>
      <c r="AE49" s="33">
        <f t="shared" si="20"/>
        <v>0</v>
      </c>
      <c r="AF49" s="33">
        <f t="shared" si="20"/>
        <v>0</v>
      </c>
      <c r="AG49" s="33">
        <f t="shared" si="20"/>
        <v>0</v>
      </c>
      <c r="AH49" s="33">
        <f t="shared" si="20"/>
        <v>6676441</v>
      </c>
      <c r="AI49" s="36">
        <f>IF(ISERROR(AH49/J49),0,AH49/J49)</f>
        <v>0.4562990603566689</v>
      </c>
      <c r="AJ49" s="36">
        <f>IF(ISERROR(AH49/$AH$125),0,AH49/$AH$125)</f>
        <v>1.2791281109862244E-2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x14ac:dyDescent="0.25">
      <c r="A50" s="157" t="s">
        <v>58</v>
      </c>
      <c r="B50" s="158"/>
      <c r="C50" s="158"/>
      <c r="D50" s="158"/>
      <c r="E50" s="159"/>
      <c r="F50" s="9"/>
      <c r="G50" s="10"/>
      <c r="H50" s="11"/>
      <c r="I50" s="11"/>
      <c r="J50" s="160">
        <v>38077044</v>
      </c>
      <c r="K50" s="13"/>
      <c r="L50" s="14"/>
      <c r="M50" s="15"/>
      <c r="N50" s="15"/>
      <c r="O50" s="15"/>
      <c r="P50" s="10"/>
      <c r="Q50" s="16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7"/>
      <c r="AJ50" s="17"/>
    </row>
    <row r="51" spans="1:106" ht="24.95" customHeight="1" x14ac:dyDescent="0.25">
      <c r="A51" s="19">
        <v>1</v>
      </c>
      <c r="B51" s="19"/>
      <c r="C51" s="29"/>
      <c r="D51" s="70"/>
      <c r="E51" s="64"/>
      <c r="F51" s="64"/>
      <c r="G51" s="29"/>
      <c r="H51" s="29"/>
      <c r="I51" s="29"/>
      <c r="J51" s="178"/>
      <c r="K51" s="93">
        <v>24486</v>
      </c>
      <c r="L51" s="106" t="s">
        <v>177</v>
      </c>
      <c r="M51" s="122"/>
      <c r="N51" s="122"/>
      <c r="O51" s="122"/>
      <c r="P51" s="10"/>
      <c r="Q51" s="16"/>
      <c r="R51" s="25"/>
      <c r="S51" s="25"/>
      <c r="T51" s="25"/>
      <c r="U51" s="25"/>
      <c r="V51" s="25"/>
      <c r="W51" s="25"/>
      <c r="X51" s="24">
        <v>24486</v>
      </c>
      <c r="Y51" s="25">
        <f>SUM(V51:X51)</f>
        <v>24486</v>
      </c>
      <c r="Z51" s="25"/>
      <c r="AA51" s="25"/>
      <c r="AB51" s="25"/>
      <c r="AC51" s="25">
        <f>SUM(Z51:AB51)</f>
        <v>0</v>
      </c>
      <c r="AD51" s="24"/>
      <c r="AE51" s="24"/>
      <c r="AF51" s="24"/>
      <c r="AG51" s="25">
        <f>SUM(AD51:AF51)</f>
        <v>0</v>
      </c>
      <c r="AH51" s="25">
        <f>SUM(U51,Y51,AC51,AG51)</f>
        <v>24486</v>
      </c>
      <c r="AI51" s="26">
        <f>IF(ISERROR(AH51/$J$50),0,AH51/$J$50)</f>
        <v>6.4306462444931392E-4</v>
      </c>
      <c r="AJ51" s="27">
        <f t="shared" ref="AJ51" si="21">IF(ISERROR(AH51/$AH$125),"-",AH51/$AH$125)</f>
        <v>4.6912315896461442E-5</v>
      </c>
    </row>
    <row r="52" spans="1:106" ht="24.95" customHeight="1" outlineLevel="1" x14ac:dyDescent="0.25">
      <c r="A52" s="19">
        <v>2</v>
      </c>
      <c r="B52" s="19"/>
      <c r="C52" s="29"/>
      <c r="D52" s="70"/>
      <c r="E52" s="64"/>
      <c r="F52" s="64"/>
      <c r="G52" s="29"/>
      <c r="H52" s="29"/>
      <c r="I52" s="29"/>
      <c r="J52" s="178"/>
      <c r="K52" s="93">
        <v>20407487</v>
      </c>
      <c r="L52" s="98" t="s">
        <v>178</v>
      </c>
      <c r="M52" s="24"/>
      <c r="N52" s="24"/>
      <c r="O52" s="24"/>
      <c r="P52" s="64"/>
      <c r="Q52" s="64"/>
      <c r="R52" s="24">
        <v>980327</v>
      </c>
      <c r="S52" s="24">
        <v>1398552</v>
      </c>
      <c r="T52" s="24">
        <v>1450204</v>
      </c>
      <c r="U52" s="25">
        <f>SUM(R52:T52)</f>
        <v>3829083</v>
      </c>
      <c r="V52" s="24">
        <v>2245484</v>
      </c>
      <c r="W52" s="24">
        <v>2055318</v>
      </c>
      <c r="X52" s="24">
        <v>1816484</v>
      </c>
      <c r="Y52" s="25">
        <f>SUM(V52:X52)</f>
        <v>6117286</v>
      </c>
      <c r="Z52" s="24"/>
      <c r="AA52" s="24"/>
      <c r="AB52" s="24"/>
      <c r="AC52" s="25">
        <f>SUM(Z52:AB52)</f>
        <v>0</v>
      </c>
      <c r="AD52" s="24"/>
      <c r="AE52" s="24"/>
      <c r="AF52" s="24"/>
      <c r="AG52" s="25">
        <f>SUM(AD52:AF52)</f>
        <v>0</v>
      </c>
      <c r="AH52" s="25">
        <f>SUM(U52,Y52,AC52,AG52)</f>
        <v>9946369</v>
      </c>
      <c r="AI52" s="26">
        <f>IF(ISERROR(AH52/$J$50),0,AH52/$J$50)</f>
        <v>0.26121694215548874</v>
      </c>
      <c r="AJ52" s="27">
        <f t="shared" ref="AJ52:AJ57" si="22">IF(ISERROR(AH52/$AH$125),"-",AH52/$AH$125)</f>
        <v>1.9056081211744316E-2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24.95" customHeight="1" outlineLevel="1" thickBot="1" x14ac:dyDescent="0.3">
      <c r="A53" s="19">
        <v>3</v>
      </c>
      <c r="B53" s="19"/>
      <c r="C53" s="43" t="s">
        <v>152</v>
      </c>
      <c r="D53" s="107">
        <v>45335</v>
      </c>
      <c r="E53" s="70" t="s">
        <v>126</v>
      </c>
      <c r="F53" s="70" t="s">
        <v>138</v>
      </c>
      <c r="G53" s="43" t="s">
        <v>317</v>
      </c>
      <c r="H53" s="29"/>
      <c r="I53" s="29"/>
      <c r="J53" s="178"/>
      <c r="K53" s="93">
        <v>1250000</v>
      </c>
      <c r="L53" s="182" t="s">
        <v>318</v>
      </c>
      <c r="M53" s="24"/>
      <c r="N53" s="24"/>
      <c r="O53" s="24"/>
      <c r="P53" s="22"/>
      <c r="Q53" s="22"/>
      <c r="R53" s="24"/>
      <c r="S53" s="24"/>
      <c r="T53" s="93">
        <v>1250000</v>
      </c>
      <c r="U53" s="25">
        <f t="shared" ref="U53:U57" si="23">SUM(R53:T53)</f>
        <v>1250000</v>
      </c>
      <c r="V53" s="24"/>
      <c r="W53" s="24"/>
      <c r="X53" s="24"/>
      <c r="Y53" s="25">
        <f t="shared" ref="Y53:Y57" si="24">SUM(V53:X53)</f>
        <v>0</v>
      </c>
      <c r="Z53" s="24"/>
      <c r="AA53" s="24"/>
      <c r="AB53" s="24"/>
      <c r="AC53" s="25">
        <f t="shared" ref="AC53:AC57" si="25">SUM(Z53:AB53)</f>
        <v>0</v>
      </c>
      <c r="AD53" s="24"/>
      <c r="AE53" s="24"/>
      <c r="AF53" s="24"/>
      <c r="AG53" s="25">
        <f t="shared" ref="AG53:AG57" si="26">SUM(AD53:AF53)</f>
        <v>0</v>
      </c>
      <c r="AH53" s="25">
        <f t="shared" ref="AH53:AH57" si="27">SUM(U53,Y53,AC53,AG53)</f>
        <v>1250000</v>
      </c>
      <c r="AI53" s="26">
        <f t="shared" ref="AI53:AI57" si="28">IF(ISERROR(AH53/$J$50),0,AH53/$J$50)</f>
        <v>3.2828178573946022E-2</v>
      </c>
      <c r="AJ53" s="27">
        <f t="shared" si="22"/>
        <v>2.394853992917455E-3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thickBot="1" x14ac:dyDescent="0.3">
      <c r="A54" s="19">
        <v>4</v>
      </c>
      <c r="B54" s="19"/>
      <c r="C54" s="43" t="s">
        <v>150</v>
      </c>
      <c r="D54" s="107">
        <v>45329</v>
      </c>
      <c r="E54" s="70" t="s">
        <v>125</v>
      </c>
      <c r="F54" s="70" t="s">
        <v>138</v>
      </c>
      <c r="G54" s="43" t="s">
        <v>317</v>
      </c>
      <c r="H54" s="29"/>
      <c r="I54" s="29"/>
      <c r="J54" s="178"/>
      <c r="K54" s="93">
        <v>1700000</v>
      </c>
      <c r="L54" s="182" t="s">
        <v>318</v>
      </c>
      <c r="M54" s="24"/>
      <c r="N54" s="24"/>
      <c r="O54" s="24"/>
      <c r="P54" s="22"/>
      <c r="Q54" s="22"/>
      <c r="R54" s="24"/>
      <c r="S54" s="24"/>
      <c r="T54" s="93">
        <v>1700000</v>
      </c>
      <c r="U54" s="25">
        <f t="shared" si="23"/>
        <v>1700000</v>
      </c>
      <c r="V54" s="24"/>
      <c r="W54" s="24"/>
      <c r="X54" s="24"/>
      <c r="Y54" s="25">
        <f t="shared" si="24"/>
        <v>0</v>
      </c>
      <c r="Z54" s="24"/>
      <c r="AA54" s="24"/>
      <c r="AB54" s="24"/>
      <c r="AC54" s="25">
        <f t="shared" si="25"/>
        <v>0</v>
      </c>
      <c r="AD54" s="24"/>
      <c r="AE54" s="24"/>
      <c r="AF54" s="24"/>
      <c r="AG54" s="25">
        <f t="shared" si="26"/>
        <v>0</v>
      </c>
      <c r="AH54" s="25">
        <f t="shared" si="27"/>
        <v>1700000</v>
      </c>
      <c r="AI54" s="26">
        <f t="shared" si="28"/>
        <v>4.4646322860566592E-2</v>
      </c>
      <c r="AJ54" s="27">
        <f t="shared" si="22"/>
        <v>3.2570014303677387E-3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24.95" customHeight="1" outlineLevel="1" thickBot="1" x14ac:dyDescent="0.3">
      <c r="A55" s="19">
        <v>5</v>
      </c>
      <c r="B55" s="19"/>
      <c r="C55" s="43" t="s">
        <v>269</v>
      </c>
      <c r="D55" s="107">
        <v>45439</v>
      </c>
      <c r="E55" s="70" t="s">
        <v>149</v>
      </c>
      <c r="F55" s="70" t="s">
        <v>138</v>
      </c>
      <c r="G55" s="43" t="s">
        <v>317</v>
      </c>
      <c r="H55" s="29"/>
      <c r="I55" s="29"/>
      <c r="J55" s="178"/>
      <c r="K55" s="93">
        <v>1519000</v>
      </c>
      <c r="L55" s="182" t="s">
        <v>318</v>
      </c>
      <c r="M55" s="24"/>
      <c r="N55" s="24"/>
      <c r="O55" s="24"/>
      <c r="P55" s="22"/>
      <c r="Q55" s="22"/>
      <c r="R55" s="24"/>
      <c r="S55" s="24"/>
      <c r="T55" s="93"/>
      <c r="U55" s="25">
        <f t="shared" si="23"/>
        <v>0</v>
      </c>
      <c r="V55" s="24"/>
      <c r="W55" s="24">
        <v>1519000</v>
      </c>
      <c r="X55" s="24"/>
      <c r="Y55" s="25">
        <f t="shared" si="24"/>
        <v>1519000</v>
      </c>
      <c r="Z55" s="24"/>
      <c r="AA55" s="24"/>
      <c r="AB55" s="24"/>
      <c r="AC55" s="25">
        <f t="shared" si="25"/>
        <v>0</v>
      </c>
      <c r="AD55" s="24"/>
      <c r="AE55" s="24"/>
      <c r="AF55" s="24"/>
      <c r="AG55" s="25">
        <f t="shared" si="26"/>
        <v>0</v>
      </c>
      <c r="AH55" s="25">
        <f t="shared" si="27"/>
        <v>1519000</v>
      </c>
      <c r="AI55" s="26">
        <f t="shared" si="28"/>
        <v>3.9892802603059205E-2</v>
      </c>
      <c r="AJ55" s="27">
        <f t="shared" si="22"/>
        <v>2.9102265721932911E-3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outlineLevel="1" thickBot="1" x14ac:dyDescent="0.3">
      <c r="A56" s="19">
        <v>6</v>
      </c>
      <c r="B56" s="19"/>
      <c r="C56" s="43" t="s">
        <v>151</v>
      </c>
      <c r="D56" s="107">
        <v>45329</v>
      </c>
      <c r="E56" s="70" t="s">
        <v>128</v>
      </c>
      <c r="F56" s="70" t="s">
        <v>138</v>
      </c>
      <c r="G56" s="43" t="s">
        <v>317</v>
      </c>
      <c r="H56" s="29"/>
      <c r="I56" s="29"/>
      <c r="J56" s="178"/>
      <c r="K56" s="93">
        <v>1400000</v>
      </c>
      <c r="L56" s="182" t="s">
        <v>318</v>
      </c>
      <c r="M56" s="24"/>
      <c r="N56" s="24"/>
      <c r="O56" s="24"/>
      <c r="P56" s="22"/>
      <c r="Q56" s="22"/>
      <c r="R56" s="24"/>
      <c r="S56" s="24"/>
      <c r="T56" s="93">
        <v>1400000</v>
      </c>
      <c r="U56" s="25">
        <f t="shared" si="23"/>
        <v>1400000</v>
      </c>
      <c r="V56" s="24"/>
      <c r="W56" s="24"/>
      <c r="X56" s="24"/>
      <c r="Y56" s="25">
        <f t="shared" si="24"/>
        <v>0</v>
      </c>
      <c r="Z56" s="24"/>
      <c r="AA56" s="24"/>
      <c r="AB56" s="24"/>
      <c r="AC56" s="25">
        <f t="shared" si="25"/>
        <v>0</v>
      </c>
      <c r="AD56" s="24"/>
      <c r="AE56" s="24"/>
      <c r="AF56" s="24"/>
      <c r="AG56" s="25">
        <f t="shared" si="26"/>
        <v>0</v>
      </c>
      <c r="AH56" s="25">
        <f t="shared" si="27"/>
        <v>1400000</v>
      </c>
      <c r="AI56" s="26">
        <f t="shared" si="28"/>
        <v>3.6767560002819548E-2</v>
      </c>
      <c r="AJ56" s="27">
        <f t="shared" si="22"/>
        <v>2.6822364720675497E-3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4.95" customHeight="1" outlineLevel="1" thickBot="1" x14ac:dyDescent="0.3">
      <c r="A57" s="19">
        <v>7</v>
      </c>
      <c r="B57" s="19"/>
      <c r="C57" s="43" t="s">
        <v>270</v>
      </c>
      <c r="D57" s="107">
        <v>45420</v>
      </c>
      <c r="E57" s="70" t="s">
        <v>127</v>
      </c>
      <c r="F57" s="70" t="s">
        <v>138</v>
      </c>
      <c r="G57" s="43" t="s">
        <v>317</v>
      </c>
      <c r="H57" s="29"/>
      <c r="I57" s="29"/>
      <c r="J57" s="178"/>
      <c r="K57" s="93">
        <v>1500000</v>
      </c>
      <c r="L57" s="182" t="s">
        <v>318</v>
      </c>
      <c r="M57" s="24"/>
      <c r="N57" s="24"/>
      <c r="O57" s="24"/>
      <c r="P57" s="22"/>
      <c r="Q57" s="22"/>
      <c r="R57" s="24"/>
      <c r="S57" s="24"/>
      <c r="T57" s="93"/>
      <c r="U57" s="25">
        <f t="shared" si="23"/>
        <v>0</v>
      </c>
      <c r="V57" s="24"/>
      <c r="W57" s="24">
        <v>1500000</v>
      </c>
      <c r="X57" s="24"/>
      <c r="Y57" s="25">
        <f t="shared" si="24"/>
        <v>1500000</v>
      </c>
      <c r="Z57" s="24"/>
      <c r="AA57" s="24"/>
      <c r="AB57" s="24"/>
      <c r="AC57" s="25">
        <f t="shared" si="25"/>
        <v>0</v>
      </c>
      <c r="AD57" s="24"/>
      <c r="AE57" s="24"/>
      <c r="AF57" s="24"/>
      <c r="AG57" s="25">
        <f t="shared" si="26"/>
        <v>0</v>
      </c>
      <c r="AH57" s="25">
        <f t="shared" si="27"/>
        <v>1500000</v>
      </c>
      <c r="AI57" s="26">
        <f t="shared" si="28"/>
        <v>3.9393814288735229E-2</v>
      </c>
      <c r="AJ57" s="27">
        <f t="shared" si="22"/>
        <v>2.873824791500946E-3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s="37" customFormat="1" ht="12.75" customHeight="1" x14ac:dyDescent="0.25">
      <c r="A58" s="162" t="s">
        <v>59</v>
      </c>
      <c r="B58" s="168"/>
      <c r="C58" s="163"/>
      <c r="D58" s="163"/>
      <c r="E58" s="163"/>
      <c r="F58" s="163"/>
      <c r="G58" s="163"/>
      <c r="H58" s="163"/>
      <c r="I58" s="164"/>
      <c r="J58" s="33">
        <f>+J50</f>
        <v>38077044</v>
      </c>
      <c r="K58" s="33">
        <f>SUM(K51:K57)</f>
        <v>27800973</v>
      </c>
      <c r="L58" s="32"/>
      <c r="M58" s="33">
        <f>SUM(M52:M57)</f>
        <v>0</v>
      </c>
      <c r="N58" s="33">
        <f>SUM(N52:N57)</f>
        <v>0</v>
      </c>
      <c r="O58" s="33">
        <f>SUM(O52:O57)</f>
        <v>0</v>
      </c>
      <c r="P58" s="34"/>
      <c r="Q58" s="35"/>
      <c r="R58" s="33">
        <f t="shared" ref="R58:AG58" si="29">SUM(R52:R57)</f>
        <v>980327</v>
      </c>
      <c r="S58" s="33">
        <f t="shared" si="29"/>
        <v>1398552</v>
      </c>
      <c r="T58" s="33">
        <f t="shared" si="29"/>
        <v>5800204</v>
      </c>
      <c r="U58" s="33">
        <f t="shared" si="29"/>
        <v>8179083</v>
      </c>
      <c r="V58" s="33">
        <f>SUM(V51:V57)</f>
        <v>2245484</v>
      </c>
      <c r="W58" s="33">
        <f t="shared" ref="W58:X58" si="30">SUM(W51:W57)</f>
        <v>5074318</v>
      </c>
      <c r="X58" s="33">
        <f t="shared" si="30"/>
        <v>1840970</v>
      </c>
      <c r="Y58" s="33">
        <f>SUM(Y51:Y57)</f>
        <v>9160772</v>
      </c>
      <c r="Z58" s="33">
        <f t="shared" si="29"/>
        <v>0</v>
      </c>
      <c r="AA58" s="33">
        <f t="shared" si="29"/>
        <v>0</v>
      </c>
      <c r="AB58" s="33">
        <f t="shared" si="29"/>
        <v>0</v>
      </c>
      <c r="AC58" s="33">
        <f t="shared" si="29"/>
        <v>0</v>
      </c>
      <c r="AD58" s="33">
        <f t="shared" si="29"/>
        <v>0</v>
      </c>
      <c r="AE58" s="33">
        <f t="shared" si="29"/>
        <v>0</v>
      </c>
      <c r="AF58" s="33">
        <f t="shared" si="29"/>
        <v>0</v>
      </c>
      <c r="AG58" s="33">
        <f t="shared" si="29"/>
        <v>0</v>
      </c>
      <c r="AH58" s="33">
        <f>SUM(AH51:AH57)</f>
        <v>17339855</v>
      </c>
      <c r="AI58" s="36">
        <f>IF(ISERROR(AH58/J58),0,AH58/J58)</f>
        <v>0.45538868510906466</v>
      </c>
      <c r="AJ58" s="36">
        <f>IF(ISERROR(AH58/$AH$125),0,AH58/$AH$125)</f>
        <v>3.3221136786687755E-2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x14ac:dyDescent="0.25">
      <c r="A59" s="157" t="s">
        <v>60</v>
      </c>
      <c r="B59" s="158"/>
      <c r="C59" s="158"/>
      <c r="D59" s="158"/>
      <c r="E59" s="159"/>
      <c r="F59" s="9"/>
      <c r="G59" s="10"/>
      <c r="H59" s="11"/>
      <c r="I59" s="11"/>
      <c r="J59" s="160">
        <v>35547992</v>
      </c>
      <c r="K59" s="13"/>
      <c r="L59" s="14"/>
      <c r="M59" s="15"/>
      <c r="N59" s="15"/>
      <c r="O59" s="15"/>
      <c r="P59" s="10"/>
      <c r="Q59" s="16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7"/>
      <c r="AJ59" s="17"/>
    </row>
    <row r="60" spans="1:106" ht="24.95" customHeight="1" outlineLevel="1" x14ac:dyDescent="0.25">
      <c r="A60" s="19">
        <v>1</v>
      </c>
      <c r="B60" s="19"/>
      <c r="C60" s="40"/>
      <c r="D60" s="41"/>
      <c r="E60" s="42"/>
      <c r="F60" s="43"/>
      <c r="G60" s="43"/>
      <c r="H60" s="55"/>
      <c r="I60" s="55"/>
      <c r="J60" s="178"/>
      <c r="K60" s="93">
        <v>29824208</v>
      </c>
      <c r="L60" s="98" t="s">
        <v>178</v>
      </c>
      <c r="M60" s="47"/>
      <c r="N60" s="48"/>
      <c r="O60" s="47"/>
      <c r="P60" s="49"/>
      <c r="Q60" s="49"/>
      <c r="R60" s="93">
        <v>989995</v>
      </c>
      <c r="S60" s="93">
        <v>295048</v>
      </c>
      <c r="T60" s="93">
        <v>5913578</v>
      </c>
      <c r="U60" s="25">
        <f>SUM(R60:T60)</f>
        <v>7198621</v>
      </c>
      <c r="V60" s="24">
        <v>2095520</v>
      </c>
      <c r="W60" s="24">
        <v>14703728</v>
      </c>
      <c r="X60" s="24">
        <v>3568811</v>
      </c>
      <c r="Y60" s="25">
        <f>SUM(V60:X60)</f>
        <v>20368059</v>
      </c>
      <c r="Z60" s="24"/>
      <c r="AA60" s="24"/>
      <c r="AB60" s="24"/>
      <c r="AC60" s="25">
        <f>SUM(Z60:AB60)</f>
        <v>0</v>
      </c>
      <c r="AD60" s="24"/>
      <c r="AE60" s="24">
        <v>0</v>
      </c>
      <c r="AF60" s="24">
        <v>0</v>
      </c>
      <c r="AG60" s="25">
        <f>SUM(AD60:AF60)</f>
        <v>0</v>
      </c>
      <c r="AH60" s="25">
        <f>SUM(U60,Y60,AC60,AG60)</f>
        <v>27566680</v>
      </c>
      <c r="AI60" s="26">
        <f>IF(ISERROR(AH60/J59),0,AH60/J59)</f>
        <v>0.77547783852319985</v>
      </c>
      <c r="AJ60" s="27">
        <f>IF(ISERROR(AH60/$AH$125),"-",AH60/$AH$125)</f>
        <v>5.2814538935582196E-2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s="37" customFormat="1" ht="12.75" customHeight="1" x14ac:dyDescent="0.25">
      <c r="A61" s="162" t="s">
        <v>61</v>
      </c>
      <c r="B61" s="168"/>
      <c r="C61" s="163"/>
      <c r="D61" s="163"/>
      <c r="E61" s="163"/>
      <c r="F61" s="163"/>
      <c r="G61" s="163"/>
      <c r="H61" s="163"/>
      <c r="I61" s="164"/>
      <c r="J61" s="33">
        <f>SUM(J59:J60)</f>
        <v>35547992</v>
      </c>
      <c r="K61" s="33">
        <f>SUM(K60:K60)</f>
        <v>29824208</v>
      </c>
      <c r="L61" s="32"/>
      <c r="M61" s="33">
        <f>SUM(M60:M60)</f>
        <v>0</v>
      </c>
      <c r="N61" s="33">
        <f>SUM(N60:N60)</f>
        <v>0</v>
      </c>
      <c r="O61" s="33">
        <f>SUM(O60:O60)</f>
        <v>0</v>
      </c>
      <c r="P61" s="34"/>
      <c r="Q61" s="35"/>
      <c r="R61" s="33">
        <f t="shared" ref="R61:AH61" si="31">SUM(R60:R60)</f>
        <v>989995</v>
      </c>
      <c r="S61" s="33">
        <f t="shared" si="31"/>
        <v>295048</v>
      </c>
      <c r="T61" s="33">
        <f t="shared" si="31"/>
        <v>5913578</v>
      </c>
      <c r="U61" s="33">
        <f t="shared" si="31"/>
        <v>7198621</v>
      </c>
      <c r="V61" s="33">
        <f>SUM(V60:V60)</f>
        <v>2095520</v>
      </c>
      <c r="W61" s="33">
        <f t="shared" si="31"/>
        <v>14703728</v>
      </c>
      <c r="X61" s="33">
        <f t="shared" si="31"/>
        <v>3568811</v>
      </c>
      <c r="Y61" s="33">
        <f t="shared" si="31"/>
        <v>20368059</v>
      </c>
      <c r="Z61" s="33">
        <f t="shared" si="31"/>
        <v>0</v>
      </c>
      <c r="AA61" s="33">
        <f t="shared" si="31"/>
        <v>0</v>
      </c>
      <c r="AB61" s="33">
        <f t="shared" si="31"/>
        <v>0</v>
      </c>
      <c r="AC61" s="33">
        <f t="shared" si="31"/>
        <v>0</v>
      </c>
      <c r="AD61" s="33">
        <f t="shared" si="31"/>
        <v>0</v>
      </c>
      <c r="AE61" s="33">
        <f t="shared" si="31"/>
        <v>0</v>
      </c>
      <c r="AF61" s="33">
        <f t="shared" si="31"/>
        <v>0</v>
      </c>
      <c r="AG61" s="33">
        <f t="shared" si="31"/>
        <v>0</v>
      </c>
      <c r="AH61" s="33">
        <f t="shared" si="31"/>
        <v>27566680</v>
      </c>
      <c r="AI61" s="36">
        <f>IF(ISERROR(AH61/J61),0,AH61/J61)</f>
        <v>0.77547783852319985</v>
      </c>
      <c r="AJ61" s="36">
        <f>IF(ISERROR(AH61/$AH$125),0,AH61/$AH$125)</f>
        <v>5.2814538935582196E-2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x14ac:dyDescent="0.25">
      <c r="A62" s="157" t="s">
        <v>62</v>
      </c>
      <c r="B62" s="158"/>
      <c r="C62" s="158"/>
      <c r="D62" s="158"/>
      <c r="E62" s="159"/>
      <c r="F62" s="9"/>
      <c r="G62" s="10"/>
      <c r="H62" s="11"/>
      <c r="I62" s="11"/>
      <c r="J62" s="160">
        <v>40843046</v>
      </c>
      <c r="K62" s="13"/>
      <c r="L62" s="14"/>
      <c r="M62" s="15"/>
      <c r="N62" s="15"/>
      <c r="O62" s="15"/>
      <c r="P62" s="10"/>
      <c r="Q62" s="16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7"/>
      <c r="AJ62" s="17"/>
    </row>
    <row r="63" spans="1:106" ht="24.95" customHeight="1" outlineLevel="1" x14ac:dyDescent="0.25">
      <c r="A63" s="19">
        <v>1</v>
      </c>
      <c r="B63" s="19"/>
      <c r="C63" s="40"/>
      <c r="D63" s="41"/>
      <c r="E63" s="70"/>
      <c r="F63" s="43"/>
      <c r="G63" s="43"/>
      <c r="H63" s="55"/>
      <c r="I63" s="55"/>
      <c r="J63" s="178"/>
      <c r="K63" s="93">
        <v>820290</v>
      </c>
      <c r="L63" s="106" t="s">
        <v>177</v>
      </c>
      <c r="M63" s="47"/>
      <c r="N63" s="48"/>
      <c r="O63" s="97"/>
      <c r="P63" s="43"/>
      <c r="Q63" s="43"/>
      <c r="R63" s="93">
        <v>0</v>
      </c>
      <c r="S63" s="93">
        <v>110188</v>
      </c>
      <c r="T63" s="93">
        <v>0</v>
      </c>
      <c r="U63" s="25">
        <f>SUM(R63:T63)</f>
        <v>110188</v>
      </c>
      <c r="V63" s="24">
        <v>257106</v>
      </c>
      <c r="W63" s="24">
        <v>257106</v>
      </c>
      <c r="X63" s="24">
        <v>195890</v>
      </c>
      <c r="Y63" s="25">
        <f>SUM(V63:X63)</f>
        <v>710102</v>
      </c>
      <c r="Z63" s="24">
        <v>0</v>
      </c>
      <c r="AA63" s="24">
        <v>0</v>
      </c>
      <c r="AB63" s="24">
        <v>0</v>
      </c>
      <c r="AC63" s="25">
        <f>SUM(Z63:AB63)</f>
        <v>0</v>
      </c>
      <c r="AD63" s="24">
        <v>0</v>
      </c>
      <c r="AE63" s="24">
        <v>0</v>
      </c>
      <c r="AF63" s="24">
        <v>0</v>
      </c>
      <c r="AG63" s="25">
        <f>SUM(AD63:AF63)</f>
        <v>0</v>
      </c>
      <c r="AH63" s="25">
        <f>SUM(U63,Y63,AC63,AG63)</f>
        <v>820290</v>
      </c>
      <c r="AI63" s="26">
        <f>IF(ISERROR(AH63/J62),0,AH63/J62)</f>
        <v>2.00839574991542E-2</v>
      </c>
      <c r="AJ63" s="27">
        <f>IF(ISERROR(AH63/$AH$125),"-",AH63/$AH$125)</f>
        <v>1.5715798254802072E-3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outlineLevel="1" x14ac:dyDescent="0.25">
      <c r="A64" s="19">
        <v>2</v>
      </c>
      <c r="B64" s="19"/>
      <c r="C64" s="40"/>
      <c r="D64" s="41"/>
      <c r="E64" s="70"/>
      <c r="F64" s="43"/>
      <c r="G64" s="43"/>
      <c r="H64" s="55"/>
      <c r="I64" s="55"/>
      <c r="J64" s="161"/>
      <c r="K64" s="93">
        <f>23823147+211100</f>
        <v>24034247</v>
      </c>
      <c r="L64" s="98" t="s">
        <v>178</v>
      </c>
      <c r="M64" s="47"/>
      <c r="N64" s="48"/>
      <c r="O64" s="97"/>
      <c r="P64" s="43"/>
      <c r="Q64" s="43"/>
      <c r="R64" s="93">
        <v>1091096</v>
      </c>
      <c r="S64" s="93">
        <v>1989518</v>
      </c>
      <c r="T64" s="93">
        <v>1974969</v>
      </c>
      <c r="U64" s="25">
        <f>SUM(R64:T64)</f>
        <v>5055583</v>
      </c>
      <c r="V64" s="24">
        <v>4065973</v>
      </c>
      <c r="W64" s="24">
        <f>4136648+192100</f>
        <v>4328748</v>
      </c>
      <c r="X64" s="24">
        <f>2006707+19000</f>
        <v>2025707</v>
      </c>
      <c r="Y64" s="25">
        <f>SUM(V64:X64)</f>
        <v>10420428</v>
      </c>
      <c r="Z64" s="24">
        <v>0</v>
      </c>
      <c r="AA64" s="24">
        <v>0</v>
      </c>
      <c r="AB64" s="24">
        <v>0</v>
      </c>
      <c r="AC64" s="25">
        <f>SUM(Z64:AB64)</f>
        <v>0</v>
      </c>
      <c r="AD64" s="24">
        <v>0</v>
      </c>
      <c r="AE64" s="24">
        <v>0</v>
      </c>
      <c r="AF64" s="24">
        <v>0</v>
      </c>
      <c r="AG64" s="25">
        <f>SUM(AD64:AF64)</f>
        <v>0</v>
      </c>
      <c r="AH64" s="25">
        <f>SUM(U64,Y64,AC64,AG64)</f>
        <v>15476011</v>
      </c>
      <c r="AI64" s="26">
        <f>IF(ISERROR(AH64/J62),0,AH64/J62)</f>
        <v>0.37891422201958197</v>
      </c>
      <c r="AJ64" s="27">
        <f>IF(ISERROR(AH64/$AH$125),"-",AH64/$AH$125)</f>
        <v>2.9650229390227566E-2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s="37" customFormat="1" ht="12.75" customHeight="1" x14ac:dyDescent="0.25">
      <c r="A65" s="162" t="s">
        <v>63</v>
      </c>
      <c r="B65" s="168"/>
      <c r="C65" s="163"/>
      <c r="D65" s="163"/>
      <c r="E65" s="163"/>
      <c r="F65" s="163"/>
      <c r="G65" s="163"/>
      <c r="H65" s="163"/>
      <c r="I65" s="164"/>
      <c r="J65" s="33">
        <f>+J62</f>
        <v>40843046</v>
      </c>
      <c r="K65" s="33">
        <f>SUM(K63:K64)</f>
        <v>24854537</v>
      </c>
      <c r="L65" s="32"/>
      <c r="M65" s="33">
        <f>SUM(M63:M63)</f>
        <v>0</v>
      </c>
      <c r="N65" s="33">
        <f>SUM(N63:N63)</f>
        <v>0</v>
      </c>
      <c r="O65" s="33">
        <f>SUM(O63:O63)</f>
        <v>0</v>
      </c>
      <c r="P65" s="34"/>
      <c r="Q65" s="35"/>
      <c r="R65" s="33">
        <f t="shared" ref="R65:U65" si="32">SUM(R63:R64)</f>
        <v>1091096</v>
      </c>
      <c r="S65" s="33">
        <f t="shared" si="32"/>
        <v>2099706</v>
      </c>
      <c r="T65" s="33">
        <f t="shared" si="32"/>
        <v>1974969</v>
      </c>
      <c r="U65" s="33">
        <f t="shared" si="32"/>
        <v>5165771</v>
      </c>
      <c r="V65" s="33">
        <f>SUM(V63:V64)</f>
        <v>4323079</v>
      </c>
      <c r="W65" s="33">
        <f t="shared" ref="W65:Y65" si="33">SUM(W63:W64)</f>
        <v>4585854</v>
      </c>
      <c r="X65" s="33">
        <f t="shared" si="33"/>
        <v>2221597</v>
      </c>
      <c r="Y65" s="33">
        <f t="shared" si="33"/>
        <v>11130530</v>
      </c>
      <c r="Z65" s="33">
        <f t="shared" ref="Z65:AG65" si="34">SUM(Z63:Z63)</f>
        <v>0</v>
      </c>
      <c r="AA65" s="33">
        <f t="shared" si="34"/>
        <v>0</v>
      </c>
      <c r="AB65" s="33">
        <f t="shared" si="34"/>
        <v>0</v>
      </c>
      <c r="AC65" s="33">
        <f t="shared" si="34"/>
        <v>0</v>
      </c>
      <c r="AD65" s="33">
        <f t="shared" si="34"/>
        <v>0</v>
      </c>
      <c r="AE65" s="33">
        <f t="shared" si="34"/>
        <v>0</v>
      </c>
      <c r="AF65" s="33">
        <f t="shared" si="34"/>
        <v>0</v>
      </c>
      <c r="AG65" s="33">
        <f t="shared" si="34"/>
        <v>0</v>
      </c>
      <c r="AH65" s="33">
        <f>SUM(AH63:AH64)</f>
        <v>16296301</v>
      </c>
      <c r="AI65" s="36">
        <f>IF(ISERROR(AH65/J65),0,AH65/J65)</f>
        <v>0.39899817951873617</v>
      </c>
      <c r="AJ65" s="36">
        <f>IF(ISERROR(AH65/$AH$125),0,AH65/$AH$125)</f>
        <v>3.1221809215707771E-2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x14ac:dyDescent="0.25">
      <c r="A66" s="157" t="s">
        <v>64</v>
      </c>
      <c r="B66" s="158"/>
      <c r="C66" s="158"/>
      <c r="D66" s="158"/>
      <c r="E66" s="159"/>
      <c r="F66" s="9"/>
      <c r="G66" s="10"/>
      <c r="H66" s="11"/>
      <c r="I66" s="11"/>
      <c r="J66" s="160">
        <v>33668299</v>
      </c>
      <c r="K66" s="13"/>
      <c r="L66" s="14"/>
      <c r="M66" s="15"/>
      <c r="N66" s="15"/>
      <c r="O66" s="15"/>
      <c r="P66" s="10"/>
      <c r="Q66" s="16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7"/>
      <c r="AJ66" s="17"/>
    </row>
    <row r="67" spans="1:106" ht="24.95" customHeight="1" outlineLevel="1" x14ac:dyDescent="0.25">
      <c r="A67" s="19">
        <v>1</v>
      </c>
      <c r="B67" s="46"/>
      <c r="C67" s="46"/>
      <c r="D67" s="44"/>
      <c r="E67" s="59"/>
      <c r="F67" s="60"/>
      <c r="G67" s="10"/>
      <c r="H67" s="55"/>
      <c r="I67" s="55"/>
      <c r="J67" s="178"/>
      <c r="K67" s="93">
        <v>464510</v>
      </c>
      <c r="L67" s="106" t="s">
        <v>177</v>
      </c>
      <c r="M67" s="62"/>
      <c r="N67" s="62"/>
      <c r="O67" s="10"/>
      <c r="P67" s="10"/>
      <c r="Q67" s="10"/>
      <c r="R67" s="93">
        <v>208134</v>
      </c>
      <c r="S67" s="93">
        <v>48972</v>
      </c>
      <c r="T67" s="93">
        <v>2009667</v>
      </c>
      <c r="U67" s="25">
        <f>SUM(R67:T67)</f>
        <v>2266773</v>
      </c>
      <c r="V67" s="24">
        <v>2466757</v>
      </c>
      <c r="W67" s="24">
        <v>182918</v>
      </c>
      <c r="X67" s="24">
        <v>24486</v>
      </c>
      <c r="Y67" s="25">
        <f>SUM(V67:X67)</f>
        <v>2674161</v>
      </c>
      <c r="Z67" s="24"/>
      <c r="AA67" s="24"/>
      <c r="AB67" s="24"/>
      <c r="AC67" s="25">
        <f>SUM(Z67:AB67)</f>
        <v>0</v>
      </c>
      <c r="AD67" s="24"/>
      <c r="AE67" s="24"/>
      <c r="AF67" s="24"/>
      <c r="AG67" s="25">
        <f>SUM(AD67:AF67)</f>
        <v>0</v>
      </c>
      <c r="AH67" s="25">
        <f>SUM(U67,Y67,AC67,AG67)</f>
        <v>4940934</v>
      </c>
      <c r="AI67" s="26">
        <f>IF(ISERROR(AH67/J66),0,AH67/J66)</f>
        <v>0.14675330048601504</v>
      </c>
      <c r="AJ67" s="27">
        <f>IF(ISERROR(AH67/$AH$125),"-",AH67/$AH$125)</f>
        <v>9.4662524149132891E-3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outlineLevel="1" x14ac:dyDescent="0.25">
      <c r="A68" s="19">
        <v>2</v>
      </c>
      <c r="B68" s="19"/>
      <c r="C68" s="64"/>
      <c r="D68" s="29"/>
      <c r="E68" s="64"/>
      <c r="F68" s="64"/>
      <c r="G68" s="64"/>
      <c r="H68" s="29"/>
      <c r="I68" s="29"/>
      <c r="J68" s="161"/>
      <c r="K68" s="93">
        <v>29883865</v>
      </c>
      <c r="L68" s="98" t="s">
        <v>178</v>
      </c>
      <c r="M68" s="24"/>
      <c r="N68" s="24"/>
      <c r="O68" s="24"/>
      <c r="P68" s="30"/>
      <c r="Q68" s="30"/>
      <c r="R68" s="93">
        <v>3162367</v>
      </c>
      <c r="S68" s="93">
        <v>3069043</v>
      </c>
      <c r="T68" s="93"/>
      <c r="U68" s="25">
        <f>SUM(R68:T68)</f>
        <v>6231410</v>
      </c>
      <c r="V68" s="24"/>
      <c r="W68" s="24">
        <v>3960361</v>
      </c>
      <c r="X68" s="24">
        <v>3511577</v>
      </c>
      <c r="Y68" s="25">
        <f>SUM(V68:X68)</f>
        <v>7471938</v>
      </c>
      <c r="Z68" s="24"/>
      <c r="AA68" s="24"/>
      <c r="AB68" s="24"/>
      <c r="AC68" s="25">
        <f>SUM(Z68:AB68)</f>
        <v>0</v>
      </c>
      <c r="AD68" s="24"/>
      <c r="AE68" s="24"/>
      <c r="AF68" s="24"/>
      <c r="AG68" s="25">
        <f>SUM(AD68:AF68)</f>
        <v>0</v>
      </c>
      <c r="AH68" s="25">
        <f>SUM(U68,Y68,AC68,AG68)</f>
        <v>13703348</v>
      </c>
      <c r="AI68" s="26">
        <f>IF(ISERROR(AH68/J66),0,AH68/J66)</f>
        <v>0.40701040465394467</v>
      </c>
      <c r="AJ68" s="27">
        <f>IF(ISERROR(AH68/$AH$125),"-",AH68/$AH$125)</f>
        <v>2.6254014139309938E-2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s="37" customFormat="1" ht="12.75" customHeight="1" x14ac:dyDescent="0.25">
      <c r="A69" s="134" t="s">
        <v>65</v>
      </c>
      <c r="B69" s="134"/>
      <c r="C69" s="134"/>
      <c r="D69" s="134"/>
      <c r="E69" s="134"/>
      <c r="F69" s="134"/>
      <c r="G69" s="134"/>
      <c r="H69" s="134"/>
      <c r="I69" s="134"/>
      <c r="J69" s="33">
        <f>+J66</f>
        <v>33668299</v>
      </c>
      <c r="K69" s="33">
        <f>SUM(K67:K68)</f>
        <v>30348375</v>
      </c>
      <c r="L69" s="32"/>
      <c r="M69" s="33">
        <f>SUM(M67:M68)</f>
        <v>0</v>
      </c>
      <c r="N69" s="33">
        <f>SUM(N67:N68)</f>
        <v>0</v>
      </c>
      <c r="O69" s="33">
        <f>SUM(O67:O68)</f>
        <v>0</v>
      </c>
      <c r="P69" s="34"/>
      <c r="Q69" s="35"/>
      <c r="R69" s="33">
        <f t="shared" ref="R69:AH69" si="35">SUM(R67:R68)</f>
        <v>3370501</v>
      </c>
      <c r="S69" s="33">
        <f t="shared" si="35"/>
        <v>3118015</v>
      </c>
      <c r="T69" s="33">
        <f t="shared" si="35"/>
        <v>2009667</v>
      </c>
      <c r="U69" s="33">
        <f t="shared" si="35"/>
        <v>8498183</v>
      </c>
      <c r="V69" s="33">
        <f>SUM(V67:V68)</f>
        <v>2466757</v>
      </c>
      <c r="W69" s="33">
        <f t="shared" si="35"/>
        <v>4143279</v>
      </c>
      <c r="X69" s="33">
        <f t="shared" si="35"/>
        <v>3536063</v>
      </c>
      <c r="Y69" s="33">
        <f t="shared" si="35"/>
        <v>10146099</v>
      </c>
      <c r="Z69" s="33">
        <f t="shared" si="35"/>
        <v>0</v>
      </c>
      <c r="AA69" s="33">
        <f t="shared" si="35"/>
        <v>0</v>
      </c>
      <c r="AB69" s="33">
        <f t="shared" si="35"/>
        <v>0</v>
      </c>
      <c r="AC69" s="33">
        <f t="shared" si="35"/>
        <v>0</v>
      </c>
      <c r="AD69" s="33">
        <f t="shared" si="35"/>
        <v>0</v>
      </c>
      <c r="AE69" s="33">
        <f t="shared" si="35"/>
        <v>0</v>
      </c>
      <c r="AF69" s="33">
        <f t="shared" si="35"/>
        <v>0</v>
      </c>
      <c r="AG69" s="33">
        <f t="shared" si="35"/>
        <v>0</v>
      </c>
      <c r="AH69" s="33">
        <f t="shared" si="35"/>
        <v>18644282</v>
      </c>
      <c r="AI69" s="36">
        <f>IF(ISERROR(AH69/J69),0,AH69/J69)</f>
        <v>0.55376370513995965</v>
      </c>
      <c r="AJ69" s="36">
        <f>IF(ISERROR(AH69/$AH$125),0,AH69/$AH$125)</f>
        <v>3.5720266554223223E-2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x14ac:dyDescent="0.25">
      <c r="A70" s="165" t="s">
        <v>66</v>
      </c>
      <c r="B70" s="166"/>
      <c r="C70" s="166"/>
      <c r="D70" s="166"/>
      <c r="E70" s="167"/>
      <c r="F70" s="66"/>
      <c r="G70" s="67"/>
      <c r="H70" s="68"/>
      <c r="I70" s="68"/>
      <c r="J70" s="160">
        <v>21137670</v>
      </c>
      <c r="K70" s="13"/>
      <c r="L70" s="14"/>
      <c r="M70" s="15"/>
      <c r="N70" s="15"/>
      <c r="O70" s="15"/>
      <c r="P70" s="10"/>
      <c r="Q70" s="16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7"/>
      <c r="AJ70" s="17"/>
    </row>
    <row r="71" spans="1:106" ht="24.95" customHeight="1" outlineLevel="1" x14ac:dyDescent="0.25">
      <c r="A71" s="19">
        <v>1</v>
      </c>
      <c r="B71" s="19"/>
      <c r="C71" s="64"/>
      <c r="D71" s="29"/>
      <c r="E71" s="64"/>
      <c r="F71" s="64"/>
      <c r="G71" s="20"/>
      <c r="H71" s="21"/>
      <c r="I71" s="21"/>
      <c r="J71" s="178"/>
      <c r="K71" s="93">
        <v>110188</v>
      </c>
      <c r="L71" s="106" t="s">
        <v>177</v>
      </c>
      <c r="M71" s="24"/>
      <c r="N71" s="24"/>
      <c r="O71" s="24"/>
      <c r="P71" s="22"/>
      <c r="Q71" s="22"/>
      <c r="R71" s="24"/>
      <c r="S71" s="24">
        <v>311597</v>
      </c>
      <c r="T71" s="24"/>
      <c r="U71" s="25">
        <f>SUM(R71:T71)</f>
        <v>311597</v>
      </c>
      <c r="V71" s="24">
        <v>2037155</v>
      </c>
      <c r="W71" s="24">
        <v>24486</v>
      </c>
      <c r="X71" s="24">
        <v>224253</v>
      </c>
      <c r="Y71" s="25">
        <f>SUM(V71:X71)</f>
        <v>2285894</v>
      </c>
      <c r="Z71" s="24"/>
      <c r="AA71" s="24"/>
      <c r="AB71" s="24"/>
      <c r="AC71" s="25">
        <f>SUM(Z71:AB71)</f>
        <v>0</v>
      </c>
      <c r="AD71" s="24"/>
      <c r="AE71" s="24"/>
      <c r="AF71" s="24"/>
      <c r="AG71" s="25">
        <f>SUM(AD71:AF71)</f>
        <v>0</v>
      </c>
      <c r="AH71" s="25">
        <f>SUM(U71,Y71,AC71,AG71)</f>
        <v>2597491</v>
      </c>
      <c r="AI71" s="26">
        <f>IF(ISERROR(AH71/J71),0,AH71/J71)</f>
        <v>0</v>
      </c>
      <c r="AJ71" s="27">
        <f>IF(ISERROR(AH71/$AH$125),"-",AH71/$AH$125)</f>
        <v>4.9764893543337227E-3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outlineLevel="1" x14ac:dyDescent="0.25">
      <c r="A72" s="19">
        <v>2</v>
      </c>
      <c r="B72" s="19"/>
      <c r="C72" s="64"/>
      <c r="D72" s="29"/>
      <c r="E72" s="64"/>
      <c r="F72" s="64"/>
      <c r="G72" s="28"/>
      <c r="H72" s="29"/>
      <c r="I72" s="29"/>
      <c r="J72" s="161"/>
      <c r="K72" s="93">
        <f>12571367+96374</f>
        <v>12667741</v>
      </c>
      <c r="L72" s="98" t="s">
        <v>178</v>
      </c>
      <c r="M72" s="24"/>
      <c r="N72" s="24"/>
      <c r="O72" s="24"/>
      <c r="P72" s="30"/>
      <c r="Q72" s="30"/>
      <c r="R72" s="93">
        <v>168975</v>
      </c>
      <c r="S72" s="93">
        <v>85702</v>
      </c>
      <c r="T72" s="93">
        <v>2330708</v>
      </c>
      <c r="U72" s="25">
        <f>SUM(R72:T72)</f>
        <v>2585385</v>
      </c>
      <c r="V72" s="24"/>
      <c r="W72" s="24">
        <f>4570291+65294</f>
        <v>4635585</v>
      </c>
      <c r="X72" s="24"/>
      <c r="Y72" s="25">
        <f>SUM(V72:X72)</f>
        <v>4635585</v>
      </c>
      <c r="Z72" s="24"/>
      <c r="AA72" s="24"/>
      <c r="AB72" s="24"/>
      <c r="AC72" s="25">
        <f>SUM(Z72:AB72)</f>
        <v>0</v>
      </c>
      <c r="AD72" s="24"/>
      <c r="AE72" s="24"/>
      <c r="AF72" s="24"/>
      <c r="AG72" s="25">
        <f>SUM(AD72:AF72)</f>
        <v>0</v>
      </c>
      <c r="AH72" s="25">
        <f>SUM(U72,Y72,AC72,AG72)</f>
        <v>7220970</v>
      </c>
      <c r="AI72" s="26">
        <f>IF(ISERROR(AH72/J72),0,AH72/J72)</f>
        <v>0</v>
      </c>
      <c r="AJ72" s="27">
        <f>IF(ISERROR(AH72/$AH$125),"-",AH72/$AH$125)</f>
        <v>1.3834535069789725E-2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37" customFormat="1" ht="12.75" customHeight="1" x14ac:dyDescent="0.25">
      <c r="A73" s="162" t="s">
        <v>67</v>
      </c>
      <c r="B73" s="163"/>
      <c r="C73" s="163"/>
      <c r="D73" s="163"/>
      <c r="E73" s="163"/>
      <c r="F73" s="163"/>
      <c r="G73" s="163"/>
      <c r="H73" s="163"/>
      <c r="I73" s="164"/>
      <c r="J73" s="33">
        <f>+J70</f>
        <v>21137670</v>
      </c>
      <c r="K73" s="33">
        <f>SUM(K71:K72)</f>
        <v>12777929</v>
      </c>
      <c r="L73" s="32"/>
      <c r="M73" s="33">
        <f>SUM(M71:M72)</f>
        <v>0</v>
      </c>
      <c r="N73" s="33">
        <f>SUM(N71:N72)</f>
        <v>0</v>
      </c>
      <c r="O73" s="33">
        <f>SUM(O71:O72)</f>
        <v>0</v>
      </c>
      <c r="P73" s="34"/>
      <c r="Q73" s="35"/>
      <c r="R73" s="33">
        <f t="shared" ref="R73:AH73" si="36">SUM(R71:R72)</f>
        <v>168975</v>
      </c>
      <c r="S73" s="33">
        <f t="shared" si="36"/>
        <v>397299</v>
      </c>
      <c r="T73" s="33">
        <f t="shared" si="36"/>
        <v>2330708</v>
      </c>
      <c r="U73" s="33">
        <f t="shared" si="36"/>
        <v>2896982</v>
      </c>
      <c r="V73" s="33">
        <f>SUM(V71:V72)</f>
        <v>2037155</v>
      </c>
      <c r="W73" s="33">
        <f>SUM(W71:W72)</f>
        <v>4660071</v>
      </c>
      <c r="X73" s="33">
        <f t="shared" si="36"/>
        <v>224253</v>
      </c>
      <c r="Y73" s="33">
        <f t="shared" si="36"/>
        <v>6921479</v>
      </c>
      <c r="Z73" s="33">
        <f t="shared" si="36"/>
        <v>0</v>
      </c>
      <c r="AA73" s="33">
        <f t="shared" si="36"/>
        <v>0</v>
      </c>
      <c r="AB73" s="33">
        <f t="shared" si="36"/>
        <v>0</v>
      </c>
      <c r="AC73" s="33">
        <f t="shared" si="36"/>
        <v>0</v>
      </c>
      <c r="AD73" s="33">
        <f t="shared" si="36"/>
        <v>0</v>
      </c>
      <c r="AE73" s="33">
        <f t="shared" si="36"/>
        <v>0</v>
      </c>
      <c r="AF73" s="33">
        <f t="shared" si="36"/>
        <v>0</v>
      </c>
      <c r="AG73" s="33">
        <f t="shared" si="36"/>
        <v>0</v>
      </c>
      <c r="AH73" s="33">
        <f t="shared" si="36"/>
        <v>9818461</v>
      </c>
      <c r="AI73" s="36">
        <f>IF(ISERROR(AH73/J73),0,AH73/J73)</f>
        <v>0.46450062849878915</v>
      </c>
      <c r="AJ73" s="36">
        <f>IF(ISERROR(AH73/$AH$125),0,AH73/$AH$125)</f>
        <v>1.8811024424123447E-2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2.75" customHeight="1" x14ac:dyDescent="0.25">
      <c r="A74" s="157" t="s">
        <v>68</v>
      </c>
      <c r="B74" s="158"/>
      <c r="C74" s="158"/>
      <c r="D74" s="158"/>
      <c r="E74" s="159"/>
      <c r="F74" s="9"/>
      <c r="G74" s="10"/>
      <c r="H74" s="11"/>
      <c r="I74" s="11"/>
      <c r="J74" s="160">
        <v>39833697</v>
      </c>
      <c r="K74" s="13"/>
      <c r="L74" s="14"/>
      <c r="M74" s="15"/>
      <c r="N74" s="15"/>
      <c r="O74" s="15"/>
      <c r="P74" s="10"/>
      <c r="Q74" s="16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7"/>
      <c r="AJ74" s="17"/>
    </row>
    <row r="75" spans="1:106" ht="24.95" customHeight="1" outlineLevel="1" x14ac:dyDescent="0.25">
      <c r="A75" s="19">
        <v>1</v>
      </c>
      <c r="B75" s="19"/>
      <c r="C75" s="64"/>
      <c r="D75" s="29"/>
      <c r="E75" s="64"/>
      <c r="F75" s="20"/>
      <c r="G75" s="22"/>
      <c r="H75" s="21"/>
      <c r="I75" s="21"/>
      <c r="J75" s="178"/>
      <c r="K75" s="93">
        <v>34824278</v>
      </c>
      <c r="L75" s="98" t="s">
        <v>178</v>
      </c>
      <c r="M75" s="24"/>
      <c r="N75" s="24"/>
      <c r="O75" s="24"/>
      <c r="P75" s="22"/>
      <c r="Q75" s="22"/>
      <c r="R75" s="93">
        <v>4558452</v>
      </c>
      <c r="S75" s="93">
        <v>664487</v>
      </c>
      <c r="T75" s="93">
        <v>2674816</v>
      </c>
      <c r="U75" s="25">
        <f>SUM(R75:T75)</f>
        <v>7897755</v>
      </c>
      <c r="V75" s="24">
        <v>3046694</v>
      </c>
      <c r="W75" s="24">
        <v>2722210</v>
      </c>
      <c r="X75" s="24">
        <v>2731711</v>
      </c>
      <c r="Y75" s="25">
        <f>SUM(V75:X75)</f>
        <v>8500615</v>
      </c>
      <c r="Z75" s="24"/>
      <c r="AA75" s="24"/>
      <c r="AB75" s="24"/>
      <c r="AC75" s="25">
        <f>SUM(Z75:AB75)</f>
        <v>0</v>
      </c>
      <c r="AD75" s="24"/>
      <c r="AE75" s="24"/>
      <c r="AF75" s="24"/>
      <c r="AG75" s="25">
        <f>SUM(AD75:AF75)</f>
        <v>0</v>
      </c>
      <c r="AH75" s="25">
        <f>SUM(U75,Y75,AC75,AG75)</f>
        <v>16398370</v>
      </c>
      <c r="AI75" s="26">
        <f>IF(ISERROR(AH75/J74),0,AH75/J74)</f>
        <v>0.4116708022356047</v>
      </c>
      <c r="AJ75" s="27">
        <f>IF(ISERROR(AH75/$AH$125),"-",AH75/$AH$125)</f>
        <v>3.1417361497470243E-2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37" customFormat="1" ht="12.75" customHeight="1" x14ac:dyDescent="0.25">
      <c r="A76" s="162" t="s">
        <v>69</v>
      </c>
      <c r="B76" s="163"/>
      <c r="C76" s="163"/>
      <c r="D76" s="163"/>
      <c r="E76" s="163"/>
      <c r="F76" s="163"/>
      <c r="G76" s="163"/>
      <c r="H76" s="163"/>
      <c r="I76" s="164"/>
      <c r="J76" s="33">
        <f>SUM(J74:J75)</f>
        <v>39833697</v>
      </c>
      <c r="K76" s="33">
        <f>SUM(K75:K75)</f>
        <v>34824278</v>
      </c>
      <c r="L76" s="32"/>
      <c r="M76" s="33">
        <f>SUM(M75:M75)</f>
        <v>0</v>
      </c>
      <c r="N76" s="33">
        <f>SUM(N75:N75)</f>
        <v>0</v>
      </c>
      <c r="O76" s="33">
        <f>SUM(O75:O75)</f>
        <v>0</v>
      </c>
      <c r="P76" s="34"/>
      <c r="Q76" s="35"/>
      <c r="R76" s="33">
        <f t="shared" ref="R76:AH76" si="37">SUM(R75:R75)</f>
        <v>4558452</v>
      </c>
      <c r="S76" s="33">
        <f t="shared" si="37"/>
        <v>664487</v>
      </c>
      <c r="T76" s="33">
        <f t="shared" si="37"/>
        <v>2674816</v>
      </c>
      <c r="U76" s="33">
        <f t="shared" si="37"/>
        <v>7897755</v>
      </c>
      <c r="V76" s="33">
        <f>SUM(V75:V75)</f>
        <v>3046694</v>
      </c>
      <c r="W76" s="33">
        <f t="shared" si="37"/>
        <v>2722210</v>
      </c>
      <c r="X76" s="33">
        <f t="shared" si="37"/>
        <v>2731711</v>
      </c>
      <c r="Y76" s="33">
        <f t="shared" si="37"/>
        <v>8500615</v>
      </c>
      <c r="Z76" s="33">
        <f t="shared" si="37"/>
        <v>0</v>
      </c>
      <c r="AA76" s="33">
        <f t="shared" si="37"/>
        <v>0</v>
      </c>
      <c r="AB76" s="33">
        <f t="shared" si="37"/>
        <v>0</v>
      </c>
      <c r="AC76" s="33">
        <f t="shared" si="37"/>
        <v>0</v>
      </c>
      <c r="AD76" s="33">
        <f t="shared" si="37"/>
        <v>0</v>
      </c>
      <c r="AE76" s="33">
        <f t="shared" si="37"/>
        <v>0</v>
      </c>
      <c r="AF76" s="33">
        <f t="shared" si="37"/>
        <v>0</v>
      </c>
      <c r="AG76" s="33">
        <f t="shared" si="37"/>
        <v>0</v>
      </c>
      <c r="AH76" s="33">
        <f t="shared" si="37"/>
        <v>16398370</v>
      </c>
      <c r="AI76" s="36">
        <f>IF(ISERROR(AH76/J76),0,AH76/J76)</f>
        <v>0.4116708022356047</v>
      </c>
      <c r="AJ76" s="36">
        <f>IF(ISERROR(AH76/$AH$125),0,AH76/$AH$125)</f>
        <v>3.1417361497470243E-2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2.75" customHeight="1" x14ac:dyDescent="0.25">
      <c r="A77" s="157" t="s">
        <v>70</v>
      </c>
      <c r="B77" s="158"/>
      <c r="C77" s="158"/>
      <c r="D77" s="158"/>
      <c r="E77" s="159"/>
      <c r="F77" s="9"/>
      <c r="G77" s="10"/>
      <c r="H77" s="11"/>
      <c r="I77" s="11"/>
      <c r="J77" s="160">
        <v>29463141</v>
      </c>
      <c r="K77" s="13"/>
      <c r="L77" s="14"/>
      <c r="M77" s="15"/>
      <c r="N77" s="15"/>
      <c r="O77" s="15"/>
      <c r="P77" s="10"/>
      <c r="Q77" s="16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7"/>
      <c r="AJ77" s="17"/>
    </row>
    <row r="78" spans="1:106" ht="24.95" customHeight="1" outlineLevel="1" x14ac:dyDescent="0.25">
      <c r="A78" s="19">
        <v>1</v>
      </c>
      <c r="B78" s="19"/>
      <c r="C78" s="64"/>
      <c r="D78" s="29"/>
      <c r="E78" s="20"/>
      <c r="F78" s="22"/>
      <c r="G78" s="22"/>
      <c r="H78" s="21"/>
      <c r="I78" s="21"/>
      <c r="J78" s="178"/>
      <c r="K78" s="93">
        <v>18974157</v>
      </c>
      <c r="L78" s="98" t="s">
        <v>178</v>
      </c>
      <c r="M78" s="24"/>
      <c r="N78" s="24"/>
      <c r="O78" s="24"/>
      <c r="P78" s="22"/>
      <c r="Q78" s="22"/>
      <c r="R78" s="93">
        <v>1114918</v>
      </c>
      <c r="S78" s="93">
        <v>1014187</v>
      </c>
      <c r="T78" s="93">
        <v>1361393</v>
      </c>
      <c r="U78" s="25">
        <f>SUM(R78:T78)</f>
        <v>3490498</v>
      </c>
      <c r="V78" s="24">
        <v>1136667</v>
      </c>
      <c r="W78" s="24">
        <v>1393436</v>
      </c>
      <c r="X78" s="24">
        <v>1157559</v>
      </c>
      <c r="Y78" s="25">
        <f>SUM(V78:X78)</f>
        <v>3687662</v>
      </c>
      <c r="Z78" s="24"/>
      <c r="AA78" s="24"/>
      <c r="AB78" s="24"/>
      <c r="AC78" s="25">
        <f>SUM(Z78:AB78)</f>
        <v>0</v>
      </c>
      <c r="AD78" s="24"/>
      <c r="AE78" s="24"/>
      <c r="AF78" s="24"/>
      <c r="AG78" s="25">
        <f>SUM(AD78:AF78)</f>
        <v>0</v>
      </c>
      <c r="AH78" s="25">
        <f>SUM(U78,Y78,AC78,AG78)</f>
        <v>7178160</v>
      </c>
      <c r="AI78" s="26">
        <f>IF(ISERROR(AH78/J77),0,AH78/J77)</f>
        <v>0.24363186531945116</v>
      </c>
      <c r="AJ78" s="27">
        <f>IF(ISERROR(AH78/$AH$125),"-",AH78/$AH$125)</f>
        <v>1.3752516110240287E-2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s="37" customFormat="1" ht="12.75" customHeight="1" x14ac:dyDescent="0.25">
      <c r="A79" s="162" t="s">
        <v>71</v>
      </c>
      <c r="B79" s="163"/>
      <c r="C79" s="163"/>
      <c r="D79" s="163"/>
      <c r="E79" s="163"/>
      <c r="F79" s="163"/>
      <c r="G79" s="163"/>
      <c r="H79" s="163"/>
      <c r="I79" s="164"/>
      <c r="J79" s="33">
        <f>SUM(J77:J78)</f>
        <v>29463141</v>
      </c>
      <c r="K79" s="33">
        <f>SUM(K78:K78)</f>
        <v>18974157</v>
      </c>
      <c r="L79" s="32"/>
      <c r="M79" s="33">
        <f>SUM(M78:M78)</f>
        <v>0</v>
      </c>
      <c r="N79" s="33">
        <f>SUM(N78:N78)</f>
        <v>0</v>
      </c>
      <c r="O79" s="33">
        <f>SUM(O78:O78)</f>
        <v>0</v>
      </c>
      <c r="P79" s="34"/>
      <c r="Q79" s="35"/>
      <c r="R79" s="33">
        <f t="shared" ref="R79:AH79" si="38">SUM(R78:R78)</f>
        <v>1114918</v>
      </c>
      <c r="S79" s="33">
        <f t="shared" si="38"/>
        <v>1014187</v>
      </c>
      <c r="T79" s="33">
        <f t="shared" si="38"/>
        <v>1361393</v>
      </c>
      <c r="U79" s="33">
        <f t="shared" si="38"/>
        <v>3490498</v>
      </c>
      <c r="V79" s="33">
        <f>SUM(V78:V78)</f>
        <v>1136667</v>
      </c>
      <c r="W79" s="33">
        <f t="shared" si="38"/>
        <v>1393436</v>
      </c>
      <c r="X79" s="33">
        <f t="shared" si="38"/>
        <v>1157559</v>
      </c>
      <c r="Y79" s="33">
        <f t="shared" si="38"/>
        <v>3687662</v>
      </c>
      <c r="Z79" s="33">
        <f t="shared" si="38"/>
        <v>0</v>
      </c>
      <c r="AA79" s="33">
        <f t="shared" si="38"/>
        <v>0</v>
      </c>
      <c r="AB79" s="33">
        <f t="shared" si="38"/>
        <v>0</v>
      </c>
      <c r="AC79" s="33">
        <f t="shared" si="38"/>
        <v>0</v>
      </c>
      <c r="AD79" s="33">
        <f t="shared" si="38"/>
        <v>0</v>
      </c>
      <c r="AE79" s="33">
        <f t="shared" si="38"/>
        <v>0</v>
      </c>
      <c r="AF79" s="33">
        <f t="shared" si="38"/>
        <v>0</v>
      </c>
      <c r="AG79" s="33">
        <f t="shared" si="38"/>
        <v>0</v>
      </c>
      <c r="AH79" s="33">
        <f t="shared" si="38"/>
        <v>7178160</v>
      </c>
      <c r="AI79" s="36">
        <f>IF(ISERROR(AH79/J79),0,AH79/J79)</f>
        <v>0.24363186531945116</v>
      </c>
      <c r="AJ79" s="36">
        <f>IF(ISERROR(AH79/$AH$125),0,AH79/$AH$125)</f>
        <v>1.3752516110240287E-2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2.75" customHeight="1" x14ac:dyDescent="0.25">
      <c r="A80" s="157" t="s">
        <v>72</v>
      </c>
      <c r="B80" s="158"/>
      <c r="C80" s="158"/>
      <c r="D80" s="158"/>
      <c r="E80" s="159"/>
      <c r="F80" s="9"/>
      <c r="G80" s="10"/>
      <c r="H80" s="11"/>
      <c r="I80" s="11"/>
      <c r="J80" s="160">
        <v>191272680</v>
      </c>
      <c r="K80" s="13"/>
      <c r="L80" s="14"/>
      <c r="M80" s="15"/>
      <c r="N80" s="15"/>
      <c r="O80" s="15"/>
      <c r="P80" s="10"/>
      <c r="Q80" s="16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7"/>
      <c r="AJ80" s="17"/>
    </row>
    <row r="81" spans="1:106" ht="24.95" customHeight="1" outlineLevel="1" x14ac:dyDescent="0.25">
      <c r="A81" s="19">
        <v>1</v>
      </c>
      <c r="B81" s="19"/>
      <c r="C81" s="64"/>
      <c r="D81" s="29"/>
      <c r="E81" s="64"/>
      <c r="F81" s="64"/>
      <c r="G81" s="64"/>
      <c r="H81" s="29"/>
      <c r="I81" s="29"/>
      <c r="J81" s="178"/>
      <c r="K81" s="93">
        <v>269350</v>
      </c>
      <c r="L81" s="106" t="s">
        <v>177</v>
      </c>
      <c r="M81" s="24"/>
      <c r="N81" s="24"/>
      <c r="O81" s="24"/>
      <c r="P81" s="108"/>
      <c r="Q81" s="108"/>
      <c r="R81" s="93"/>
      <c r="S81" s="93">
        <v>269350</v>
      </c>
      <c r="T81" s="93">
        <v>4368613</v>
      </c>
      <c r="U81" s="25">
        <f>SUM(R81:T81)</f>
        <v>4637963</v>
      </c>
      <c r="V81" s="24"/>
      <c r="W81" s="24"/>
      <c r="X81" s="24"/>
      <c r="Y81" s="25">
        <f>SUM(V81:X81)</f>
        <v>0</v>
      </c>
      <c r="Z81" s="24"/>
      <c r="AA81" s="24"/>
      <c r="AB81" s="24"/>
      <c r="AC81" s="25">
        <f>SUM(Z81:AB81)</f>
        <v>0</v>
      </c>
      <c r="AD81" s="24"/>
      <c r="AE81" s="24"/>
      <c r="AF81" s="24"/>
      <c r="AG81" s="25">
        <f>SUM(AD81:AF81)</f>
        <v>0</v>
      </c>
      <c r="AH81" s="25">
        <f>SUM(U81,Y81,AC81,AG81)</f>
        <v>4637963</v>
      </c>
      <c r="AI81" s="26">
        <f>IF(ISERROR(AH81/$J$80),0,AH81/$J$80)</f>
        <v>2.4247911411080767E-2</v>
      </c>
      <c r="AJ81" s="27">
        <f t="shared" ref="AJ81:AJ90" si="39">IF(ISERROR(AH81/$AH$125),"-",AH81/$AH$125)</f>
        <v>8.8857953676427341E-3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4.95" customHeight="1" outlineLevel="1" x14ac:dyDescent="0.25">
      <c r="A82" s="19">
        <v>2</v>
      </c>
      <c r="B82" s="19"/>
      <c r="C82" s="64"/>
      <c r="D82" s="29"/>
      <c r="E82" s="64"/>
      <c r="F82" s="64"/>
      <c r="G82" s="64"/>
      <c r="H82" s="29"/>
      <c r="I82" s="29"/>
      <c r="J82" s="178"/>
      <c r="K82" s="93">
        <v>53428948</v>
      </c>
      <c r="L82" s="98" t="s">
        <v>178</v>
      </c>
      <c r="M82" s="24"/>
      <c r="N82" s="24"/>
      <c r="O82" s="24"/>
      <c r="P82" s="64"/>
      <c r="Q82" s="64"/>
      <c r="R82" s="93">
        <v>5074272</v>
      </c>
      <c r="S82" s="93">
        <v>4096729</v>
      </c>
      <c r="T82" s="93"/>
      <c r="U82" s="25">
        <f>SUM(R82:T82)</f>
        <v>9171001</v>
      </c>
      <c r="V82" s="24">
        <v>10980754</v>
      </c>
      <c r="W82" s="24">
        <v>5229941</v>
      </c>
      <c r="X82" s="24">
        <v>4335464</v>
      </c>
      <c r="Y82" s="25">
        <f t="shared" ref="Y82:Y90" si="40">SUM(V82:X82)</f>
        <v>20546159</v>
      </c>
      <c r="Z82" s="24"/>
      <c r="AA82" s="24"/>
      <c r="AB82" s="24"/>
      <c r="AC82" s="25">
        <f t="shared" ref="AC82:AC90" si="41">SUM(Z82:AB82)</f>
        <v>0</v>
      </c>
      <c r="AD82" s="24"/>
      <c r="AE82" s="24"/>
      <c r="AF82" s="24"/>
      <c r="AG82" s="25">
        <f t="shared" ref="AG82:AG90" si="42">SUM(AD82:AF82)</f>
        <v>0</v>
      </c>
      <c r="AH82" s="25">
        <f t="shared" ref="AH82:AH90" si="43">SUM(U82,Y82,AC82,AG82)</f>
        <v>29717160</v>
      </c>
      <c r="AI82" s="26">
        <f t="shared" ref="AI82:AI90" si="44">IF(ISERROR(AH82/$J$80),0,AH82/$J$80)</f>
        <v>0.15536541862643427</v>
      </c>
      <c r="AJ82" s="27">
        <f t="shared" si="39"/>
        <v>5.69346074273335E-2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24.95" customHeight="1" outlineLevel="1" thickBot="1" x14ac:dyDescent="0.3">
      <c r="A83" s="19">
        <v>3</v>
      </c>
      <c r="B83" s="19"/>
      <c r="C83" s="100" t="s">
        <v>160</v>
      </c>
      <c r="D83" s="107">
        <v>45331</v>
      </c>
      <c r="E83" s="70" t="s">
        <v>153</v>
      </c>
      <c r="F83" s="70" t="s">
        <v>138</v>
      </c>
      <c r="G83" s="43" t="s">
        <v>317</v>
      </c>
      <c r="H83" s="29"/>
      <c r="I83" s="29"/>
      <c r="J83" s="178"/>
      <c r="K83" s="93">
        <v>1750000</v>
      </c>
      <c r="L83" s="182" t="s">
        <v>318</v>
      </c>
      <c r="M83" s="93"/>
      <c r="N83" s="24"/>
      <c r="O83" s="24"/>
      <c r="P83" s="64"/>
      <c r="Q83" s="64"/>
      <c r="R83" s="93"/>
      <c r="S83" s="93">
        <v>1750000</v>
      </c>
      <c r="T83" s="93"/>
      <c r="U83" s="25">
        <f t="shared" ref="U83:U115" si="45">SUM(R83:T83)</f>
        <v>1750000</v>
      </c>
      <c r="V83" s="24"/>
      <c r="W83" s="24"/>
      <c r="X83" s="24"/>
      <c r="Y83" s="25">
        <f t="shared" si="40"/>
        <v>0</v>
      </c>
      <c r="Z83" s="24"/>
      <c r="AA83" s="24"/>
      <c r="AB83" s="24"/>
      <c r="AC83" s="25">
        <f t="shared" si="41"/>
        <v>0</v>
      </c>
      <c r="AD83" s="24"/>
      <c r="AE83" s="24"/>
      <c r="AF83" s="24"/>
      <c r="AG83" s="25">
        <f t="shared" si="42"/>
        <v>0</v>
      </c>
      <c r="AH83" s="25">
        <f t="shared" si="43"/>
        <v>1750000</v>
      </c>
      <c r="AI83" s="26">
        <f t="shared" si="44"/>
        <v>9.1492418049456941E-3</v>
      </c>
      <c r="AJ83" s="27">
        <f t="shared" si="39"/>
        <v>3.352795590084437E-3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24.95" customHeight="1" outlineLevel="1" thickBot="1" x14ac:dyDescent="0.3">
      <c r="A84" s="19">
        <v>4</v>
      </c>
      <c r="B84" s="19"/>
      <c r="C84" s="100" t="s">
        <v>161</v>
      </c>
      <c r="D84" s="107">
        <v>45334</v>
      </c>
      <c r="E84" s="70" t="s">
        <v>154</v>
      </c>
      <c r="F84" s="70" t="s">
        <v>138</v>
      </c>
      <c r="G84" s="43" t="s">
        <v>317</v>
      </c>
      <c r="H84" s="29"/>
      <c r="I84" s="29"/>
      <c r="J84" s="178"/>
      <c r="K84" s="93">
        <v>3626000</v>
      </c>
      <c r="L84" s="182" t="s">
        <v>318</v>
      </c>
      <c r="M84" s="93"/>
      <c r="N84" s="24"/>
      <c r="O84" s="24"/>
      <c r="P84" s="64"/>
      <c r="Q84" s="64"/>
      <c r="R84" s="93"/>
      <c r="S84" s="93">
        <v>3626000</v>
      </c>
      <c r="T84" s="93"/>
      <c r="U84" s="25">
        <f t="shared" si="45"/>
        <v>3626000</v>
      </c>
      <c r="V84" s="24"/>
      <c r="W84" s="24"/>
      <c r="X84" s="24"/>
      <c r="Y84" s="25">
        <f t="shared" si="40"/>
        <v>0</v>
      </c>
      <c r="Z84" s="24"/>
      <c r="AA84" s="24"/>
      <c r="AB84" s="24"/>
      <c r="AC84" s="25">
        <f t="shared" si="41"/>
        <v>0</v>
      </c>
      <c r="AD84" s="24"/>
      <c r="AE84" s="24"/>
      <c r="AF84" s="24"/>
      <c r="AG84" s="25">
        <f t="shared" si="42"/>
        <v>0</v>
      </c>
      <c r="AH84" s="25">
        <f t="shared" si="43"/>
        <v>3626000</v>
      </c>
      <c r="AI84" s="26">
        <f t="shared" si="44"/>
        <v>1.8957229019847477E-2</v>
      </c>
      <c r="AJ84" s="27">
        <f t="shared" si="39"/>
        <v>6.9469924626549533E-3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4.95" customHeight="1" outlineLevel="1" thickBot="1" x14ac:dyDescent="0.3">
      <c r="A85" s="19">
        <v>5</v>
      </c>
      <c r="B85" s="19"/>
      <c r="C85" s="100" t="s">
        <v>162</v>
      </c>
      <c r="D85" s="107">
        <v>45350</v>
      </c>
      <c r="E85" s="70" t="s">
        <v>155</v>
      </c>
      <c r="F85" s="70" t="s">
        <v>138</v>
      </c>
      <c r="G85" s="43" t="s">
        <v>317</v>
      </c>
      <c r="H85" s="29"/>
      <c r="I85" s="29"/>
      <c r="J85" s="178"/>
      <c r="K85" s="93">
        <v>1750000</v>
      </c>
      <c r="L85" s="182" t="s">
        <v>318</v>
      </c>
      <c r="M85" s="93"/>
      <c r="N85" s="24"/>
      <c r="O85" s="24"/>
      <c r="P85" s="64"/>
      <c r="Q85" s="64"/>
      <c r="R85" s="93"/>
      <c r="S85" s="93"/>
      <c r="T85" s="93">
        <v>1750000</v>
      </c>
      <c r="U85" s="25">
        <f t="shared" si="45"/>
        <v>1750000</v>
      </c>
      <c r="V85" s="24"/>
      <c r="W85" s="24"/>
      <c r="X85" s="24"/>
      <c r="Y85" s="25">
        <f t="shared" si="40"/>
        <v>0</v>
      </c>
      <c r="Z85" s="24"/>
      <c r="AA85" s="24"/>
      <c r="AB85" s="24"/>
      <c r="AC85" s="25">
        <f t="shared" si="41"/>
        <v>0</v>
      </c>
      <c r="AD85" s="24"/>
      <c r="AE85" s="24"/>
      <c r="AF85" s="24"/>
      <c r="AG85" s="25">
        <f t="shared" si="42"/>
        <v>0</v>
      </c>
      <c r="AH85" s="25">
        <f t="shared" si="43"/>
        <v>1750000</v>
      </c>
      <c r="AI85" s="26">
        <f t="shared" si="44"/>
        <v>9.1492418049456941E-3</v>
      </c>
      <c r="AJ85" s="27">
        <f t="shared" si="39"/>
        <v>3.352795590084437E-3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24.95" customHeight="1" outlineLevel="1" thickBot="1" x14ac:dyDescent="0.3">
      <c r="A86" s="19">
        <v>6</v>
      </c>
      <c r="B86" s="19"/>
      <c r="C86" s="100" t="s">
        <v>163</v>
      </c>
      <c r="D86" s="107">
        <v>45336</v>
      </c>
      <c r="E86" s="70" t="s">
        <v>157</v>
      </c>
      <c r="F86" s="70" t="s">
        <v>138</v>
      </c>
      <c r="G86" s="43" t="s">
        <v>317</v>
      </c>
      <c r="H86" s="29"/>
      <c r="I86" s="29"/>
      <c r="J86" s="178"/>
      <c r="K86" s="93">
        <v>9065000</v>
      </c>
      <c r="L86" s="182" t="s">
        <v>318</v>
      </c>
      <c r="M86" s="93"/>
      <c r="N86" s="24"/>
      <c r="O86" s="24"/>
      <c r="P86" s="64"/>
      <c r="Q86" s="64"/>
      <c r="R86" s="93"/>
      <c r="S86" s="93"/>
      <c r="T86" s="93">
        <v>9065000</v>
      </c>
      <c r="U86" s="25">
        <f t="shared" si="45"/>
        <v>9065000</v>
      </c>
      <c r="V86" s="24"/>
      <c r="W86" s="24"/>
      <c r="X86" s="24"/>
      <c r="Y86" s="25">
        <f t="shared" si="40"/>
        <v>0</v>
      </c>
      <c r="Z86" s="24"/>
      <c r="AA86" s="24"/>
      <c r="AB86" s="24"/>
      <c r="AC86" s="25">
        <f t="shared" si="41"/>
        <v>0</v>
      </c>
      <c r="AD86" s="24"/>
      <c r="AE86" s="24"/>
      <c r="AF86" s="24"/>
      <c r="AG86" s="25">
        <f t="shared" si="42"/>
        <v>0</v>
      </c>
      <c r="AH86" s="25">
        <f t="shared" si="43"/>
        <v>9065000</v>
      </c>
      <c r="AI86" s="26">
        <f t="shared" si="44"/>
        <v>4.7393072549618692E-2</v>
      </c>
      <c r="AJ86" s="27">
        <f t="shared" si="39"/>
        <v>1.7367481156637384E-2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4.95" customHeight="1" outlineLevel="1" thickBot="1" x14ac:dyDescent="0.3">
      <c r="A87" s="19">
        <v>7</v>
      </c>
      <c r="B87" s="19"/>
      <c r="C87" s="100" t="s">
        <v>298</v>
      </c>
      <c r="D87" s="107">
        <v>45355</v>
      </c>
      <c r="E87" s="70" t="s">
        <v>158</v>
      </c>
      <c r="F87" s="70" t="s">
        <v>138</v>
      </c>
      <c r="G87" s="43" t="s">
        <v>317</v>
      </c>
      <c r="H87" s="29"/>
      <c r="I87" s="29"/>
      <c r="J87" s="178"/>
      <c r="K87" s="93">
        <v>3500000</v>
      </c>
      <c r="L87" s="182" t="s">
        <v>318</v>
      </c>
      <c r="M87" s="93"/>
      <c r="N87" s="24"/>
      <c r="O87" s="24"/>
      <c r="P87" s="64"/>
      <c r="Q87" s="64"/>
      <c r="R87" s="93"/>
      <c r="S87" s="93"/>
      <c r="T87" s="93">
        <v>3500000</v>
      </c>
      <c r="U87" s="25">
        <f t="shared" si="45"/>
        <v>3500000</v>
      </c>
      <c r="V87" s="24"/>
      <c r="W87" s="24"/>
      <c r="X87" s="24"/>
      <c r="Y87" s="25">
        <f t="shared" si="40"/>
        <v>0</v>
      </c>
      <c r="Z87" s="24"/>
      <c r="AA87" s="24"/>
      <c r="AB87" s="24"/>
      <c r="AC87" s="25">
        <f t="shared" si="41"/>
        <v>0</v>
      </c>
      <c r="AD87" s="24"/>
      <c r="AE87" s="24"/>
      <c r="AF87" s="24"/>
      <c r="AG87" s="25">
        <f t="shared" si="42"/>
        <v>0</v>
      </c>
      <c r="AH87" s="25">
        <f t="shared" si="43"/>
        <v>3500000</v>
      </c>
      <c r="AI87" s="26">
        <f t="shared" si="44"/>
        <v>1.8298483609891388E-2</v>
      </c>
      <c r="AJ87" s="27">
        <f t="shared" si="39"/>
        <v>6.7055911801688741E-3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24.95" customHeight="1" outlineLevel="1" thickBot="1" x14ac:dyDescent="0.3">
      <c r="A88" s="19">
        <v>8</v>
      </c>
      <c r="B88" s="19"/>
      <c r="C88" s="100" t="s">
        <v>164</v>
      </c>
      <c r="D88" s="107">
        <v>45334</v>
      </c>
      <c r="E88" s="70" t="s">
        <v>159</v>
      </c>
      <c r="F88" s="70" t="s">
        <v>138</v>
      </c>
      <c r="G88" s="43" t="s">
        <v>317</v>
      </c>
      <c r="H88" s="29"/>
      <c r="I88" s="29"/>
      <c r="J88" s="178"/>
      <c r="K88" s="93">
        <v>1813000</v>
      </c>
      <c r="L88" s="182" t="s">
        <v>318</v>
      </c>
      <c r="M88" s="93"/>
      <c r="N88" s="24"/>
      <c r="O88" s="24"/>
      <c r="P88" s="64"/>
      <c r="Q88" s="64"/>
      <c r="R88" s="93"/>
      <c r="S88" s="93"/>
      <c r="T88" s="93">
        <v>1813000</v>
      </c>
      <c r="U88" s="25">
        <f t="shared" si="45"/>
        <v>1813000</v>
      </c>
      <c r="V88" s="24"/>
      <c r="W88" s="24"/>
      <c r="X88" s="24"/>
      <c r="Y88" s="25">
        <f t="shared" si="40"/>
        <v>0</v>
      </c>
      <c r="Z88" s="24"/>
      <c r="AA88" s="24"/>
      <c r="AB88" s="24"/>
      <c r="AC88" s="25">
        <f t="shared" si="41"/>
        <v>0</v>
      </c>
      <c r="AD88" s="24"/>
      <c r="AE88" s="24"/>
      <c r="AF88" s="24"/>
      <c r="AG88" s="25">
        <f t="shared" si="42"/>
        <v>0</v>
      </c>
      <c r="AH88" s="25">
        <f t="shared" si="43"/>
        <v>1813000</v>
      </c>
      <c r="AI88" s="26">
        <f t="shared" si="44"/>
        <v>9.4786145099237384E-3</v>
      </c>
      <c r="AJ88" s="27">
        <f t="shared" si="39"/>
        <v>3.4734962313274767E-3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4.95" customHeight="1" outlineLevel="1" thickBot="1" x14ac:dyDescent="0.3">
      <c r="A89" s="19">
        <v>9</v>
      </c>
      <c r="B89" s="19"/>
      <c r="C89" s="100" t="s">
        <v>165</v>
      </c>
      <c r="D89" s="107">
        <v>45350</v>
      </c>
      <c r="E89" s="70" t="s">
        <v>156</v>
      </c>
      <c r="F89" s="70" t="s">
        <v>138</v>
      </c>
      <c r="G89" s="43" t="s">
        <v>317</v>
      </c>
      <c r="H89" s="29"/>
      <c r="I89" s="29"/>
      <c r="J89" s="178"/>
      <c r="K89" s="93">
        <v>3626000</v>
      </c>
      <c r="L89" s="182" t="s">
        <v>318</v>
      </c>
      <c r="M89" s="93"/>
      <c r="N89" s="24"/>
      <c r="O89" s="24"/>
      <c r="P89" s="64"/>
      <c r="Q89" s="64"/>
      <c r="R89" s="93"/>
      <c r="S89" s="93"/>
      <c r="T89" s="93">
        <v>3626000</v>
      </c>
      <c r="U89" s="25">
        <f t="shared" si="45"/>
        <v>3626000</v>
      </c>
      <c r="V89" s="24"/>
      <c r="W89" s="24"/>
      <c r="X89" s="24"/>
      <c r="Y89" s="25">
        <f t="shared" si="40"/>
        <v>0</v>
      </c>
      <c r="Z89" s="24"/>
      <c r="AA89" s="24"/>
      <c r="AB89" s="24"/>
      <c r="AC89" s="25">
        <f t="shared" si="41"/>
        <v>0</v>
      </c>
      <c r="AD89" s="24"/>
      <c r="AE89" s="24"/>
      <c r="AF89" s="24"/>
      <c r="AG89" s="25">
        <f t="shared" si="42"/>
        <v>0</v>
      </c>
      <c r="AH89" s="25">
        <f t="shared" si="43"/>
        <v>3626000</v>
      </c>
      <c r="AI89" s="26">
        <f t="shared" si="44"/>
        <v>1.8957229019847477E-2</v>
      </c>
      <c r="AJ89" s="27">
        <f t="shared" si="39"/>
        <v>6.9469924626549533E-3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24.95" customHeight="1" outlineLevel="1" thickBot="1" x14ac:dyDescent="0.3">
      <c r="A90" s="19">
        <v>10</v>
      </c>
      <c r="B90" s="19"/>
      <c r="C90" s="100" t="s">
        <v>166</v>
      </c>
      <c r="D90" s="107">
        <v>45334</v>
      </c>
      <c r="E90" s="70" t="s">
        <v>136</v>
      </c>
      <c r="F90" s="70" t="s">
        <v>138</v>
      </c>
      <c r="G90" s="43" t="s">
        <v>317</v>
      </c>
      <c r="H90" s="29"/>
      <c r="I90" s="29"/>
      <c r="J90" s="178"/>
      <c r="K90" s="93">
        <v>1750000</v>
      </c>
      <c r="L90" s="182" t="s">
        <v>318</v>
      </c>
      <c r="M90" s="93"/>
      <c r="N90" s="24"/>
      <c r="O90" s="24"/>
      <c r="P90" s="64"/>
      <c r="Q90" s="64"/>
      <c r="R90" s="93"/>
      <c r="S90" s="93"/>
      <c r="T90" s="93">
        <v>1750000</v>
      </c>
      <c r="U90" s="25">
        <f t="shared" si="45"/>
        <v>1750000</v>
      </c>
      <c r="V90" s="24"/>
      <c r="W90" s="24"/>
      <c r="X90" s="24"/>
      <c r="Y90" s="25">
        <f t="shared" si="40"/>
        <v>0</v>
      </c>
      <c r="Z90" s="24"/>
      <c r="AA90" s="24"/>
      <c r="AB90" s="24"/>
      <c r="AC90" s="25">
        <f t="shared" si="41"/>
        <v>0</v>
      </c>
      <c r="AD90" s="24"/>
      <c r="AE90" s="24"/>
      <c r="AF90" s="24"/>
      <c r="AG90" s="25">
        <f t="shared" si="42"/>
        <v>0</v>
      </c>
      <c r="AH90" s="25">
        <f t="shared" si="43"/>
        <v>1750000</v>
      </c>
      <c r="AI90" s="26">
        <f t="shared" si="44"/>
        <v>9.1492418049456941E-3</v>
      </c>
      <c r="AJ90" s="27">
        <f t="shared" si="39"/>
        <v>3.352795590084437E-3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95" customHeight="1" outlineLevel="1" thickBot="1" x14ac:dyDescent="0.3">
      <c r="A91" s="19">
        <v>11</v>
      </c>
      <c r="B91" s="19"/>
      <c r="C91" s="100" t="s">
        <v>271</v>
      </c>
      <c r="D91" s="107">
        <v>45350</v>
      </c>
      <c r="E91" s="70" t="s">
        <v>272</v>
      </c>
      <c r="F91" s="70" t="s">
        <v>138</v>
      </c>
      <c r="G91" s="43" t="s">
        <v>317</v>
      </c>
      <c r="H91" s="29"/>
      <c r="I91" s="29"/>
      <c r="J91" s="178"/>
      <c r="K91" s="93">
        <v>9065000</v>
      </c>
      <c r="L91" s="182" t="s">
        <v>318</v>
      </c>
      <c r="M91" s="93"/>
      <c r="N91" s="24"/>
      <c r="O91" s="24"/>
      <c r="P91" s="64"/>
      <c r="Q91" s="64"/>
      <c r="R91" s="93"/>
      <c r="S91" s="93"/>
      <c r="T91" s="93"/>
      <c r="U91" s="25">
        <f t="shared" si="45"/>
        <v>0</v>
      </c>
      <c r="V91" s="93">
        <v>9065000</v>
      </c>
      <c r="W91" s="24"/>
      <c r="X91" s="24"/>
      <c r="Y91" s="25">
        <f t="shared" ref="Y91:Y115" si="46">SUM(V91:X91)</f>
        <v>9065000</v>
      </c>
      <c r="Z91" s="24"/>
      <c r="AA91" s="24"/>
      <c r="AB91" s="24"/>
      <c r="AC91" s="25">
        <f t="shared" ref="AC91:AC115" si="47">SUM(Z91:AB91)</f>
        <v>0</v>
      </c>
      <c r="AD91" s="24"/>
      <c r="AE91" s="24"/>
      <c r="AF91" s="24"/>
      <c r="AG91" s="25">
        <f t="shared" ref="AG91:AG115" si="48">SUM(AD91:AF91)</f>
        <v>0</v>
      </c>
      <c r="AH91" s="25">
        <f t="shared" ref="AH91:AH115" si="49">SUM(U91,Y91,AC91,AG91)</f>
        <v>9065000</v>
      </c>
      <c r="AI91" s="26">
        <f t="shared" ref="AI91:AI115" si="50">IF(ISERROR(AH91/$J$80),0,AH91/$J$80)</f>
        <v>4.7393072549618692E-2</v>
      </c>
      <c r="AJ91" s="27">
        <f t="shared" ref="AJ91:AJ115" si="51">IF(ISERROR(AH91/$AH$125),"-",AH91/$AH$125)</f>
        <v>1.7367481156637384E-2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4.95" customHeight="1" outlineLevel="1" thickBot="1" x14ac:dyDescent="0.3">
      <c r="A92" s="19">
        <v>12</v>
      </c>
      <c r="B92" s="19"/>
      <c r="C92" s="100" t="s">
        <v>274</v>
      </c>
      <c r="D92" s="107">
        <v>45334</v>
      </c>
      <c r="E92" s="70" t="s">
        <v>213</v>
      </c>
      <c r="F92" s="70" t="s">
        <v>138</v>
      </c>
      <c r="G92" s="43" t="s">
        <v>317</v>
      </c>
      <c r="H92" s="29"/>
      <c r="I92" s="29"/>
      <c r="J92" s="178"/>
      <c r="K92" s="93">
        <v>1750000</v>
      </c>
      <c r="L92" s="182" t="s">
        <v>318</v>
      </c>
      <c r="M92" s="93"/>
      <c r="N92" s="24"/>
      <c r="O92" s="24"/>
      <c r="P92" s="64"/>
      <c r="Q92" s="64"/>
      <c r="R92" s="93"/>
      <c r="S92" s="93"/>
      <c r="T92" s="93"/>
      <c r="U92" s="25">
        <f t="shared" si="45"/>
        <v>0</v>
      </c>
      <c r="V92" s="93">
        <v>1750000</v>
      </c>
      <c r="W92" s="24"/>
      <c r="X92" s="24"/>
      <c r="Y92" s="25">
        <f t="shared" si="46"/>
        <v>1750000</v>
      </c>
      <c r="Z92" s="24"/>
      <c r="AA92" s="24"/>
      <c r="AB92" s="24"/>
      <c r="AC92" s="25">
        <f t="shared" si="47"/>
        <v>0</v>
      </c>
      <c r="AD92" s="24"/>
      <c r="AE92" s="24"/>
      <c r="AF92" s="24"/>
      <c r="AG92" s="25">
        <f t="shared" si="48"/>
        <v>0</v>
      </c>
      <c r="AH92" s="25">
        <f t="shared" si="49"/>
        <v>1750000</v>
      </c>
      <c r="AI92" s="26">
        <f t="shared" si="50"/>
        <v>9.1492418049456941E-3</v>
      </c>
      <c r="AJ92" s="27">
        <f t="shared" si="51"/>
        <v>3.352795590084437E-3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 outlineLevel="1" thickBot="1" x14ac:dyDescent="0.3">
      <c r="A93" s="19">
        <v>13</v>
      </c>
      <c r="B93" s="19"/>
      <c r="C93" s="100" t="s">
        <v>275</v>
      </c>
      <c r="D93" s="107">
        <v>45356</v>
      </c>
      <c r="E93" s="70" t="s">
        <v>221</v>
      </c>
      <c r="F93" s="70" t="s">
        <v>138</v>
      </c>
      <c r="G93" s="43" t="s">
        <v>317</v>
      </c>
      <c r="H93" s="29"/>
      <c r="I93" s="29"/>
      <c r="J93" s="178"/>
      <c r="K93" s="93">
        <v>9065000</v>
      </c>
      <c r="L93" s="182" t="s">
        <v>318</v>
      </c>
      <c r="M93" s="93"/>
      <c r="N93" s="24"/>
      <c r="O93" s="24"/>
      <c r="P93" s="64"/>
      <c r="Q93" s="64"/>
      <c r="R93" s="93"/>
      <c r="S93" s="93"/>
      <c r="T93" s="93"/>
      <c r="U93" s="25">
        <f t="shared" si="45"/>
        <v>0</v>
      </c>
      <c r="V93" s="93">
        <v>9065000</v>
      </c>
      <c r="W93" s="24"/>
      <c r="X93" s="24"/>
      <c r="Y93" s="25">
        <f t="shared" si="46"/>
        <v>9065000</v>
      </c>
      <c r="Z93" s="24"/>
      <c r="AA93" s="24"/>
      <c r="AB93" s="24"/>
      <c r="AC93" s="25">
        <f t="shared" si="47"/>
        <v>0</v>
      </c>
      <c r="AD93" s="24"/>
      <c r="AE93" s="24"/>
      <c r="AF93" s="24"/>
      <c r="AG93" s="25">
        <f t="shared" si="48"/>
        <v>0</v>
      </c>
      <c r="AH93" s="25">
        <f t="shared" si="49"/>
        <v>9065000</v>
      </c>
      <c r="AI93" s="26">
        <f t="shared" si="50"/>
        <v>4.7393072549618692E-2</v>
      </c>
      <c r="AJ93" s="27">
        <f t="shared" si="51"/>
        <v>1.7367481156637384E-2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24.95" customHeight="1" outlineLevel="1" thickBot="1" x14ac:dyDescent="0.3">
      <c r="A94" s="19">
        <v>14</v>
      </c>
      <c r="B94" s="19"/>
      <c r="C94" s="100" t="s">
        <v>273</v>
      </c>
      <c r="D94" s="107">
        <v>45350</v>
      </c>
      <c r="E94" s="70" t="s">
        <v>214</v>
      </c>
      <c r="F94" s="70" t="s">
        <v>138</v>
      </c>
      <c r="G94" s="43" t="s">
        <v>317</v>
      </c>
      <c r="H94" s="29"/>
      <c r="I94" s="29"/>
      <c r="J94" s="178"/>
      <c r="K94" s="93">
        <v>3626000</v>
      </c>
      <c r="L94" s="182" t="s">
        <v>318</v>
      </c>
      <c r="M94" s="93"/>
      <c r="N94" s="24"/>
      <c r="O94" s="24"/>
      <c r="P94" s="64"/>
      <c r="Q94" s="64"/>
      <c r="R94" s="93"/>
      <c r="S94" s="93"/>
      <c r="T94" s="93"/>
      <c r="U94" s="25">
        <f t="shared" si="45"/>
        <v>0</v>
      </c>
      <c r="V94" s="24">
        <v>3626000</v>
      </c>
      <c r="W94" s="24"/>
      <c r="X94" s="24"/>
      <c r="Y94" s="25">
        <f t="shared" si="46"/>
        <v>3626000</v>
      </c>
      <c r="Z94" s="24"/>
      <c r="AA94" s="24"/>
      <c r="AB94" s="24"/>
      <c r="AC94" s="25">
        <f t="shared" si="47"/>
        <v>0</v>
      </c>
      <c r="AD94" s="24"/>
      <c r="AE94" s="24"/>
      <c r="AF94" s="24"/>
      <c r="AG94" s="25">
        <f t="shared" si="48"/>
        <v>0</v>
      </c>
      <c r="AH94" s="25">
        <f t="shared" si="49"/>
        <v>3626000</v>
      </c>
      <c r="AI94" s="26">
        <f t="shared" si="50"/>
        <v>1.8957229019847477E-2</v>
      </c>
      <c r="AJ94" s="27">
        <f t="shared" si="51"/>
        <v>6.9469924626549533E-3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4.95" customHeight="1" outlineLevel="1" thickBot="1" x14ac:dyDescent="0.3">
      <c r="A95" s="19">
        <v>15</v>
      </c>
      <c r="B95" s="19"/>
      <c r="C95" s="100" t="s">
        <v>276</v>
      </c>
      <c r="D95" s="107">
        <v>45357</v>
      </c>
      <c r="E95" s="70" t="s">
        <v>277</v>
      </c>
      <c r="F95" s="70" t="s">
        <v>138</v>
      </c>
      <c r="G95" s="43" t="s">
        <v>317</v>
      </c>
      <c r="H95" s="29"/>
      <c r="I95" s="29"/>
      <c r="J95" s="178"/>
      <c r="K95" s="93">
        <v>3626000</v>
      </c>
      <c r="L95" s="182" t="s">
        <v>318</v>
      </c>
      <c r="M95" s="93"/>
      <c r="N95" s="24"/>
      <c r="O95" s="24"/>
      <c r="P95" s="64"/>
      <c r="Q95" s="64"/>
      <c r="R95" s="93"/>
      <c r="S95" s="93"/>
      <c r="T95" s="93"/>
      <c r="U95" s="25">
        <f t="shared" si="45"/>
        <v>0</v>
      </c>
      <c r="V95" s="93">
        <v>3626000</v>
      </c>
      <c r="W95" s="24"/>
      <c r="X95" s="24"/>
      <c r="Y95" s="25">
        <f t="shared" si="46"/>
        <v>3626000</v>
      </c>
      <c r="Z95" s="24"/>
      <c r="AA95" s="24"/>
      <c r="AB95" s="24"/>
      <c r="AC95" s="25">
        <f t="shared" si="47"/>
        <v>0</v>
      </c>
      <c r="AD95" s="24"/>
      <c r="AE95" s="24"/>
      <c r="AF95" s="24"/>
      <c r="AG95" s="25">
        <f t="shared" si="48"/>
        <v>0</v>
      </c>
      <c r="AH95" s="25">
        <f t="shared" si="49"/>
        <v>3626000</v>
      </c>
      <c r="AI95" s="26">
        <f t="shared" si="50"/>
        <v>1.8957229019847477E-2</v>
      </c>
      <c r="AJ95" s="27">
        <f t="shared" si="51"/>
        <v>6.9469924626549533E-3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24.95" customHeight="1" outlineLevel="1" thickBot="1" x14ac:dyDescent="0.3">
      <c r="A96" s="19">
        <v>16</v>
      </c>
      <c r="B96" s="19"/>
      <c r="C96" s="100" t="s">
        <v>278</v>
      </c>
      <c r="D96" s="107">
        <v>45355</v>
      </c>
      <c r="E96" s="70" t="s">
        <v>250</v>
      </c>
      <c r="F96" s="70" t="s">
        <v>138</v>
      </c>
      <c r="G96" s="43" t="s">
        <v>317</v>
      </c>
      <c r="H96" s="29"/>
      <c r="I96" s="29"/>
      <c r="J96" s="178"/>
      <c r="K96" s="93">
        <v>7252000</v>
      </c>
      <c r="L96" s="182" t="s">
        <v>318</v>
      </c>
      <c r="M96" s="93"/>
      <c r="N96" s="24"/>
      <c r="O96" s="24"/>
      <c r="P96" s="64"/>
      <c r="Q96" s="64"/>
      <c r="R96" s="93"/>
      <c r="S96" s="93"/>
      <c r="T96" s="93"/>
      <c r="U96" s="25">
        <f t="shared" si="45"/>
        <v>0</v>
      </c>
      <c r="V96" s="24">
        <v>7252000</v>
      </c>
      <c r="W96" s="24"/>
      <c r="X96" s="24"/>
      <c r="Y96" s="25">
        <f t="shared" si="46"/>
        <v>7252000</v>
      </c>
      <c r="Z96" s="24"/>
      <c r="AA96" s="24"/>
      <c r="AB96" s="24"/>
      <c r="AC96" s="25">
        <f t="shared" si="47"/>
        <v>0</v>
      </c>
      <c r="AD96" s="24"/>
      <c r="AE96" s="24"/>
      <c r="AF96" s="24"/>
      <c r="AG96" s="25">
        <f t="shared" si="48"/>
        <v>0</v>
      </c>
      <c r="AH96" s="25">
        <f t="shared" si="49"/>
        <v>7252000</v>
      </c>
      <c r="AI96" s="26">
        <f t="shared" si="50"/>
        <v>3.7914458039694954E-2</v>
      </c>
      <c r="AJ96" s="27">
        <f t="shared" si="51"/>
        <v>1.3893984925309907E-2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4.95" customHeight="1" outlineLevel="1" thickBot="1" x14ac:dyDescent="0.3">
      <c r="A97" s="19">
        <v>17</v>
      </c>
      <c r="B97" s="19"/>
      <c r="C97" s="100" t="s">
        <v>281</v>
      </c>
      <c r="D97" s="107">
        <v>45359</v>
      </c>
      <c r="E97" s="70" t="s">
        <v>220</v>
      </c>
      <c r="F97" s="70" t="s">
        <v>138</v>
      </c>
      <c r="G97" s="43" t="s">
        <v>317</v>
      </c>
      <c r="H97" s="29"/>
      <c r="I97" s="29"/>
      <c r="J97" s="178"/>
      <c r="K97" s="93">
        <v>5439000</v>
      </c>
      <c r="L97" s="182" t="s">
        <v>318</v>
      </c>
      <c r="M97" s="93"/>
      <c r="N97" s="24"/>
      <c r="O97" s="24"/>
      <c r="P97" s="64"/>
      <c r="Q97" s="64"/>
      <c r="R97" s="93"/>
      <c r="S97" s="93"/>
      <c r="T97" s="93"/>
      <c r="U97" s="25">
        <f t="shared" si="45"/>
        <v>0</v>
      </c>
      <c r="V97" s="93">
        <v>5439000</v>
      </c>
      <c r="W97" s="24"/>
      <c r="X97" s="24"/>
      <c r="Y97" s="25">
        <f t="shared" si="46"/>
        <v>5439000</v>
      </c>
      <c r="Z97" s="24"/>
      <c r="AA97" s="24"/>
      <c r="AB97" s="24"/>
      <c r="AC97" s="25">
        <f t="shared" si="47"/>
        <v>0</v>
      </c>
      <c r="AD97" s="24"/>
      <c r="AE97" s="24"/>
      <c r="AF97" s="24"/>
      <c r="AG97" s="25">
        <f t="shared" si="48"/>
        <v>0</v>
      </c>
      <c r="AH97" s="25">
        <f t="shared" si="49"/>
        <v>5439000</v>
      </c>
      <c r="AI97" s="26">
        <f t="shared" si="50"/>
        <v>2.8435843529771215E-2</v>
      </c>
      <c r="AJ97" s="27">
        <f t="shared" si="51"/>
        <v>1.0420488693982431E-2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24.95" customHeight="1" outlineLevel="1" thickBot="1" x14ac:dyDescent="0.3">
      <c r="A98" s="19">
        <v>18</v>
      </c>
      <c r="B98" s="19"/>
      <c r="C98" s="100" t="s">
        <v>285</v>
      </c>
      <c r="D98" s="107">
        <v>45357</v>
      </c>
      <c r="E98" s="70" t="s">
        <v>227</v>
      </c>
      <c r="F98" s="70" t="s">
        <v>138</v>
      </c>
      <c r="G98" s="43" t="s">
        <v>317</v>
      </c>
      <c r="H98" s="29"/>
      <c r="I98" s="29"/>
      <c r="J98" s="178"/>
      <c r="K98" s="93">
        <v>3626000</v>
      </c>
      <c r="L98" s="182" t="s">
        <v>318</v>
      </c>
      <c r="M98" s="93"/>
      <c r="N98" s="24"/>
      <c r="O98" s="24"/>
      <c r="P98" s="64"/>
      <c r="Q98" s="64"/>
      <c r="R98" s="93"/>
      <c r="S98" s="93"/>
      <c r="T98" s="93"/>
      <c r="U98" s="25">
        <f t="shared" si="45"/>
        <v>0</v>
      </c>
      <c r="V98" s="93">
        <v>3626000</v>
      </c>
      <c r="W98" s="24"/>
      <c r="X98" s="24"/>
      <c r="Y98" s="25">
        <f t="shared" si="46"/>
        <v>3626000</v>
      </c>
      <c r="Z98" s="24"/>
      <c r="AA98" s="24"/>
      <c r="AB98" s="24"/>
      <c r="AC98" s="25">
        <f t="shared" si="47"/>
        <v>0</v>
      </c>
      <c r="AD98" s="24"/>
      <c r="AE98" s="24"/>
      <c r="AF98" s="24"/>
      <c r="AG98" s="25">
        <f t="shared" si="48"/>
        <v>0</v>
      </c>
      <c r="AH98" s="25">
        <f t="shared" si="49"/>
        <v>3626000</v>
      </c>
      <c r="AI98" s="26">
        <f t="shared" si="50"/>
        <v>1.8957229019847477E-2</v>
      </c>
      <c r="AJ98" s="27">
        <f t="shared" si="51"/>
        <v>6.9469924626549533E-3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4.95" customHeight="1" outlineLevel="1" thickBot="1" x14ac:dyDescent="0.3">
      <c r="A99" s="19">
        <v>19</v>
      </c>
      <c r="B99" s="19"/>
      <c r="C99" s="100" t="s">
        <v>284</v>
      </c>
      <c r="D99" s="107">
        <v>45355</v>
      </c>
      <c r="E99" s="70" t="s">
        <v>225</v>
      </c>
      <c r="F99" s="70" t="s">
        <v>138</v>
      </c>
      <c r="G99" s="43" t="s">
        <v>317</v>
      </c>
      <c r="H99" s="29"/>
      <c r="I99" s="29"/>
      <c r="J99" s="178"/>
      <c r="K99" s="93">
        <v>1813000</v>
      </c>
      <c r="L99" s="182" t="s">
        <v>318</v>
      </c>
      <c r="M99" s="93"/>
      <c r="N99" s="24"/>
      <c r="O99" s="24"/>
      <c r="P99" s="64"/>
      <c r="Q99" s="64"/>
      <c r="R99" s="93"/>
      <c r="S99" s="93"/>
      <c r="T99" s="93"/>
      <c r="U99" s="25">
        <f t="shared" si="45"/>
        <v>0</v>
      </c>
      <c r="V99" s="93">
        <v>1813000</v>
      </c>
      <c r="W99" s="24"/>
      <c r="X99" s="24"/>
      <c r="Y99" s="25">
        <f t="shared" si="46"/>
        <v>1813000</v>
      </c>
      <c r="Z99" s="24"/>
      <c r="AA99" s="24"/>
      <c r="AB99" s="24"/>
      <c r="AC99" s="25">
        <f t="shared" si="47"/>
        <v>0</v>
      </c>
      <c r="AD99" s="24"/>
      <c r="AE99" s="24"/>
      <c r="AF99" s="24"/>
      <c r="AG99" s="25">
        <f t="shared" si="48"/>
        <v>0</v>
      </c>
      <c r="AH99" s="25">
        <f t="shared" si="49"/>
        <v>1813000</v>
      </c>
      <c r="AI99" s="26">
        <f t="shared" si="50"/>
        <v>9.4786145099237384E-3</v>
      </c>
      <c r="AJ99" s="27">
        <f t="shared" si="51"/>
        <v>3.4734962313274767E-3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24.95" customHeight="1" outlineLevel="1" thickBot="1" x14ac:dyDescent="0.3">
      <c r="A100" s="19">
        <v>20</v>
      </c>
      <c r="B100" s="19"/>
      <c r="C100" s="100" t="s">
        <v>279</v>
      </c>
      <c r="D100" s="107">
        <v>45350</v>
      </c>
      <c r="E100" s="70" t="s">
        <v>218</v>
      </c>
      <c r="F100" s="70" t="s">
        <v>138</v>
      </c>
      <c r="G100" s="43" t="s">
        <v>317</v>
      </c>
      <c r="H100" s="29"/>
      <c r="I100" s="29"/>
      <c r="J100" s="178"/>
      <c r="K100" s="93">
        <v>1750000</v>
      </c>
      <c r="L100" s="182" t="s">
        <v>318</v>
      </c>
      <c r="M100" s="93"/>
      <c r="N100" s="24"/>
      <c r="O100" s="24"/>
      <c r="P100" s="64"/>
      <c r="Q100" s="64"/>
      <c r="R100" s="93"/>
      <c r="S100" s="93"/>
      <c r="T100" s="93"/>
      <c r="U100" s="25">
        <f t="shared" si="45"/>
        <v>0</v>
      </c>
      <c r="V100" s="93">
        <v>1750000</v>
      </c>
      <c r="W100" s="24"/>
      <c r="X100" s="24"/>
      <c r="Y100" s="25">
        <f t="shared" si="46"/>
        <v>1750000</v>
      </c>
      <c r="Z100" s="24"/>
      <c r="AA100" s="24"/>
      <c r="AB100" s="24"/>
      <c r="AC100" s="25">
        <f t="shared" si="47"/>
        <v>0</v>
      </c>
      <c r="AD100" s="24"/>
      <c r="AE100" s="24"/>
      <c r="AF100" s="24"/>
      <c r="AG100" s="25">
        <f t="shared" si="48"/>
        <v>0</v>
      </c>
      <c r="AH100" s="25">
        <f t="shared" si="49"/>
        <v>1750000</v>
      </c>
      <c r="AI100" s="26">
        <f t="shared" si="50"/>
        <v>9.1492418049456941E-3</v>
      </c>
      <c r="AJ100" s="27">
        <f t="shared" si="51"/>
        <v>3.352795590084437E-3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4.95" customHeight="1" outlineLevel="1" thickBot="1" x14ac:dyDescent="0.3">
      <c r="A101" s="19">
        <v>21</v>
      </c>
      <c r="B101" s="19"/>
      <c r="C101" s="100" t="s">
        <v>280</v>
      </c>
      <c r="D101" s="107">
        <v>45350</v>
      </c>
      <c r="E101" s="70" t="s">
        <v>232</v>
      </c>
      <c r="F101" s="70" t="s">
        <v>138</v>
      </c>
      <c r="G101" s="43" t="s">
        <v>317</v>
      </c>
      <c r="H101" s="29"/>
      <c r="I101" s="29"/>
      <c r="J101" s="178"/>
      <c r="K101" s="93">
        <v>1813000</v>
      </c>
      <c r="L101" s="182" t="s">
        <v>318</v>
      </c>
      <c r="M101" s="93"/>
      <c r="N101" s="24"/>
      <c r="O101" s="24"/>
      <c r="P101" s="64"/>
      <c r="Q101" s="64"/>
      <c r="R101" s="93"/>
      <c r="S101" s="93"/>
      <c r="T101" s="93"/>
      <c r="U101" s="25">
        <f t="shared" si="45"/>
        <v>0</v>
      </c>
      <c r="V101" s="93">
        <v>1813000</v>
      </c>
      <c r="W101" s="24"/>
      <c r="X101" s="24"/>
      <c r="Y101" s="25">
        <f t="shared" si="46"/>
        <v>1813000</v>
      </c>
      <c r="Z101" s="24"/>
      <c r="AA101" s="24"/>
      <c r="AB101" s="24"/>
      <c r="AC101" s="25">
        <f t="shared" si="47"/>
        <v>0</v>
      </c>
      <c r="AD101" s="24"/>
      <c r="AE101" s="24"/>
      <c r="AF101" s="24"/>
      <c r="AG101" s="25">
        <f t="shared" si="48"/>
        <v>0</v>
      </c>
      <c r="AH101" s="25">
        <f t="shared" si="49"/>
        <v>1813000</v>
      </c>
      <c r="AI101" s="26">
        <f t="shared" si="50"/>
        <v>9.4786145099237384E-3</v>
      </c>
      <c r="AJ101" s="27">
        <f t="shared" si="51"/>
        <v>3.4734962313274767E-3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24.95" customHeight="1" outlineLevel="1" thickBot="1" x14ac:dyDescent="0.3">
      <c r="A102" s="19">
        <v>22</v>
      </c>
      <c r="B102" s="19"/>
      <c r="C102" s="100" t="s">
        <v>282</v>
      </c>
      <c r="D102" s="107">
        <v>45355</v>
      </c>
      <c r="E102" s="70" t="s">
        <v>224</v>
      </c>
      <c r="F102" s="70" t="s">
        <v>138</v>
      </c>
      <c r="G102" s="43" t="s">
        <v>317</v>
      </c>
      <c r="H102" s="29"/>
      <c r="I102" s="29"/>
      <c r="J102" s="178"/>
      <c r="K102" s="93">
        <v>1785000</v>
      </c>
      <c r="L102" s="182" t="s">
        <v>318</v>
      </c>
      <c r="M102" s="93"/>
      <c r="N102" s="24"/>
      <c r="O102" s="24"/>
      <c r="P102" s="64"/>
      <c r="Q102" s="64"/>
      <c r="R102" s="93"/>
      <c r="S102" s="93"/>
      <c r="T102" s="93"/>
      <c r="U102" s="25">
        <f t="shared" si="45"/>
        <v>0</v>
      </c>
      <c r="V102" s="93">
        <v>1785000</v>
      </c>
      <c r="W102" s="24"/>
      <c r="X102" s="24"/>
      <c r="Y102" s="25">
        <f t="shared" si="46"/>
        <v>1785000</v>
      </c>
      <c r="Z102" s="24"/>
      <c r="AA102" s="24"/>
      <c r="AB102" s="24"/>
      <c r="AC102" s="25">
        <f t="shared" si="47"/>
        <v>0</v>
      </c>
      <c r="AD102" s="24"/>
      <c r="AE102" s="24"/>
      <c r="AF102" s="24"/>
      <c r="AG102" s="25">
        <f t="shared" si="48"/>
        <v>0</v>
      </c>
      <c r="AH102" s="25">
        <f t="shared" si="49"/>
        <v>1785000</v>
      </c>
      <c r="AI102" s="26">
        <f t="shared" si="50"/>
        <v>9.332226641044607E-3</v>
      </c>
      <c r="AJ102" s="27">
        <f t="shared" si="51"/>
        <v>3.4198515018861258E-3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outlineLevel="1" thickBot="1" x14ac:dyDescent="0.3">
      <c r="A103" s="19">
        <v>23</v>
      </c>
      <c r="B103" s="19"/>
      <c r="C103" s="100" t="s">
        <v>283</v>
      </c>
      <c r="D103" s="107">
        <v>45365</v>
      </c>
      <c r="E103" s="70" t="s">
        <v>239</v>
      </c>
      <c r="F103" s="70" t="s">
        <v>138</v>
      </c>
      <c r="G103" s="43" t="s">
        <v>317</v>
      </c>
      <c r="H103" s="29"/>
      <c r="I103" s="29"/>
      <c r="J103" s="178"/>
      <c r="K103" s="93">
        <v>5439000</v>
      </c>
      <c r="L103" s="182" t="s">
        <v>318</v>
      </c>
      <c r="M103" s="93"/>
      <c r="N103" s="24"/>
      <c r="O103" s="24"/>
      <c r="P103" s="64"/>
      <c r="Q103" s="64"/>
      <c r="R103" s="93"/>
      <c r="S103" s="93"/>
      <c r="T103" s="93"/>
      <c r="U103" s="25">
        <f t="shared" si="45"/>
        <v>0</v>
      </c>
      <c r="V103" s="93">
        <v>5439000</v>
      </c>
      <c r="W103" s="24"/>
      <c r="X103" s="24"/>
      <c r="Y103" s="25">
        <f t="shared" si="46"/>
        <v>5439000</v>
      </c>
      <c r="Z103" s="24"/>
      <c r="AA103" s="24"/>
      <c r="AB103" s="24"/>
      <c r="AC103" s="25">
        <f t="shared" si="47"/>
        <v>0</v>
      </c>
      <c r="AD103" s="24"/>
      <c r="AE103" s="24"/>
      <c r="AF103" s="24"/>
      <c r="AG103" s="25">
        <f t="shared" si="48"/>
        <v>0</v>
      </c>
      <c r="AH103" s="25">
        <f t="shared" si="49"/>
        <v>5439000</v>
      </c>
      <c r="AI103" s="26">
        <f t="shared" si="50"/>
        <v>2.8435843529771215E-2</v>
      </c>
      <c r="AJ103" s="27">
        <f t="shared" si="51"/>
        <v>1.0420488693982431E-2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24.95" customHeight="1" outlineLevel="1" thickBot="1" x14ac:dyDescent="0.3">
      <c r="A104" s="19">
        <v>24</v>
      </c>
      <c r="B104" s="19"/>
      <c r="C104" s="100" t="s">
        <v>286</v>
      </c>
      <c r="D104" s="107">
        <v>45357</v>
      </c>
      <c r="E104" s="70" t="s">
        <v>228</v>
      </c>
      <c r="F104" s="70" t="s">
        <v>138</v>
      </c>
      <c r="G104" s="43" t="s">
        <v>317</v>
      </c>
      <c r="H104" s="29"/>
      <c r="I104" s="29"/>
      <c r="J104" s="178"/>
      <c r="K104" s="93">
        <v>1813000</v>
      </c>
      <c r="L104" s="182" t="s">
        <v>318</v>
      </c>
      <c r="M104" s="93"/>
      <c r="N104" s="24"/>
      <c r="O104" s="24"/>
      <c r="P104" s="64"/>
      <c r="Q104" s="64"/>
      <c r="R104" s="93"/>
      <c r="S104" s="93"/>
      <c r="T104" s="93"/>
      <c r="U104" s="25">
        <f t="shared" si="45"/>
        <v>0</v>
      </c>
      <c r="V104" s="93">
        <v>1813000</v>
      </c>
      <c r="W104" s="24"/>
      <c r="X104" s="24"/>
      <c r="Y104" s="25">
        <f t="shared" si="46"/>
        <v>1813000</v>
      </c>
      <c r="Z104" s="24"/>
      <c r="AA104" s="24"/>
      <c r="AB104" s="24"/>
      <c r="AC104" s="25">
        <f t="shared" si="47"/>
        <v>0</v>
      </c>
      <c r="AD104" s="24"/>
      <c r="AE104" s="24"/>
      <c r="AF104" s="24"/>
      <c r="AG104" s="25">
        <f t="shared" si="48"/>
        <v>0</v>
      </c>
      <c r="AH104" s="25">
        <f t="shared" si="49"/>
        <v>1813000</v>
      </c>
      <c r="AI104" s="26">
        <f t="shared" si="50"/>
        <v>9.4786145099237384E-3</v>
      </c>
      <c r="AJ104" s="27">
        <f t="shared" si="51"/>
        <v>3.4734962313274767E-3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4.95" customHeight="1" outlineLevel="1" thickBot="1" x14ac:dyDescent="0.3">
      <c r="A105" s="19">
        <v>25</v>
      </c>
      <c r="B105" s="19"/>
      <c r="C105" s="100" t="s">
        <v>287</v>
      </c>
      <c r="D105" s="107">
        <v>45355</v>
      </c>
      <c r="E105" s="70" t="s">
        <v>256</v>
      </c>
      <c r="F105" s="70" t="s">
        <v>138</v>
      </c>
      <c r="G105" s="43" t="s">
        <v>317</v>
      </c>
      <c r="H105" s="29"/>
      <c r="I105" s="29"/>
      <c r="J105" s="178"/>
      <c r="K105" s="93">
        <v>1813000</v>
      </c>
      <c r="L105" s="182" t="s">
        <v>318</v>
      </c>
      <c r="M105" s="93"/>
      <c r="N105" s="24"/>
      <c r="O105" s="24"/>
      <c r="P105" s="64"/>
      <c r="Q105" s="64"/>
      <c r="R105" s="93"/>
      <c r="S105" s="93"/>
      <c r="T105" s="93"/>
      <c r="U105" s="25">
        <f t="shared" si="45"/>
        <v>0</v>
      </c>
      <c r="V105" s="24">
        <v>1813000</v>
      </c>
      <c r="W105" s="24"/>
      <c r="X105" s="24"/>
      <c r="Y105" s="25">
        <f t="shared" si="46"/>
        <v>1813000</v>
      </c>
      <c r="Z105" s="24"/>
      <c r="AA105" s="24"/>
      <c r="AB105" s="24"/>
      <c r="AC105" s="25">
        <f t="shared" si="47"/>
        <v>0</v>
      </c>
      <c r="AD105" s="24"/>
      <c r="AE105" s="24"/>
      <c r="AF105" s="24"/>
      <c r="AG105" s="25">
        <f t="shared" si="48"/>
        <v>0</v>
      </c>
      <c r="AH105" s="25">
        <f t="shared" si="49"/>
        <v>1813000</v>
      </c>
      <c r="AI105" s="26">
        <f t="shared" si="50"/>
        <v>9.4786145099237384E-3</v>
      </c>
      <c r="AJ105" s="27">
        <f t="shared" si="51"/>
        <v>3.4734962313274767E-3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4.95" customHeight="1" outlineLevel="1" thickBot="1" x14ac:dyDescent="0.3">
      <c r="A106" s="19">
        <v>26</v>
      </c>
      <c r="B106" s="19"/>
      <c r="C106" s="100" t="s">
        <v>288</v>
      </c>
      <c r="D106" s="107">
        <v>45359</v>
      </c>
      <c r="E106" s="70" t="s">
        <v>247</v>
      </c>
      <c r="F106" s="70" t="s">
        <v>138</v>
      </c>
      <c r="G106" s="43" t="s">
        <v>317</v>
      </c>
      <c r="H106" s="29"/>
      <c r="I106" s="29"/>
      <c r="J106" s="178"/>
      <c r="K106" s="93">
        <v>1813000</v>
      </c>
      <c r="L106" s="182" t="s">
        <v>318</v>
      </c>
      <c r="M106" s="93"/>
      <c r="N106" s="24"/>
      <c r="O106" s="24"/>
      <c r="P106" s="64"/>
      <c r="Q106" s="64"/>
      <c r="R106" s="93"/>
      <c r="S106" s="93"/>
      <c r="T106" s="93"/>
      <c r="U106" s="25">
        <f t="shared" si="45"/>
        <v>0</v>
      </c>
      <c r="V106" s="93">
        <v>1813000</v>
      </c>
      <c r="W106" s="24"/>
      <c r="X106" s="24"/>
      <c r="Y106" s="25">
        <f t="shared" si="46"/>
        <v>1813000</v>
      </c>
      <c r="Z106" s="24"/>
      <c r="AA106" s="24"/>
      <c r="AB106" s="24"/>
      <c r="AC106" s="25">
        <f t="shared" si="47"/>
        <v>0</v>
      </c>
      <c r="AD106" s="24"/>
      <c r="AE106" s="24"/>
      <c r="AF106" s="24"/>
      <c r="AG106" s="25">
        <f t="shared" si="48"/>
        <v>0</v>
      </c>
      <c r="AH106" s="25">
        <f t="shared" si="49"/>
        <v>1813000</v>
      </c>
      <c r="AI106" s="26">
        <f t="shared" si="50"/>
        <v>9.4786145099237384E-3</v>
      </c>
      <c r="AJ106" s="27">
        <f t="shared" si="51"/>
        <v>3.4734962313274767E-3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95" customHeight="1" outlineLevel="1" thickBot="1" x14ac:dyDescent="0.3">
      <c r="A107" s="19">
        <v>27</v>
      </c>
      <c r="B107" s="19"/>
      <c r="C107" s="100" t="s">
        <v>289</v>
      </c>
      <c r="D107" s="107">
        <v>45359</v>
      </c>
      <c r="E107" s="70" t="s">
        <v>223</v>
      </c>
      <c r="F107" s="70" t="s">
        <v>138</v>
      </c>
      <c r="G107" s="43" t="s">
        <v>317</v>
      </c>
      <c r="H107" s="29"/>
      <c r="I107" s="29"/>
      <c r="J107" s="178"/>
      <c r="K107" s="93">
        <v>3570000</v>
      </c>
      <c r="L107" s="182" t="s">
        <v>318</v>
      </c>
      <c r="M107" s="93"/>
      <c r="N107" s="24"/>
      <c r="O107" s="24"/>
      <c r="P107" s="64"/>
      <c r="Q107" s="64"/>
      <c r="R107" s="93"/>
      <c r="S107" s="93"/>
      <c r="T107" s="93"/>
      <c r="U107" s="25">
        <f t="shared" si="45"/>
        <v>0</v>
      </c>
      <c r="V107" s="93">
        <v>3570000</v>
      </c>
      <c r="W107" s="24"/>
      <c r="X107" s="24"/>
      <c r="Y107" s="25">
        <f t="shared" si="46"/>
        <v>3570000</v>
      </c>
      <c r="Z107" s="24"/>
      <c r="AA107" s="24"/>
      <c r="AB107" s="24"/>
      <c r="AC107" s="25">
        <f t="shared" si="47"/>
        <v>0</v>
      </c>
      <c r="AD107" s="24"/>
      <c r="AE107" s="24"/>
      <c r="AF107" s="24"/>
      <c r="AG107" s="25">
        <f t="shared" si="48"/>
        <v>0</v>
      </c>
      <c r="AH107" s="25">
        <f t="shared" si="49"/>
        <v>3570000</v>
      </c>
      <c r="AI107" s="26">
        <f t="shared" si="50"/>
        <v>1.8664453282089214E-2</v>
      </c>
      <c r="AJ107" s="27">
        <f t="shared" si="51"/>
        <v>6.8397030037722515E-3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 thickBot="1" x14ac:dyDescent="0.3">
      <c r="A108" s="19">
        <v>28</v>
      </c>
      <c r="B108" s="19"/>
      <c r="C108" s="100" t="s">
        <v>290</v>
      </c>
      <c r="D108" s="107">
        <v>45350</v>
      </c>
      <c r="E108" s="70" t="s">
        <v>254</v>
      </c>
      <c r="F108" s="70" t="s">
        <v>138</v>
      </c>
      <c r="G108" s="43" t="s">
        <v>317</v>
      </c>
      <c r="H108" s="29"/>
      <c r="I108" s="29"/>
      <c r="J108" s="178"/>
      <c r="K108" s="93">
        <v>3626000</v>
      </c>
      <c r="L108" s="182" t="s">
        <v>318</v>
      </c>
      <c r="M108" s="93"/>
      <c r="N108" s="24"/>
      <c r="O108" s="24"/>
      <c r="P108" s="64"/>
      <c r="Q108" s="64"/>
      <c r="R108" s="93"/>
      <c r="S108" s="93"/>
      <c r="T108" s="93"/>
      <c r="U108" s="25">
        <f t="shared" si="45"/>
        <v>0</v>
      </c>
      <c r="V108" s="93">
        <v>3626000</v>
      </c>
      <c r="W108" s="24"/>
      <c r="X108" s="24"/>
      <c r="Y108" s="25">
        <f t="shared" si="46"/>
        <v>3626000</v>
      </c>
      <c r="Z108" s="24"/>
      <c r="AA108" s="24"/>
      <c r="AB108" s="24"/>
      <c r="AC108" s="25">
        <f t="shared" si="47"/>
        <v>0</v>
      </c>
      <c r="AD108" s="24"/>
      <c r="AE108" s="24"/>
      <c r="AF108" s="24"/>
      <c r="AG108" s="25">
        <f t="shared" si="48"/>
        <v>0</v>
      </c>
      <c r="AH108" s="25">
        <f t="shared" si="49"/>
        <v>3626000</v>
      </c>
      <c r="AI108" s="26">
        <f t="shared" si="50"/>
        <v>1.8957229019847477E-2</v>
      </c>
      <c r="AJ108" s="27">
        <f t="shared" si="51"/>
        <v>6.9469924626549533E-3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4.95" customHeight="1" outlineLevel="1" thickBot="1" x14ac:dyDescent="0.3">
      <c r="A109" s="19">
        <v>29</v>
      </c>
      <c r="B109" s="19"/>
      <c r="C109" s="100" t="s">
        <v>291</v>
      </c>
      <c r="D109" s="107">
        <v>45355</v>
      </c>
      <c r="E109" s="70" t="s">
        <v>233</v>
      </c>
      <c r="F109" s="70" t="s">
        <v>138</v>
      </c>
      <c r="G109" s="43" t="s">
        <v>317</v>
      </c>
      <c r="H109" s="29"/>
      <c r="I109" s="29"/>
      <c r="J109" s="178"/>
      <c r="K109" s="93">
        <v>5439000</v>
      </c>
      <c r="L109" s="182" t="s">
        <v>318</v>
      </c>
      <c r="M109" s="93"/>
      <c r="N109" s="24"/>
      <c r="O109" s="24"/>
      <c r="P109" s="64"/>
      <c r="Q109" s="64"/>
      <c r="R109" s="93"/>
      <c r="S109" s="93"/>
      <c r="T109" s="93"/>
      <c r="U109" s="25">
        <f t="shared" si="45"/>
        <v>0</v>
      </c>
      <c r="V109" s="93">
        <v>5439000</v>
      </c>
      <c r="W109" s="24"/>
      <c r="X109" s="24"/>
      <c r="Y109" s="25">
        <f t="shared" si="46"/>
        <v>5439000</v>
      </c>
      <c r="Z109" s="24"/>
      <c r="AA109" s="24"/>
      <c r="AB109" s="24"/>
      <c r="AC109" s="25">
        <f t="shared" si="47"/>
        <v>0</v>
      </c>
      <c r="AD109" s="24"/>
      <c r="AE109" s="24"/>
      <c r="AF109" s="24"/>
      <c r="AG109" s="25">
        <f t="shared" si="48"/>
        <v>0</v>
      </c>
      <c r="AH109" s="25">
        <f t="shared" si="49"/>
        <v>5439000</v>
      </c>
      <c r="AI109" s="26">
        <f t="shared" si="50"/>
        <v>2.8435843529771215E-2</v>
      </c>
      <c r="AJ109" s="27">
        <f t="shared" si="51"/>
        <v>1.0420488693982431E-2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24.95" customHeight="1" outlineLevel="1" thickBot="1" x14ac:dyDescent="0.3">
      <c r="A110" s="19">
        <v>30</v>
      </c>
      <c r="B110" s="19"/>
      <c r="C110" s="43" t="s">
        <v>292</v>
      </c>
      <c r="D110" s="107">
        <v>45365</v>
      </c>
      <c r="E110" s="70" t="s">
        <v>215</v>
      </c>
      <c r="F110" s="70" t="s">
        <v>138</v>
      </c>
      <c r="G110" s="43" t="s">
        <v>317</v>
      </c>
      <c r="H110" s="29"/>
      <c r="I110" s="29"/>
      <c r="J110" s="178"/>
      <c r="K110" s="93">
        <v>3626000</v>
      </c>
      <c r="L110" s="182" t="s">
        <v>318</v>
      </c>
      <c r="M110" s="93"/>
      <c r="N110" s="24"/>
      <c r="O110" s="24"/>
      <c r="P110" s="64"/>
      <c r="Q110" s="64"/>
      <c r="R110" s="93"/>
      <c r="S110" s="93"/>
      <c r="T110" s="93"/>
      <c r="U110" s="25">
        <f t="shared" si="45"/>
        <v>0</v>
      </c>
      <c r="V110" s="93">
        <v>3626000</v>
      </c>
      <c r="W110" s="24"/>
      <c r="X110" s="24"/>
      <c r="Y110" s="25">
        <f t="shared" si="46"/>
        <v>3626000</v>
      </c>
      <c r="Z110" s="24"/>
      <c r="AA110" s="24"/>
      <c r="AB110" s="24"/>
      <c r="AC110" s="25">
        <f t="shared" si="47"/>
        <v>0</v>
      </c>
      <c r="AD110" s="24"/>
      <c r="AE110" s="24"/>
      <c r="AF110" s="24"/>
      <c r="AG110" s="25">
        <f t="shared" si="48"/>
        <v>0</v>
      </c>
      <c r="AH110" s="25">
        <f t="shared" si="49"/>
        <v>3626000</v>
      </c>
      <c r="AI110" s="26">
        <f t="shared" si="50"/>
        <v>1.8957229019847477E-2</v>
      </c>
      <c r="AJ110" s="27">
        <f t="shared" si="51"/>
        <v>6.9469924626549533E-3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24.95" customHeight="1" outlineLevel="1" thickBot="1" x14ac:dyDescent="0.3">
      <c r="A111" s="19">
        <v>31</v>
      </c>
      <c r="B111" s="19"/>
      <c r="C111" s="43" t="s">
        <v>293</v>
      </c>
      <c r="D111" s="107">
        <v>45357</v>
      </c>
      <c r="E111" s="70" t="s">
        <v>235</v>
      </c>
      <c r="F111" s="70" t="s">
        <v>138</v>
      </c>
      <c r="G111" s="43" t="s">
        <v>317</v>
      </c>
      <c r="H111" s="29"/>
      <c r="I111" s="29"/>
      <c r="J111" s="178"/>
      <c r="K111" s="93">
        <v>3626000</v>
      </c>
      <c r="L111" s="182" t="s">
        <v>318</v>
      </c>
      <c r="M111" s="93"/>
      <c r="N111" s="24"/>
      <c r="O111" s="24"/>
      <c r="P111" s="64"/>
      <c r="Q111" s="64"/>
      <c r="R111" s="93"/>
      <c r="S111" s="93"/>
      <c r="T111" s="93"/>
      <c r="U111" s="25">
        <f t="shared" si="45"/>
        <v>0</v>
      </c>
      <c r="V111" s="24"/>
      <c r="W111" s="93">
        <v>3626000</v>
      </c>
      <c r="X111" s="24"/>
      <c r="Y111" s="25">
        <f t="shared" si="46"/>
        <v>3626000</v>
      </c>
      <c r="Z111" s="24"/>
      <c r="AA111" s="24"/>
      <c r="AB111" s="24"/>
      <c r="AC111" s="25">
        <f t="shared" si="47"/>
        <v>0</v>
      </c>
      <c r="AD111" s="24"/>
      <c r="AE111" s="24"/>
      <c r="AF111" s="24"/>
      <c r="AG111" s="25">
        <f t="shared" si="48"/>
        <v>0</v>
      </c>
      <c r="AH111" s="25">
        <f t="shared" si="49"/>
        <v>3626000</v>
      </c>
      <c r="AI111" s="26">
        <f t="shared" si="50"/>
        <v>1.8957229019847477E-2</v>
      </c>
      <c r="AJ111" s="27">
        <f t="shared" si="51"/>
        <v>6.9469924626549533E-3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24.95" customHeight="1" outlineLevel="1" thickBot="1" x14ac:dyDescent="0.3">
      <c r="A112" s="19">
        <v>32</v>
      </c>
      <c r="B112" s="19"/>
      <c r="C112" s="43" t="s">
        <v>294</v>
      </c>
      <c r="D112" s="107">
        <v>45356</v>
      </c>
      <c r="E112" s="70" t="s">
        <v>241</v>
      </c>
      <c r="F112" s="70" t="s">
        <v>138</v>
      </c>
      <c r="G112" s="43" t="s">
        <v>317</v>
      </c>
      <c r="H112" s="29"/>
      <c r="I112" s="29"/>
      <c r="J112" s="178"/>
      <c r="K112" s="93">
        <v>1813000</v>
      </c>
      <c r="L112" s="182" t="s">
        <v>318</v>
      </c>
      <c r="M112" s="93"/>
      <c r="N112" s="24"/>
      <c r="O112" s="24"/>
      <c r="P112" s="64"/>
      <c r="Q112" s="64"/>
      <c r="R112" s="93"/>
      <c r="S112" s="93"/>
      <c r="T112" s="93"/>
      <c r="U112" s="25">
        <f t="shared" si="45"/>
        <v>0</v>
      </c>
      <c r="V112" s="24"/>
      <c r="W112" s="93">
        <v>1813000</v>
      </c>
      <c r="X112" s="24"/>
      <c r="Y112" s="25">
        <f t="shared" si="46"/>
        <v>1813000</v>
      </c>
      <c r="Z112" s="24"/>
      <c r="AA112" s="24"/>
      <c r="AB112" s="24"/>
      <c r="AC112" s="25">
        <f t="shared" si="47"/>
        <v>0</v>
      </c>
      <c r="AD112" s="24"/>
      <c r="AE112" s="24"/>
      <c r="AF112" s="24"/>
      <c r="AG112" s="25">
        <f t="shared" si="48"/>
        <v>0</v>
      </c>
      <c r="AH112" s="25">
        <f t="shared" si="49"/>
        <v>1813000</v>
      </c>
      <c r="AI112" s="26">
        <f t="shared" si="50"/>
        <v>9.4786145099237384E-3</v>
      </c>
      <c r="AJ112" s="27">
        <f t="shared" si="51"/>
        <v>3.4734962313274767E-3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24.95" customHeight="1" outlineLevel="1" thickBot="1" x14ac:dyDescent="0.3">
      <c r="A113" s="19">
        <v>33</v>
      </c>
      <c r="B113" s="19"/>
      <c r="C113" s="43" t="s">
        <v>295</v>
      </c>
      <c r="D113" s="107">
        <v>45355</v>
      </c>
      <c r="E113" s="70" t="s">
        <v>249</v>
      </c>
      <c r="F113" s="70" t="s">
        <v>138</v>
      </c>
      <c r="G113" s="43" t="s">
        <v>317</v>
      </c>
      <c r="H113" s="29"/>
      <c r="I113" s="29"/>
      <c r="J113" s="178"/>
      <c r="K113" s="93">
        <v>5439000</v>
      </c>
      <c r="L113" s="182" t="s">
        <v>318</v>
      </c>
      <c r="M113" s="93"/>
      <c r="N113" s="24"/>
      <c r="O113" s="24"/>
      <c r="P113" s="64"/>
      <c r="Q113" s="64"/>
      <c r="R113" s="93"/>
      <c r="S113" s="93"/>
      <c r="T113" s="93"/>
      <c r="U113" s="25">
        <f t="shared" si="45"/>
        <v>0</v>
      </c>
      <c r="V113" s="24"/>
      <c r="W113" s="93">
        <v>5439000</v>
      </c>
      <c r="X113" s="24"/>
      <c r="Y113" s="25">
        <f t="shared" si="46"/>
        <v>5439000</v>
      </c>
      <c r="Z113" s="24"/>
      <c r="AA113" s="24"/>
      <c r="AB113" s="24"/>
      <c r="AC113" s="25">
        <f t="shared" si="47"/>
        <v>0</v>
      </c>
      <c r="AD113" s="24"/>
      <c r="AE113" s="24"/>
      <c r="AF113" s="24"/>
      <c r="AG113" s="25">
        <f t="shared" si="48"/>
        <v>0</v>
      </c>
      <c r="AH113" s="25">
        <f t="shared" si="49"/>
        <v>5439000</v>
      </c>
      <c r="AI113" s="26">
        <f t="shared" si="50"/>
        <v>2.8435843529771215E-2</v>
      </c>
      <c r="AJ113" s="27">
        <f t="shared" si="51"/>
        <v>1.0420488693982431E-2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24.95" customHeight="1" outlineLevel="1" thickBot="1" x14ac:dyDescent="0.3">
      <c r="A114" s="19">
        <v>34</v>
      </c>
      <c r="B114" s="19"/>
      <c r="C114" s="43" t="s">
        <v>296</v>
      </c>
      <c r="D114" s="107">
        <v>45350</v>
      </c>
      <c r="E114" s="70" t="s">
        <v>255</v>
      </c>
      <c r="F114" s="70" t="s">
        <v>138</v>
      </c>
      <c r="G114" s="43" t="s">
        <v>317</v>
      </c>
      <c r="H114" s="29"/>
      <c r="I114" s="29"/>
      <c r="J114" s="178"/>
      <c r="K114" s="93">
        <v>1813000</v>
      </c>
      <c r="L114" s="182" t="s">
        <v>318</v>
      </c>
      <c r="M114" s="93"/>
      <c r="N114" s="24"/>
      <c r="O114" s="24"/>
      <c r="P114" s="64"/>
      <c r="Q114" s="64"/>
      <c r="R114" s="93"/>
      <c r="S114" s="93"/>
      <c r="T114" s="93"/>
      <c r="U114" s="25">
        <f t="shared" si="45"/>
        <v>0</v>
      </c>
      <c r="V114" s="24"/>
      <c r="W114" s="93">
        <v>1813000</v>
      </c>
      <c r="X114" s="24"/>
      <c r="Y114" s="25">
        <f t="shared" si="46"/>
        <v>1813000</v>
      </c>
      <c r="Z114" s="24"/>
      <c r="AA114" s="24"/>
      <c r="AB114" s="24"/>
      <c r="AC114" s="25">
        <f t="shared" si="47"/>
        <v>0</v>
      </c>
      <c r="AD114" s="24"/>
      <c r="AE114" s="24"/>
      <c r="AF114" s="24"/>
      <c r="AG114" s="25">
        <f t="shared" si="48"/>
        <v>0</v>
      </c>
      <c r="AH114" s="25">
        <f t="shared" si="49"/>
        <v>1813000</v>
      </c>
      <c r="AI114" s="26">
        <f t="shared" si="50"/>
        <v>9.4786145099237384E-3</v>
      </c>
      <c r="AJ114" s="27">
        <f t="shared" si="51"/>
        <v>3.4734962313274767E-3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24.95" customHeight="1" outlineLevel="1" thickBot="1" x14ac:dyDescent="0.3">
      <c r="A115" s="19">
        <v>35</v>
      </c>
      <c r="B115" s="19"/>
      <c r="C115" s="43" t="s">
        <v>297</v>
      </c>
      <c r="D115" s="107">
        <v>45394</v>
      </c>
      <c r="E115" s="70" t="s">
        <v>260</v>
      </c>
      <c r="F115" s="70" t="s">
        <v>138</v>
      </c>
      <c r="G115" s="43" t="s">
        <v>317</v>
      </c>
      <c r="H115" s="29"/>
      <c r="I115" s="29"/>
      <c r="J115" s="161"/>
      <c r="K115" s="93">
        <v>1813000</v>
      </c>
      <c r="L115" s="182" t="s">
        <v>318</v>
      </c>
      <c r="M115" s="93"/>
      <c r="N115" s="24"/>
      <c r="O115" s="24"/>
      <c r="P115" s="64"/>
      <c r="Q115" s="64"/>
      <c r="R115" s="93"/>
      <c r="S115" s="93"/>
      <c r="T115" s="93"/>
      <c r="U115" s="25">
        <f t="shared" si="45"/>
        <v>0</v>
      </c>
      <c r="V115" s="24"/>
      <c r="W115" s="24"/>
      <c r="X115" s="24">
        <v>1813000</v>
      </c>
      <c r="Y115" s="25">
        <f t="shared" si="46"/>
        <v>1813000</v>
      </c>
      <c r="Z115" s="24"/>
      <c r="AA115" s="24"/>
      <c r="AB115" s="24"/>
      <c r="AC115" s="25">
        <f t="shared" si="47"/>
        <v>0</v>
      </c>
      <c r="AD115" s="24"/>
      <c r="AE115" s="24"/>
      <c r="AF115" s="24"/>
      <c r="AG115" s="25">
        <f t="shared" si="48"/>
        <v>0</v>
      </c>
      <c r="AH115" s="25">
        <f t="shared" si="49"/>
        <v>1813000</v>
      </c>
      <c r="AI115" s="26">
        <f t="shared" si="50"/>
        <v>9.4786145099237384E-3</v>
      </c>
      <c r="AJ115" s="27">
        <f t="shared" si="51"/>
        <v>3.4734962313274767E-3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s="37" customFormat="1" ht="12.75" customHeight="1" x14ac:dyDescent="0.25">
      <c r="A116" s="162" t="s">
        <v>73</v>
      </c>
      <c r="B116" s="163"/>
      <c r="C116" s="163"/>
      <c r="D116" s="163"/>
      <c r="E116" s="163"/>
      <c r="F116" s="163"/>
      <c r="G116" s="163"/>
      <c r="H116" s="163"/>
      <c r="I116" s="164"/>
      <c r="J116" s="33">
        <f>+J80</f>
        <v>191272680</v>
      </c>
      <c r="K116" s="33">
        <f>SUM(K81:K115)</f>
        <v>172831298</v>
      </c>
      <c r="L116" s="32"/>
      <c r="M116" s="33">
        <f>SUM(M81:M82)</f>
        <v>0</v>
      </c>
      <c r="N116" s="33">
        <f>SUM(N81:N82)</f>
        <v>0</v>
      </c>
      <c r="O116" s="33">
        <f>SUM(O81:O82)</f>
        <v>0</v>
      </c>
      <c r="P116" s="34"/>
      <c r="Q116" s="35"/>
      <c r="R116" s="33">
        <f t="shared" ref="R116:T116" si="52">SUM(R81:R90)</f>
        <v>5074272</v>
      </c>
      <c r="S116" s="33">
        <f t="shared" si="52"/>
        <v>9742079</v>
      </c>
      <c r="T116" s="33">
        <f t="shared" si="52"/>
        <v>25872613</v>
      </c>
      <c r="U116" s="33">
        <f>SUM(U81:U115)</f>
        <v>40688964</v>
      </c>
      <c r="V116" s="33">
        <f>SUM(V81:V115)</f>
        <v>88729754</v>
      </c>
      <c r="W116" s="33">
        <f t="shared" ref="W116:AH116" si="53">SUM(W81:W115)</f>
        <v>17920941</v>
      </c>
      <c r="X116" s="33">
        <f t="shared" si="53"/>
        <v>6148464</v>
      </c>
      <c r="Y116" s="33">
        <f t="shared" si="53"/>
        <v>112799159</v>
      </c>
      <c r="Z116" s="33">
        <f t="shared" si="53"/>
        <v>0</v>
      </c>
      <c r="AA116" s="33">
        <f t="shared" si="53"/>
        <v>0</v>
      </c>
      <c r="AB116" s="33">
        <f t="shared" si="53"/>
        <v>0</v>
      </c>
      <c r="AC116" s="33">
        <f t="shared" si="53"/>
        <v>0</v>
      </c>
      <c r="AD116" s="33">
        <f t="shared" si="53"/>
        <v>0</v>
      </c>
      <c r="AE116" s="33">
        <f t="shared" si="53"/>
        <v>0</v>
      </c>
      <c r="AF116" s="33">
        <f t="shared" si="53"/>
        <v>0</v>
      </c>
      <c r="AG116" s="33">
        <f t="shared" si="53"/>
        <v>0</v>
      </c>
      <c r="AH116" s="33">
        <f t="shared" si="53"/>
        <v>153488123</v>
      </c>
      <c r="AI116" s="36">
        <f>IF(ISERROR(AH116/J116),0,AH116/J116)</f>
        <v>0.80245711515099805</v>
      </c>
      <c r="AJ116" s="36">
        <f>IF(ISERROR(AH116/$AH$125),0,AH116/$AH$125)</f>
        <v>0.29406531538556435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.75" customHeight="1" x14ac:dyDescent="0.25">
      <c r="A117" s="157" t="s">
        <v>167</v>
      </c>
      <c r="B117" s="158"/>
      <c r="C117" s="158"/>
      <c r="D117" s="158"/>
      <c r="E117" s="159"/>
      <c r="F117" s="9"/>
      <c r="G117" s="10"/>
      <c r="H117" s="11"/>
      <c r="I117" s="11"/>
      <c r="J117" s="160">
        <v>1550000</v>
      </c>
      <c r="K117" s="13"/>
      <c r="L117" s="14"/>
      <c r="M117" s="15"/>
      <c r="N117" s="15"/>
      <c r="O117" s="15"/>
      <c r="P117" s="10"/>
      <c r="Q117" s="16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7"/>
      <c r="AJ117" s="17"/>
    </row>
    <row r="118" spans="1:106" ht="24.95" customHeight="1" outlineLevel="1" x14ac:dyDescent="0.25">
      <c r="A118" s="19">
        <v>1</v>
      </c>
      <c r="B118" s="19"/>
      <c r="C118" s="50"/>
      <c r="D118" s="51"/>
      <c r="E118" s="69"/>
      <c r="F118" s="70"/>
      <c r="G118" s="71"/>
      <c r="H118" s="53"/>
      <c r="I118" s="55"/>
      <c r="J118" s="178"/>
      <c r="K118" s="72"/>
      <c r="L118" s="59"/>
      <c r="M118" s="47"/>
      <c r="N118" s="73"/>
      <c r="O118" s="47"/>
      <c r="P118" s="74"/>
      <c r="Q118" s="74"/>
      <c r="R118" s="24"/>
      <c r="S118" s="24"/>
      <c r="T118" s="24"/>
      <c r="U118" s="25">
        <f>SUM(R118:T118)</f>
        <v>0</v>
      </c>
      <c r="V118" s="24"/>
      <c r="W118" s="24"/>
      <c r="X118" s="24"/>
      <c r="Y118" s="25">
        <f>SUM(V118:X118)</f>
        <v>0</v>
      </c>
      <c r="Z118" s="24"/>
      <c r="AA118" s="24"/>
      <c r="AB118" s="24"/>
      <c r="AC118" s="25">
        <f>SUM(Z118:AB118)</f>
        <v>0</v>
      </c>
      <c r="AD118" s="24"/>
      <c r="AE118" s="24">
        <v>0</v>
      </c>
      <c r="AF118" s="24">
        <v>0</v>
      </c>
      <c r="AG118" s="25">
        <f>SUM(AD118:AF118)</f>
        <v>0</v>
      </c>
      <c r="AH118" s="25">
        <f>SUM(U118,Y118,AC118,AG118)</f>
        <v>0</v>
      </c>
      <c r="AI118" s="26">
        <f>IF(ISERROR(AH118/J117),0,AH118/J117)</f>
        <v>0</v>
      </c>
      <c r="AJ118" s="27">
        <f>IF(ISERROR(AH118/$AH$125),"-",AH118/$AH$125)</f>
        <v>0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24.95" customHeight="1" outlineLevel="1" x14ac:dyDescent="0.25">
      <c r="A119" s="19">
        <v>2</v>
      </c>
      <c r="B119" s="19"/>
      <c r="C119" s="50"/>
      <c r="D119" s="51"/>
      <c r="E119" s="69"/>
      <c r="F119" s="70"/>
      <c r="G119" s="71"/>
      <c r="H119" s="53"/>
      <c r="I119" s="55"/>
      <c r="J119" s="178"/>
      <c r="K119" s="72"/>
      <c r="L119" s="59"/>
      <c r="M119" s="47"/>
      <c r="N119" s="73"/>
      <c r="O119" s="47"/>
      <c r="P119" s="74"/>
      <c r="Q119" s="74"/>
      <c r="R119" s="24"/>
      <c r="S119" s="24"/>
      <c r="T119" s="24"/>
      <c r="U119" s="25">
        <f>SUM(R119:T119)</f>
        <v>0</v>
      </c>
      <c r="V119" s="24"/>
      <c r="W119" s="24"/>
      <c r="X119" s="24"/>
      <c r="Y119" s="25">
        <f>SUM(V119:X119)</f>
        <v>0</v>
      </c>
      <c r="Z119" s="24"/>
      <c r="AA119" s="24"/>
      <c r="AB119" s="24"/>
      <c r="AC119" s="25">
        <f>SUM(Z119:AB119)</f>
        <v>0</v>
      </c>
      <c r="AD119" s="24"/>
      <c r="AE119" s="24">
        <v>0</v>
      </c>
      <c r="AF119" s="24">
        <v>0</v>
      </c>
      <c r="AG119" s="25">
        <f>SUM(AD119:AF119)</f>
        <v>0</v>
      </c>
      <c r="AH119" s="25">
        <f>SUM(U119,Y119,AC119,AG119)</f>
        <v>0</v>
      </c>
      <c r="AI119" s="26">
        <f>IF(ISERROR(AH119/J118),0,AH119/J118)</f>
        <v>0</v>
      </c>
      <c r="AJ119" s="27">
        <f>IF(ISERROR(AH119/$AH$125),"-",AH119/$AH$125)</f>
        <v>0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s="37" customFormat="1" ht="12.75" customHeight="1" x14ac:dyDescent="0.25">
      <c r="A120" s="162" t="s">
        <v>168</v>
      </c>
      <c r="B120" s="163"/>
      <c r="C120" s="163"/>
      <c r="D120" s="163"/>
      <c r="E120" s="163"/>
      <c r="F120" s="163"/>
      <c r="G120" s="163"/>
      <c r="H120" s="163"/>
      <c r="I120" s="164"/>
      <c r="J120" s="33">
        <f>J117</f>
        <v>1550000</v>
      </c>
      <c r="K120" s="33">
        <f>SUM(K118:K118)</f>
        <v>0</v>
      </c>
      <c r="L120" s="32"/>
      <c r="M120" s="33">
        <f>SUM(M118:M118)</f>
        <v>0</v>
      </c>
      <c r="N120" s="33">
        <f>SUM(N118:N118)</f>
        <v>0</v>
      </c>
      <c r="O120" s="33">
        <f>SUM(O118:O118)</f>
        <v>0</v>
      </c>
      <c r="P120" s="34"/>
      <c r="Q120" s="35"/>
      <c r="R120" s="33">
        <f t="shared" ref="R120:AH120" si="54">SUM(R118:R118)</f>
        <v>0</v>
      </c>
      <c r="S120" s="33">
        <f t="shared" si="54"/>
        <v>0</v>
      </c>
      <c r="T120" s="33">
        <f t="shared" si="54"/>
        <v>0</v>
      </c>
      <c r="U120" s="33">
        <f t="shared" si="54"/>
        <v>0</v>
      </c>
      <c r="V120" s="33">
        <f>SUM(V118:V118)</f>
        <v>0</v>
      </c>
      <c r="W120" s="33">
        <f t="shared" si="54"/>
        <v>0</v>
      </c>
      <c r="X120" s="33">
        <f t="shared" si="54"/>
        <v>0</v>
      </c>
      <c r="Y120" s="33">
        <f t="shared" si="54"/>
        <v>0</v>
      </c>
      <c r="Z120" s="33">
        <f t="shared" si="54"/>
        <v>0</v>
      </c>
      <c r="AA120" s="33">
        <f t="shared" si="54"/>
        <v>0</v>
      </c>
      <c r="AB120" s="33">
        <f t="shared" si="54"/>
        <v>0</v>
      </c>
      <c r="AC120" s="33">
        <f t="shared" si="54"/>
        <v>0</v>
      </c>
      <c r="AD120" s="33">
        <f t="shared" si="54"/>
        <v>0</v>
      </c>
      <c r="AE120" s="33">
        <f t="shared" si="54"/>
        <v>0</v>
      </c>
      <c r="AF120" s="33">
        <f t="shared" si="54"/>
        <v>0</v>
      </c>
      <c r="AG120" s="33">
        <f t="shared" si="54"/>
        <v>0</v>
      </c>
      <c r="AH120" s="33">
        <f t="shared" si="54"/>
        <v>0</v>
      </c>
      <c r="AI120" s="36">
        <f>IF(ISERROR(AH120/J120),0,AH120/J120)</f>
        <v>0</v>
      </c>
      <c r="AJ120" s="36">
        <f>IF(ISERROR(AH120/$AH$125),0,AH120/$AH$125)</f>
        <v>0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12.75" customHeight="1" x14ac:dyDescent="0.25">
      <c r="A121" s="157" t="s">
        <v>74</v>
      </c>
      <c r="B121" s="158"/>
      <c r="C121" s="158"/>
      <c r="D121" s="158"/>
      <c r="E121" s="159"/>
      <c r="F121" s="9"/>
      <c r="G121" s="10"/>
      <c r="H121" s="11"/>
      <c r="I121" s="11"/>
      <c r="J121" s="160">
        <v>906644521</v>
      </c>
      <c r="K121" s="13"/>
      <c r="L121" s="14"/>
      <c r="M121" s="15"/>
      <c r="N121" s="15"/>
      <c r="O121" s="15"/>
      <c r="P121" s="10"/>
      <c r="Q121" s="16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7"/>
      <c r="AJ121" s="17"/>
    </row>
    <row r="122" spans="1:106" ht="24.95" customHeight="1" outlineLevel="1" x14ac:dyDescent="0.25">
      <c r="A122" s="19">
        <v>1</v>
      </c>
      <c r="B122" s="19"/>
      <c r="C122" s="50"/>
      <c r="D122" s="51"/>
      <c r="E122" s="69"/>
      <c r="F122" s="70"/>
      <c r="G122" s="71"/>
      <c r="H122" s="53"/>
      <c r="I122" s="55"/>
      <c r="J122" s="178"/>
      <c r="K122" s="93">
        <f>75144480+189578187</f>
        <v>264722667</v>
      </c>
      <c r="L122" s="106" t="s">
        <v>177</v>
      </c>
      <c r="M122" s="47"/>
      <c r="N122" s="73"/>
      <c r="O122" s="47"/>
      <c r="P122" s="74"/>
      <c r="Q122" s="74"/>
      <c r="R122" s="93">
        <v>22655489</v>
      </c>
      <c r="S122" s="93">
        <f>6203861+17978964</f>
        <v>24182825</v>
      </c>
      <c r="T122" s="93">
        <f>6262040+17978964</f>
        <v>24241004</v>
      </c>
      <c r="U122" s="25">
        <f>SUM(R122:T122)</f>
        <v>71079318</v>
      </c>
      <c r="V122" s="24">
        <v>24241004</v>
      </c>
      <c r="W122" s="24">
        <f>6262040+17978964</f>
        <v>24241004</v>
      </c>
      <c r="X122" s="24">
        <f>6262040+17279782</f>
        <v>23541822</v>
      </c>
      <c r="Y122" s="25">
        <f>SUM(V122:X122)</f>
        <v>72023830</v>
      </c>
      <c r="Z122" s="24"/>
      <c r="AA122" s="24"/>
      <c r="AB122" s="24"/>
      <c r="AC122" s="25">
        <f>SUM(Z122:AB122)</f>
        <v>0</v>
      </c>
      <c r="AD122" s="24"/>
      <c r="AE122" s="24">
        <v>0</v>
      </c>
      <c r="AF122" s="24">
        <v>0</v>
      </c>
      <c r="AG122" s="25">
        <f>SUM(AD122:AF122)</f>
        <v>0</v>
      </c>
      <c r="AH122" s="25">
        <f>SUM(U122,Y122,AC122,AG122)</f>
        <v>143103148</v>
      </c>
      <c r="AI122" s="26">
        <f>IF(ISERROR(AH122/J121),0,AH122/J121)</f>
        <v>0.15783820966806461</v>
      </c>
      <c r="AJ122" s="27">
        <f>IF(ISERROR(AH122/$AH$125),"-",AH122/$AH$125)</f>
        <v>0.27416891630948603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24.95" customHeight="1" outlineLevel="1" x14ac:dyDescent="0.25">
      <c r="A123" s="19">
        <v>2</v>
      </c>
      <c r="B123" s="19"/>
      <c r="C123" s="50"/>
      <c r="D123" s="51"/>
      <c r="E123" s="69"/>
      <c r="F123" s="70"/>
      <c r="G123" s="71"/>
      <c r="H123" s="53"/>
      <c r="I123" s="55"/>
      <c r="J123" s="178"/>
      <c r="K123" s="93">
        <f>88660474</f>
        <v>88660474</v>
      </c>
      <c r="L123" s="98" t="s">
        <v>178</v>
      </c>
      <c r="M123" s="47"/>
      <c r="N123" s="73"/>
      <c r="O123" s="47"/>
      <c r="P123" s="74"/>
      <c r="Q123" s="74"/>
      <c r="R123" s="24"/>
      <c r="S123" s="93">
        <v>4391432</v>
      </c>
      <c r="T123" s="93">
        <v>4391432</v>
      </c>
      <c r="U123" s="25">
        <f>SUM(R123:T123)</f>
        <v>8782864</v>
      </c>
      <c r="V123" s="24"/>
      <c r="W123" s="24">
        <v>4391432</v>
      </c>
      <c r="X123" s="24">
        <v>5398648</v>
      </c>
      <c r="Y123" s="25">
        <f>SUM(V123:X123)</f>
        <v>9790080</v>
      </c>
      <c r="Z123" s="24"/>
      <c r="AA123" s="24"/>
      <c r="AB123" s="24"/>
      <c r="AC123" s="25">
        <f>SUM(Z123:AB123)</f>
        <v>0</v>
      </c>
      <c r="AD123" s="24"/>
      <c r="AE123" s="24">
        <v>0</v>
      </c>
      <c r="AF123" s="24">
        <v>0</v>
      </c>
      <c r="AG123" s="25">
        <f>SUM(AD123:AF123)</f>
        <v>0</v>
      </c>
      <c r="AH123" s="25">
        <f>SUM(U123,Y123,AC123,AG123)</f>
        <v>18572944</v>
      </c>
      <c r="AI123" s="26">
        <f>IF(ISERROR(AH123/J122),0,AH123/J122)</f>
        <v>0</v>
      </c>
      <c r="AJ123" s="27">
        <f>IF(ISERROR(AH123/$AH$125),"-",AH123/$AH$125)</f>
        <v>3.5583591278905834E-2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s="37" customFormat="1" ht="14.25" customHeight="1" x14ac:dyDescent="0.25">
      <c r="A124" s="157" t="s">
        <v>75</v>
      </c>
      <c r="B124" s="158"/>
      <c r="C124" s="158"/>
      <c r="D124" s="158"/>
      <c r="E124" s="159"/>
      <c r="F124" s="157"/>
      <c r="G124" s="158"/>
      <c r="H124" s="158"/>
      <c r="I124" s="158"/>
      <c r="J124" s="75">
        <f>J121</f>
        <v>906644521</v>
      </c>
      <c r="K124" s="75">
        <f>SUM(K122:K123)</f>
        <v>353383141</v>
      </c>
      <c r="L124" s="76"/>
      <c r="M124" s="75">
        <f>SUM(M122:M122)</f>
        <v>0</v>
      </c>
      <c r="N124" s="75">
        <f>SUM(N122:N122)</f>
        <v>0</v>
      </c>
      <c r="O124" s="75">
        <f>SUM(O122:O122)</f>
        <v>0</v>
      </c>
      <c r="P124" s="77"/>
      <c r="Q124" s="38"/>
      <c r="R124" s="75">
        <f t="shared" ref="R124:T124" si="55">SUM(R122:R123)</f>
        <v>22655489</v>
      </c>
      <c r="S124" s="75">
        <f t="shared" si="55"/>
        <v>28574257</v>
      </c>
      <c r="T124" s="75">
        <f t="shared" si="55"/>
        <v>28632436</v>
      </c>
      <c r="U124" s="75">
        <f>SUM(U122:U123)</f>
        <v>79862182</v>
      </c>
      <c r="V124" s="75">
        <f>SUM(V122:V123)</f>
        <v>24241004</v>
      </c>
      <c r="W124" s="75">
        <f t="shared" ref="W124:Y124" si="56">SUM(W122:W123)</f>
        <v>28632436</v>
      </c>
      <c r="X124" s="75">
        <f t="shared" si="56"/>
        <v>28940470</v>
      </c>
      <c r="Y124" s="75">
        <f t="shared" si="56"/>
        <v>81813910</v>
      </c>
      <c r="Z124" s="75">
        <f t="shared" ref="Z124:AG124" si="57">SUM(Z122:Z122)</f>
        <v>0</v>
      </c>
      <c r="AA124" s="75">
        <f t="shared" si="57"/>
        <v>0</v>
      </c>
      <c r="AB124" s="75">
        <f t="shared" si="57"/>
        <v>0</v>
      </c>
      <c r="AC124" s="75">
        <f t="shared" si="57"/>
        <v>0</v>
      </c>
      <c r="AD124" s="75">
        <f t="shared" si="57"/>
        <v>0</v>
      </c>
      <c r="AE124" s="75">
        <f t="shared" si="57"/>
        <v>0</v>
      </c>
      <c r="AF124" s="75">
        <f t="shared" si="57"/>
        <v>0</v>
      </c>
      <c r="AG124" s="75">
        <f t="shared" si="57"/>
        <v>0</v>
      </c>
      <c r="AH124" s="75">
        <f>SUM(AH122:AH123)</f>
        <v>161676092</v>
      </c>
      <c r="AI124" s="78">
        <f>IF(ISERROR(AH124/J124),0,AH124/J124)</f>
        <v>0.17832357473652014</v>
      </c>
      <c r="AJ124" s="78">
        <f>IF(ISERROR(AH124/$AH$125),0,AH124/$AH$125)</f>
        <v>0.30975250758839185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s="79" customFormat="1" ht="15" customHeight="1" x14ac:dyDescent="0.25">
      <c r="A125" s="154" t="str">
        <f>"TOTAL ASIG."&amp;" "&amp;$A$5</f>
        <v>TOTAL ASIG. 24-03-345 "Programa Eje (Ley N°20.595)</v>
      </c>
      <c r="B125" s="155"/>
      <c r="C125" s="155"/>
      <c r="D125" s="155"/>
      <c r="E125" s="155"/>
      <c r="F125" s="155"/>
      <c r="G125" s="155"/>
      <c r="H125" s="155"/>
      <c r="I125" s="156"/>
      <c r="J125" s="33">
        <f>SUM(J10,J14,J17,J21,J41,J45,J49,J58,J61,J65,J69,J73,J76,J79,J116,J120,J124)</f>
        <v>1518300000</v>
      </c>
      <c r="K125" s="33">
        <f>SUM(K10,K14,K17,K21,K41,K45,K49,K58,K61,K65,K69,K73,K76,K79,K116,K120,K124)</f>
        <v>821631312</v>
      </c>
      <c r="L125" s="32"/>
      <c r="M125" s="33">
        <f>+M10+M14+M17+M21+M41+M45+M49+M58+M61+M65+M69+M73+M116+M76+M79+M124</f>
        <v>0</v>
      </c>
      <c r="N125" s="33">
        <f>+N10+N14+N17+N21+N41+N45+N49+N58+N61+N65+N69+N73+N116+N76+N79+N124</f>
        <v>0</v>
      </c>
      <c r="O125" s="33">
        <f>+O10+O14+O17+O21+O41+O45+O49+O58+O61+O65+O69+O73+O116+O76+O79+O124</f>
        <v>0</v>
      </c>
      <c r="P125" s="34"/>
      <c r="Q125" s="35"/>
      <c r="R125" s="33">
        <f>SUM(R10,R14,R17,R21,R41,R45,R49,R58,R61,R65,R69,R73,R76,R79,R116,R120,R124)</f>
        <v>42933641</v>
      </c>
      <c r="S125" s="33">
        <f>SUM(S10,S14,S17,S21,S41,S45,S49,S58,S61,S65,S69,S73,S76,S79,S116,S120,S124)</f>
        <v>56133569</v>
      </c>
      <c r="T125" s="33">
        <f>SUM(T10,T14,T17,T21,T41,T45,T49,T58,T61,T65,T69,T73,T76,T79,T116,T120,T124)</f>
        <v>104505586</v>
      </c>
      <c r="U125" s="33">
        <f>SUM(U10,U14,U17,U21,U41,U45,U49,U58,U61,U65,U69,U73,U76,U79,U116,U120,U124)</f>
        <v>203572796</v>
      </c>
      <c r="V125" s="33">
        <f t="shared" ref="V125:AG125" si="58">+V10+V14+V17+V21+V41+V45+V49+V58+V61+V65+V69+V73+V116+V76+V79+V124</f>
        <v>158148553</v>
      </c>
      <c r="W125" s="33">
        <f t="shared" si="58"/>
        <v>97722934</v>
      </c>
      <c r="X125" s="33">
        <f t="shared" si="58"/>
        <v>62508205</v>
      </c>
      <c r="Y125" s="33">
        <f t="shared" si="58"/>
        <v>318379692</v>
      </c>
      <c r="Z125" s="33">
        <f t="shared" si="58"/>
        <v>0</v>
      </c>
      <c r="AA125" s="33">
        <f t="shared" si="58"/>
        <v>0</v>
      </c>
      <c r="AB125" s="33">
        <f t="shared" si="58"/>
        <v>0</v>
      </c>
      <c r="AC125" s="33">
        <f t="shared" si="58"/>
        <v>0</v>
      </c>
      <c r="AD125" s="33">
        <f t="shared" si="58"/>
        <v>0</v>
      </c>
      <c r="AE125" s="33">
        <f t="shared" si="58"/>
        <v>0</v>
      </c>
      <c r="AF125" s="33">
        <f t="shared" si="58"/>
        <v>0</v>
      </c>
      <c r="AG125" s="33">
        <f t="shared" si="58"/>
        <v>0</v>
      </c>
      <c r="AH125" s="33">
        <f>SUM(AH10,AH14,AH17,AH21,AH41,AH45,AH49,AH58,AH61,AH65,AH69,AH73,AH76,AH79,AH116,AH120,AH124)</f>
        <v>521952488</v>
      </c>
      <c r="AI125" s="36">
        <f>IF(ISERROR(AH125/J125),0,AH125/J125)</f>
        <v>0.34377427912797209</v>
      </c>
      <c r="AJ125" s="33">
        <f>SUM(AJ10,AJ14,AJ17,AJ21,AJ41,AJ45,AJ49,AJ58,AJ61,AJ65,AJ69,AJ73,AJ76,AJ79,AJ116,AJ120,AJ124)</f>
        <v>1</v>
      </c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</row>
    <row r="126" spans="1:106" x14ac:dyDescent="0.25">
      <c r="J126" s="81"/>
      <c r="R126" s="81"/>
      <c r="S126" s="81"/>
      <c r="T126" s="81"/>
      <c r="V126" s="81"/>
      <c r="W126" s="81"/>
      <c r="X126" s="81"/>
      <c r="Z126" s="81"/>
      <c r="AA126" s="81"/>
      <c r="AB126" s="81"/>
      <c r="AD126" s="81"/>
      <c r="AE126" s="81"/>
      <c r="AF126" s="8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x14ac:dyDescent="0.25">
      <c r="J127" s="81"/>
      <c r="R127" s="81"/>
      <c r="S127" s="81"/>
      <c r="T127" s="81"/>
      <c r="V127" s="81"/>
      <c r="W127" s="81"/>
      <c r="X127" s="81"/>
      <c r="Z127" s="81"/>
      <c r="AA127" s="81"/>
      <c r="AB127" s="81"/>
      <c r="AD127" s="81"/>
      <c r="AE127" s="81"/>
      <c r="AF127" s="8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x14ac:dyDescent="0.25">
      <c r="J128" s="81"/>
      <c r="R128" s="81"/>
      <c r="S128" s="81"/>
      <c r="T128" s="81"/>
      <c r="V128" s="81"/>
      <c r="X128" s="81"/>
      <c r="Z128" s="81"/>
      <c r="AA128" s="81"/>
      <c r="AB128" s="81"/>
      <c r="AD128" s="81"/>
      <c r="AE128" s="81"/>
      <c r="AF128" s="81"/>
    </row>
    <row r="129" spans="1:106" x14ac:dyDescent="0.25">
      <c r="J129" s="81"/>
      <c r="R129" s="81"/>
      <c r="S129" s="81"/>
      <c r="T129" s="81"/>
      <c r="V129" s="81"/>
      <c r="W129" s="81"/>
      <c r="X129" s="81"/>
      <c r="Z129" s="81"/>
      <c r="AA129" s="81"/>
      <c r="AB129" s="81"/>
      <c r="AD129" s="81"/>
      <c r="AE129" s="81"/>
      <c r="AF129" s="8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x14ac:dyDescent="0.25">
      <c r="J130" s="81"/>
      <c r="R130" s="81"/>
      <c r="S130" s="81"/>
      <c r="T130" s="81"/>
      <c r="V130" s="81"/>
      <c r="W130" s="81"/>
      <c r="X130" s="81"/>
      <c r="Z130" s="81"/>
      <c r="AA130" s="81"/>
      <c r="AB130" s="81"/>
      <c r="AD130" s="81"/>
      <c r="AE130" s="81"/>
      <c r="AF130" s="81"/>
    </row>
    <row r="131" spans="1:106" x14ac:dyDescent="0.25">
      <c r="J131" s="81"/>
      <c r="R131" s="81"/>
      <c r="S131" s="81"/>
      <c r="T131" s="81"/>
      <c r="V131" s="81"/>
      <c r="W131" s="81"/>
      <c r="X131" s="81"/>
      <c r="Z131" s="81"/>
      <c r="AA131" s="81"/>
      <c r="AB131" s="81"/>
      <c r="AD131" s="81"/>
      <c r="AE131" s="81"/>
      <c r="AF131" s="81"/>
    </row>
    <row r="132" spans="1:106" x14ac:dyDescent="0.25">
      <c r="J132" s="81"/>
      <c r="R132" s="81"/>
      <c r="S132" s="81"/>
      <c r="T132" s="81"/>
      <c r="V132" s="81"/>
      <c r="W132" s="81"/>
      <c r="X132" s="81"/>
      <c r="Z132" s="81"/>
      <c r="AA132" s="81"/>
      <c r="AB132" s="81"/>
      <c r="AD132" s="81"/>
      <c r="AE132" s="81"/>
      <c r="AF132" s="81"/>
    </row>
    <row r="133" spans="1:106" x14ac:dyDescent="0.25">
      <c r="J133" s="81"/>
      <c r="R133" s="81"/>
      <c r="S133" s="81"/>
      <c r="T133" s="81"/>
      <c r="V133" s="81"/>
      <c r="W133" s="81"/>
      <c r="X133" s="81"/>
      <c r="Z133" s="81"/>
      <c r="AA133" s="81"/>
      <c r="AB133" s="81"/>
      <c r="AD133" s="81"/>
      <c r="AE133" s="81"/>
      <c r="AF133" s="81"/>
    </row>
    <row r="134" spans="1:106" x14ac:dyDescent="0.25">
      <c r="A134" s="2"/>
      <c r="J134" s="81"/>
      <c r="R134" s="81"/>
      <c r="S134" s="81"/>
      <c r="T134" s="81"/>
      <c r="V134" s="81"/>
      <c r="W134" s="81"/>
      <c r="X134" s="81"/>
      <c r="Z134" s="81"/>
      <c r="AA134" s="81"/>
      <c r="AB134" s="81"/>
      <c r="AD134" s="81"/>
      <c r="AE134" s="81"/>
      <c r="AF134" s="81"/>
    </row>
    <row r="135" spans="1:106" x14ac:dyDescent="0.25">
      <c r="A135" s="2"/>
      <c r="J135" s="81"/>
      <c r="R135" s="81"/>
      <c r="S135" s="81"/>
      <c r="T135" s="81"/>
      <c r="V135" s="81"/>
      <c r="W135" s="81"/>
      <c r="X135" s="81"/>
      <c r="Z135" s="81"/>
      <c r="AA135" s="81"/>
      <c r="AB135" s="81"/>
      <c r="AD135" s="81"/>
      <c r="AE135" s="81"/>
      <c r="AF135" s="81"/>
    </row>
    <row r="136" spans="1:106" x14ac:dyDescent="0.25">
      <c r="A136" s="2"/>
      <c r="J136" s="81"/>
      <c r="R136" s="81"/>
      <c r="S136" s="81"/>
      <c r="T136" s="81"/>
      <c r="V136" s="81"/>
      <c r="W136" s="81"/>
      <c r="X136" s="81"/>
      <c r="Z136" s="81"/>
      <c r="AA136" s="81"/>
      <c r="AB136" s="81"/>
      <c r="AD136" s="81"/>
      <c r="AE136" s="81"/>
      <c r="AF136" s="81"/>
    </row>
    <row r="137" spans="1:106" x14ac:dyDescent="0.25">
      <c r="A137" s="2"/>
      <c r="J137" s="81"/>
      <c r="R137" s="81"/>
      <c r="S137" s="81"/>
      <c r="T137" s="81"/>
      <c r="V137" s="81"/>
      <c r="W137" s="81"/>
      <c r="X137" s="81"/>
      <c r="Z137" s="81"/>
      <c r="AA137" s="81"/>
      <c r="AB137" s="81"/>
      <c r="AD137" s="81"/>
      <c r="AE137" s="81"/>
      <c r="AF137" s="81"/>
    </row>
    <row r="138" spans="1:106" x14ac:dyDescent="0.25">
      <c r="A138" s="2"/>
      <c r="J138" s="81"/>
      <c r="R138" s="81"/>
      <c r="S138" s="81"/>
      <c r="T138" s="81"/>
      <c r="V138" s="81"/>
      <c r="W138" s="81"/>
      <c r="X138" s="81"/>
      <c r="Z138" s="81"/>
      <c r="AA138" s="81"/>
      <c r="AB138" s="81"/>
      <c r="AD138" s="81"/>
      <c r="AE138" s="81"/>
      <c r="AF138" s="81"/>
    </row>
    <row r="139" spans="1:106" x14ac:dyDescent="0.25">
      <c r="A139" s="2"/>
      <c r="J139" s="81"/>
      <c r="R139" s="81"/>
      <c r="S139" s="81"/>
      <c r="T139" s="81"/>
      <c r="V139" s="81"/>
      <c r="W139" s="81"/>
      <c r="X139" s="81"/>
      <c r="Z139" s="81"/>
      <c r="AA139" s="81"/>
      <c r="AB139" s="81"/>
      <c r="AD139" s="81"/>
      <c r="AE139" s="81"/>
      <c r="AF139" s="81"/>
    </row>
    <row r="140" spans="1:106" x14ac:dyDescent="0.25">
      <c r="A140" s="2"/>
      <c r="J140" s="81"/>
      <c r="R140" s="81"/>
      <c r="S140" s="81"/>
      <c r="T140" s="81"/>
      <c r="V140" s="81"/>
      <c r="W140" s="81"/>
      <c r="X140" s="81"/>
      <c r="Z140" s="81"/>
      <c r="AA140" s="81"/>
      <c r="AB140" s="81"/>
      <c r="AD140" s="81"/>
      <c r="AE140" s="81"/>
      <c r="AF140" s="81"/>
    </row>
    <row r="141" spans="1:106" x14ac:dyDescent="0.25">
      <c r="A141" s="2"/>
      <c r="J141" s="81"/>
      <c r="R141" s="81"/>
      <c r="S141" s="81"/>
      <c r="T141" s="81"/>
      <c r="V141" s="81"/>
      <c r="W141" s="81"/>
      <c r="X141" s="81"/>
      <c r="Z141" s="81"/>
      <c r="AA141" s="81"/>
      <c r="AB141" s="81"/>
      <c r="AD141" s="81"/>
      <c r="AE141" s="81"/>
      <c r="AF141" s="81"/>
    </row>
    <row r="142" spans="1:106" x14ac:dyDescent="0.25">
      <c r="A142" s="2"/>
      <c r="J142" s="81"/>
      <c r="R142" s="81"/>
      <c r="S142" s="81"/>
      <c r="T142" s="81"/>
      <c r="V142" s="81"/>
      <c r="W142" s="81"/>
      <c r="X142" s="81"/>
      <c r="Z142" s="81"/>
      <c r="AA142" s="81"/>
      <c r="AB142" s="81"/>
      <c r="AD142" s="81"/>
      <c r="AE142" s="81"/>
      <c r="AF142" s="81"/>
    </row>
    <row r="144" spans="1:106" x14ac:dyDescent="0.25">
      <c r="E144" s="85"/>
    </row>
  </sheetData>
  <mergeCells count="81">
    <mergeCell ref="A125:I125"/>
    <mergeCell ref="A80:E80"/>
    <mergeCell ref="A116:I116"/>
    <mergeCell ref="A121:E121"/>
    <mergeCell ref="A124:E124"/>
    <mergeCell ref="F124:I124"/>
    <mergeCell ref="A117:E117"/>
    <mergeCell ref="A120:I120"/>
    <mergeCell ref="A79:I79"/>
    <mergeCell ref="A66:E66"/>
    <mergeCell ref="A69:I69"/>
    <mergeCell ref="A70:E70"/>
    <mergeCell ref="A73:I73"/>
    <mergeCell ref="A74:E74"/>
    <mergeCell ref="A76:I76"/>
    <mergeCell ref="A77:E77"/>
    <mergeCell ref="J15:J16"/>
    <mergeCell ref="J18:J20"/>
    <mergeCell ref="A65:I65"/>
    <mergeCell ref="A46:E46"/>
    <mergeCell ref="A49:I49"/>
    <mergeCell ref="A50:E50"/>
    <mergeCell ref="A58:I58"/>
    <mergeCell ref="A59:E59"/>
    <mergeCell ref="A61:I61"/>
    <mergeCell ref="A62:E62"/>
    <mergeCell ref="J62:J64"/>
    <mergeCell ref="A45:I45"/>
    <mergeCell ref="A15:E15"/>
    <mergeCell ref="A17:I17"/>
    <mergeCell ref="A18:E18"/>
    <mergeCell ref="A21:I21"/>
    <mergeCell ref="A22:E22"/>
    <mergeCell ref="A41:I41"/>
    <mergeCell ref="A42:E42"/>
    <mergeCell ref="A8:E8"/>
    <mergeCell ref="A10:I10"/>
    <mergeCell ref="A11:E11"/>
    <mergeCell ref="A14:I14"/>
    <mergeCell ref="G6:G7"/>
    <mergeCell ref="H6:I6"/>
    <mergeCell ref="J6:J7"/>
    <mergeCell ref="K6:K7"/>
    <mergeCell ref="L6:L7"/>
    <mergeCell ref="A6:A7"/>
    <mergeCell ref="B6:B7"/>
    <mergeCell ref="D6:D7"/>
    <mergeCell ref="E6:E7"/>
    <mergeCell ref="F6:F7"/>
    <mergeCell ref="AG6:AG7"/>
    <mergeCell ref="AC6:AC7"/>
    <mergeCell ref="M6:O6"/>
    <mergeCell ref="J8:J9"/>
    <mergeCell ref="J11:J13"/>
    <mergeCell ref="Z6:AB6"/>
    <mergeCell ref="J22:J40"/>
    <mergeCell ref="J80:J115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D6:AF6"/>
    <mergeCell ref="J117:J119"/>
    <mergeCell ref="J121:J123"/>
    <mergeCell ref="J42:J44"/>
    <mergeCell ref="J46:J48"/>
    <mergeCell ref="J50:J57"/>
    <mergeCell ref="J59:J60"/>
    <mergeCell ref="J66:J68"/>
    <mergeCell ref="J70:J72"/>
    <mergeCell ref="J74:J75"/>
    <mergeCell ref="J77:J78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AA79C2A5-F97C-4463-8A57-ABE97FDBAFF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791AC9CA-4C74-4D2C-9D8A-A65933F6E168}">
      <formula1>42005</formula1>
    </dataValidation>
    <dataValidation type="date" operator="greaterThan" allowBlank="1" showInputMessage="1" showErrorMessage="1" errorTitle="Error en Ingresos de Fechas" error="La fecha debe corresponder al Año 2014." sqref="D52:D57 D78 D71:D72 D75 D43:D44 D19:D20 D12:D13 D9 D16 D47:D48 D67:D68 D81:D115" xr:uid="{FC35E914-A2E2-4B32-9849-92F764BB0DE6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75:I75 H78:I78 H71:I72 H52:I57 H43:I44 H19:I20 H12:I13 H16:I16 H47:I48 H67:I68 H81:I115" xr:uid="{75D416A0-C18A-4499-BB1A-E47671DDDEAA}">
      <formula1>42005</formula1>
    </dataValidation>
    <dataValidation allowBlank="1" showInputMessage="1" showErrorMessage="1" errorTitle="Sólo números" error="Sólo ingresar números sin letras_x000a_" sqref="O80:O115 O77:O78 O70:O72 O62:O64 O50:O57 O42:O44 O18:O20 O11:O13 O8:O9 O15:O16 O22:O40 O46:O48 O59:O60 O66:O68 P67 O74:O75 O121:O123 O117:O119" xr:uid="{1B3CEBF8-A078-43E8-8999-16591DA694D8}"/>
    <dataValidation type="textLength" operator="lessThanOrEqual" allowBlank="1" showInputMessage="1" showErrorMessage="1" errorTitle="MÁXIMO DE CARACTERES SOBREPASADO" error="Sólo 255 caracteres por celdas" sqref="P81:Q115 P78:Q78 L71:L72 E78:G78 C78 P71:Q72 L63:L64 E71:G72 C71:C72 E81:G115 E63:G64 N63:N64 P63:Q64 P52:Q57 P48 C52:C57 E52:G57 P43:Q44 E23:G40 E43:G44 C43:C44 P19:Q20 L12:L13 E19:G20 C19:C20 P12:Q13 P122:Q123 E12:G13 C12:C13 C9 L9 P9:Q9 E9:G9 C16 E16:G16 C81:C115 P16:Q16 L19:L20 N23:N40 C47:C48 E47:G48 L23 L43:L44 E60:G60 L47:L48 N60 P60:Q60 P68:Q68 C67:C68 E67:G68 L60 Q67 C75 E75:G75 L67:L68 P75:Q75 L78 L75 N122:N123 E122:G123 L16 P24:Q40 Q47:Q48 L51:L52 P118:Q119 N118:N119 E118:G119 L122:L123 L81:L82" xr:uid="{65EC07E0-528C-45B4-A309-8869C439B4FD}">
      <formula1>255</formula1>
    </dataValidation>
    <dataValidation type="textLength" operator="lessThanOrEqual" allowBlank="1" showInputMessage="1" showErrorMessage="1" sqref="K12 K72 K118:K119 R26:R40 K26:K40 T26:T40 K122" xr:uid="{6730467E-7E90-4F75-A980-9531E078B689}">
      <formula1>255</formula1>
    </dataValidation>
    <dataValidation type="decimal" allowBlank="1" showInputMessage="1" showErrorMessage="1" errorTitle="Sólo números" error="Sólo ingresar números sin letras_x000a_" sqref="M81:N115 M78:N78 R63 AD78:AF78 Z78:AB78 X60 M71:N72 T68 AD71:AF72 Z71:AB72 V71:X72 M63:M64 T24 AD63:AF64 T63 V63:X64 M52:N57 R48 Z52:AB57 AD23:AF40 R53:S57 M43:N44 S24:S40 AD43:AF44 Z43:AB44 V43:X44 Z118:AB119 AD19:AF20 Z19:AB20 R123 M19:N20 R9:S9 Z12:AB13 AD12:AF13 V12:X13 M12:N13 Z9:AB9 AD9:AF9 AD122:AF123 V9:X9 M9:N9 M16:N16 V16:X16 Z16:AB16 AD16:AF16 S13 Z23:AB40 V23:X40 V19 M23:M40 R19:R20 V47:X48 Z47:AB48 AD47:AF48 R43:R44 M47:N48 AD60:AF60 W53:W57 Z60:AB60 AD51:AF57 M60 V67:X68 Z67:AB68 AD67:AF68 Z63:AB64 M67:N68 V75:X75 Z75:AB75 AD75:AF75 R71:T71 M75:N75 AD81:AF115 Z81:AB115 T82:T84 R24 M122:M123 V122:X123 Z122:AB123 R81 R83:S115 V78 R118:T119 AD118:AF119 M118:M119 V118:X119 W19:X20 V52:V57 X52:X57 V60 V105 V81:V90 V94 V96 V111:V115 X81:X115 W81:W110 W115" xr:uid="{B5BEA12F-BD95-4842-ACA6-286EDECE2B37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S122:T122 K12:K13 K48 V48 K64 W64:X64 K72 W72 K122:K123 W122:X122" unlockedFormula="1"/>
    <ignoredError sqref="AI125" formula="1"/>
  </ignoredError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0AF50-F68E-4E5B-AF72-B40054FD4F96}">
  <sheetPr>
    <tabColor rgb="FF33CCFF"/>
    <pageSetUpPr fitToPage="1"/>
  </sheetPr>
  <dimension ref="A1:AJ42"/>
  <sheetViews>
    <sheetView zoomScale="120" zoomScaleNormal="12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customWidth="1" outlineLevel="1"/>
    <col min="12" max="12" width="10.140625" style="83" customWidth="1" outlineLevel="1"/>
    <col min="13" max="13" width="12.28515625" style="83" customWidth="1" outlineLevel="1"/>
    <col min="14" max="14" width="11.42578125" style="83" customWidth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36" s="1" customFormat="1" ht="1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" customFormat="1" ht="1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36" s="1" customFormat="1" ht="15" customHeight="1" x14ac:dyDescent="0.25">
      <c r="A3" s="141" t="s">
        <v>169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36" s="1" customFormat="1" ht="1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</row>
    <row r="5" spans="1:36" ht="18" customHeight="1" x14ac:dyDescent="0.25">
      <c r="A5" s="148" t="str">
        <f>'24-03-345 Ind. Programa EJE'!A5:U5</f>
        <v>24-03-345 "Programa Eje (Ley N°20.595)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50"/>
    </row>
    <row r="6" spans="1:36" s="80" customFormat="1" x14ac:dyDescent="0.25">
      <c r="A6" s="138" t="s">
        <v>5</v>
      </c>
      <c r="B6" s="145" t="s">
        <v>11</v>
      </c>
      <c r="C6" s="145" t="s">
        <v>76</v>
      </c>
      <c r="D6" s="151" t="s">
        <v>14</v>
      </c>
      <c r="E6" s="152"/>
      <c r="F6" s="153"/>
      <c r="G6" s="137" t="s">
        <v>17</v>
      </c>
      <c r="H6" s="137"/>
      <c r="I6" s="137"/>
      <c r="J6" s="145" t="s">
        <v>18</v>
      </c>
      <c r="K6" s="137" t="s">
        <v>17</v>
      </c>
      <c r="L6" s="137"/>
      <c r="M6" s="137"/>
      <c r="N6" s="145" t="s">
        <v>19</v>
      </c>
      <c r="O6" s="137" t="s">
        <v>17</v>
      </c>
      <c r="P6" s="137"/>
      <c r="Q6" s="137"/>
      <c r="R6" s="145" t="s">
        <v>20</v>
      </c>
      <c r="S6" s="137" t="s">
        <v>17</v>
      </c>
      <c r="T6" s="137"/>
      <c r="U6" s="137"/>
      <c r="V6" s="145" t="s">
        <v>21</v>
      </c>
      <c r="W6" s="145" t="s">
        <v>22</v>
      </c>
      <c r="X6" s="147" t="s">
        <v>77</v>
      </c>
      <c r="Y6" s="147"/>
    </row>
    <row r="7" spans="1:36" s="80" customFormat="1" ht="25.5" x14ac:dyDescent="0.25">
      <c r="A7" s="138"/>
      <c r="B7" s="146"/>
      <c r="C7" s="146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46"/>
      <c r="K7" s="5" t="s">
        <v>33</v>
      </c>
      <c r="L7" s="5" t="s">
        <v>34</v>
      </c>
      <c r="M7" s="5" t="s">
        <v>35</v>
      </c>
      <c r="N7" s="146"/>
      <c r="O7" s="5" t="s">
        <v>36</v>
      </c>
      <c r="P7" s="5" t="s">
        <v>37</v>
      </c>
      <c r="Q7" s="5" t="s">
        <v>38</v>
      </c>
      <c r="R7" s="146"/>
      <c r="S7" s="5" t="s">
        <v>39</v>
      </c>
      <c r="T7" s="5" t="s">
        <v>40</v>
      </c>
      <c r="U7" s="5" t="s">
        <v>78</v>
      </c>
      <c r="V7" s="146"/>
      <c r="W7" s="146"/>
      <c r="X7" s="7" t="s">
        <v>42</v>
      </c>
      <c r="Y7" s="7" t="s">
        <v>79</v>
      </c>
    </row>
    <row r="8" spans="1:36" ht="24.75" customHeight="1" x14ac:dyDescent="0.25">
      <c r="A8" s="86" t="s">
        <v>44</v>
      </c>
      <c r="B8" s="63">
        <f>+'24-03-345 Ind. Programa EJE'!J10</f>
        <v>8008000</v>
      </c>
      <c r="C8" s="63">
        <f>+'24-03-345 Ind. Programa EJE'!K10</f>
        <v>3446303</v>
      </c>
      <c r="D8" s="63">
        <f>+'24-03-345 Ind. Programa EJE'!M10</f>
        <v>0</v>
      </c>
      <c r="E8" s="63">
        <f>+'24-03-345 Ind. Programa EJE'!N10</f>
        <v>0</v>
      </c>
      <c r="F8" s="63">
        <f>+'24-03-345 Ind. Programa EJE'!O10</f>
        <v>0</v>
      </c>
      <c r="G8" s="63">
        <f>+'24-03-345 Ind. Programa EJE'!R10</f>
        <v>129000</v>
      </c>
      <c r="H8" s="63">
        <f>+'24-03-345 Ind. Programa EJE'!S10</f>
        <v>129000</v>
      </c>
      <c r="I8" s="63">
        <f>+'24-03-345 Ind. Programa EJE'!T10</f>
        <v>163556</v>
      </c>
      <c r="J8" s="63">
        <f>+'24-03-345 Ind. Programa EJE'!U10</f>
        <v>421556</v>
      </c>
      <c r="K8" s="63">
        <f>+'24-03-345 Ind. Programa EJE'!V10</f>
        <v>474100</v>
      </c>
      <c r="L8" s="63">
        <f>+'24-03-345 Ind. Programa EJE'!W10</f>
        <v>283700</v>
      </c>
      <c r="M8" s="63">
        <f>+'24-03-345 Ind. Programa EJE'!X10</f>
        <v>527520</v>
      </c>
      <c r="N8" s="63">
        <f>+'24-03-345 Ind. Programa EJE'!Y10</f>
        <v>1285320</v>
      </c>
      <c r="O8" s="63">
        <f>+'24-03-345 Ind. Programa EJE'!Z10</f>
        <v>0</v>
      </c>
      <c r="P8" s="63">
        <f>+'24-03-345 Ind. Programa EJE'!AA10</f>
        <v>0</v>
      </c>
      <c r="Q8" s="63">
        <f>+'24-03-345 Ind. Programa EJE'!AB10</f>
        <v>0</v>
      </c>
      <c r="R8" s="63">
        <f>+'24-03-345 Ind. Programa EJE'!AC10</f>
        <v>0</v>
      </c>
      <c r="S8" s="63">
        <f>+'24-03-345 Ind. Programa EJE'!AD10</f>
        <v>0</v>
      </c>
      <c r="T8" s="63">
        <f>+'24-03-345 Ind. Programa EJE'!AE10</f>
        <v>0</v>
      </c>
      <c r="U8" s="63">
        <f>+'24-03-345 Ind. Programa EJE'!AF10</f>
        <v>0</v>
      </c>
      <c r="V8" s="63">
        <f>+'24-03-345 Ind. Programa EJE'!AG10</f>
        <v>0</v>
      </c>
      <c r="W8" s="63">
        <f>+'24-03-345 Ind. Programa EJE'!AH10</f>
        <v>1706876</v>
      </c>
      <c r="X8" s="87">
        <f>+'24-03-345 Ind. Programa EJE'!AI10</f>
        <v>0.21314635364635365</v>
      </c>
      <c r="Y8" s="87">
        <f>+'24-03-345 Ind. Programa EJE'!AJ10</f>
        <v>3.2701750432119793E-3</v>
      </c>
    </row>
    <row r="9" spans="1:36" ht="24.75" customHeight="1" x14ac:dyDescent="0.25">
      <c r="A9" s="86" t="s">
        <v>46</v>
      </c>
      <c r="B9" s="63">
        <f>+'24-03-345 Ind. Programa EJE'!J14</f>
        <v>14800000</v>
      </c>
      <c r="C9" s="63">
        <f>+'24-03-345 Ind. Programa EJE'!K14</f>
        <v>1827594</v>
      </c>
      <c r="D9" s="63">
        <f>+'24-03-345 Ind. Programa EJE'!M14</f>
        <v>0</v>
      </c>
      <c r="E9" s="63">
        <f>+'24-03-345 Ind. Programa EJE'!N14</f>
        <v>0</v>
      </c>
      <c r="F9" s="63">
        <f>+'24-03-345 Ind. Programa EJE'!O14</f>
        <v>0</v>
      </c>
      <c r="G9" s="63">
        <f>+'24-03-345 Ind. Programa EJE'!R14</f>
        <v>73458</v>
      </c>
      <c r="H9" s="63">
        <f>+'24-03-345 Ind. Programa EJE'!S14</f>
        <v>24486</v>
      </c>
      <c r="I9" s="63">
        <f>+'24-03-345 Ind. Programa EJE'!T14</f>
        <v>797649</v>
      </c>
      <c r="J9" s="63">
        <f>+'24-03-345 Ind. Programa EJE'!U14</f>
        <v>895593</v>
      </c>
      <c r="K9" s="63">
        <f>+'24-03-345 Ind. Programa EJE'!V14</f>
        <v>155274</v>
      </c>
      <c r="L9" s="63">
        <f>+'24-03-345 Ind. Programa EJE'!W14</f>
        <v>44486</v>
      </c>
      <c r="M9" s="63">
        <f>+'24-03-345 Ind. Programa EJE'!X14</f>
        <v>85702</v>
      </c>
      <c r="N9" s="63">
        <f>+'24-03-345 Ind. Programa EJE'!Y14</f>
        <v>285462</v>
      </c>
      <c r="O9" s="63">
        <f>+'24-03-345 Ind. Programa EJE'!Z14</f>
        <v>0</v>
      </c>
      <c r="P9" s="63">
        <f>+'24-03-345 Ind. Programa EJE'!AA14</f>
        <v>0</v>
      </c>
      <c r="Q9" s="63">
        <f>+'24-03-345 Ind. Programa EJE'!AB14</f>
        <v>0</v>
      </c>
      <c r="R9" s="63">
        <f>+'24-03-345 Ind. Programa EJE'!AC14</f>
        <v>0</v>
      </c>
      <c r="S9" s="63">
        <f>+'24-03-345 Ind. Programa EJE'!AD14</f>
        <v>0</v>
      </c>
      <c r="T9" s="63">
        <f>+'24-03-345 Ind. Programa EJE'!AE14</f>
        <v>0</v>
      </c>
      <c r="U9" s="63">
        <f>+'24-03-345 Ind. Programa EJE'!AF14</f>
        <v>0</v>
      </c>
      <c r="V9" s="63">
        <f>+'24-03-345 Ind. Programa EJE'!AG14</f>
        <v>0</v>
      </c>
      <c r="W9" s="63">
        <f>+'24-03-345 Ind. Programa EJE'!AH14</f>
        <v>1181055</v>
      </c>
      <c r="X9" s="87">
        <f>+'24-03-345 Ind. Programa EJE'!AI14</f>
        <v>7.9801013513513513E-2</v>
      </c>
      <c r="Y9" s="87">
        <f>+'24-03-345 Ind. Programa EJE'!AJ14</f>
        <v>2.2627634260841E-3</v>
      </c>
    </row>
    <row r="10" spans="1:36" ht="24.75" customHeight="1" x14ac:dyDescent="0.25">
      <c r="A10" s="86" t="s">
        <v>48</v>
      </c>
      <c r="B10" s="63">
        <f>+'24-03-345 Ind. Programa EJE'!J17</f>
        <v>24292526</v>
      </c>
      <c r="C10" s="63">
        <f>+'24-03-345 Ind. Programa EJE'!K17</f>
        <v>18650012</v>
      </c>
      <c r="D10" s="63">
        <f>+'24-03-345 Ind. Programa EJE'!M17</f>
        <v>0</v>
      </c>
      <c r="E10" s="63">
        <f>+'24-03-345 Ind. Programa EJE'!N17</f>
        <v>0</v>
      </c>
      <c r="F10" s="63">
        <f>+'24-03-345 Ind. Programa EJE'!O17</f>
        <v>0</v>
      </c>
      <c r="G10" s="63">
        <f>+'24-03-345 Ind. Programa EJE'!R17</f>
        <v>272063</v>
      </c>
      <c r="H10" s="63">
        <f>+'24-03-345 Ind. Programa EJE'!S17</f>
        <v>1161655</v>
      </c>
      <c r="I10" s="63">
        <f>+'24-03-345 Ind. Programa EJE'!T17</f>
        <v>1347979</v>
      </c>
      <c r="J10" s="63">
        <f>+'24-03-345 Ind. Programa EJE'!U17</f>
        <v>2781697</v>
      </c>
      <c r="K10" s="63">
        <f>+'24-03-345 Ind. Programa EJE'!V17</f>
        <v>3082115</v>
      </c>
      <c r="L10" s="63">
        <f>+'24-03-345 Ind. Programa EJE'!W17</f>
        <v>2242765</v>
      </c>
      <c r="M10" s="63">
        <f>+'24-03-345 Ind. Programa EJE'!X17</f>
        <v>2550117</v>
      </c>
      <c r="N10" s="63">
        <f>+'24-03-345 Ind. Programa EJE'!Y17</f>
        <v>7874997</v>
      </c>
      <c r="O10" s="63">
        <f>+'24-03-345 Ind. Programa EJE'!Z17</f>
        <v>0</v>
      </c>
      <c r="P10" s="63">
        <f>+'24-03-345 Ind. Programa EJE'!AA17</f>
        <v>0</v>
      </c>
      <c r="Q10" s="63">
        <f>+'24-03-345 Ind. Programa EJE'!AB17</f>
        <v>0</v>
      </c>
      <c r="R10" s="63">
        <f>+'24-03-345 Ind. Programa EJE'!AC17</f>
        <v>0</v>
      </c>
      <c r="S10" s="63">
        <f>+'24-03-345 Ind. Programa EJE'!AD17</f>
        <v>0</v>
      </c>
      <c r="T10" s="63">
        <f>+'24-03-345 Ind. Programa EJE'!AE17</f>
        <v>0</v>
      </c>
      <c r="U10" s="63">
        <f>+'24-03-345 Ind. Programa EJE'!AF17</f>
        <v>0</v>
      </c>
      <c r="V10" s="63">
        <f>+'24-03-345 Ind. Programa EJE'!AG17</f>
        <v>0</v>
      </c>
      <c r="W10" s="63">
        <f>+'24-03-345 Ind. Programa EJE'!AH17</f>
        <v>10656694</v>
      </c>
      <c r="X10" s="87">
        <f>+'24-03-345 Ind. Programa EJE'!AI17</f>
        <v>0.43868200449800898</v>
      </c>
      <c r="Y10" s="87">
        <f>+'24-03-345 Ind. Programa EJE'!AJ17</f>
        <v>2.0416980941759588E-2</v>
      </c>
    </row>
    <row r="11" spans="1:36" ht="24.75" customHeight="1" x14ac:dyDescent="0.25">
      <c r="A11" s="86" t="s">
        <v>50</v>
      </c>
      <c r="B11" s="63">
        <f>+'24-03-345 Ind. Programa EJE'!J21</f>
        <v>22269350</v>
      </c>
      <c r="C11" s="63">
        <f>+'24-03-345 Ind. Programa EJE'!K21</f>
        <v>17998885</v>
      </c>
      <c r="D11" s="63">
        <f>+'24-03-345 Ind. Programa EJE'!M21</f>
        <v>0</v>
      </c>
      <c r="E11" s="63">
        <f>+'24-03-345 Ind. Programa EJE'!N21</f>
        <v>0</v>
      </c>
      <c r="F11" s="63">
        <f>+'24-03-345 Ind. Programa EJE'!O21</f>
        <v>0</v>
      </c>
      <c r="G11" s="63">
        <f>+'24-03-345 Ind. Programa EJE'!R21</f>
        <v>0</v>
      </c>
      <c r="H11" s="63">
        <f>+'24-03-345 Ind. Programa EJE'!S21</f>
        <v>565134</v>
      </c>
      <c r="I11" s="63">
        <f>+'24-03-345 Ind. Programa EJE'!T21</f>
        <v>895874</v>
      </c>
      <c r="J11" s="63">
        <f>+'24-03-345 Ind. Programa EJE'!U21</f>
        <v>1461008</v>
      </c>
      <c r="K11" s="63">
        <f>+'24-03-345 Ind. Programa EJE'!V21</f>
        <v>1288411</v>
      </c>
      <c r="L11" s="63">
        <f>+'24-03-345 Ind. Programa EJE'!W21</f>
        <v>3317036</v>
      </c>
      <c r="M11" s="63">
        <f>+'24-03-345 Ind. Programa EJE'!X21</f>
        <v>4477943</v>
      </c>
      <c r="N11" s="63">
        <f>+'24-03-345 Ind. Programa EJE'!Y21</f>
        <v>9083390</v>
      </c>
      <c r="O11" s="63">
        <f>+'24-03-345 Ind. Programa EJE'!Z21</f>
        <v>0</v>
      </c>
      <c r="P11" s="63">
        <f>+'24-03-345 Ind. Programa EJE'!AA21</f>
        <v>0</v>
      </c>
      <c r="Q11" s="63">
        <f>+'24-03-345 Ind. Programa EJE'!AB21</f>
        <v>0</v>
      </c>
      <c r="R11" s="63">
        <f>+'24-03-345 Ind. Programa EJE'!AC21</f>
        <v>0</v>
      </c>
      <c r="S11" s="63">
        <f>+'24-03-345 Ind. Programa EJE'!AD21</f>
        <v>0</v>
      </c>
      <c r="T11" s="63">
        <f>+'24-03-345 Ind. Programa EJE'!AE21</f>
        <v>0</v>
      </c>
      <c r="U11" s="63">
        <f>+'24-03-345 Ind. Programa EJE'!AF21</f>
        <v>0</v>
      </c>
      <c r="V11" s="63">
        <f>+'24-03-345 Ind. Programa EJE'!AG21</f>
        <v>0</v>
      </c>
      <c r="W11" s="63">
        <f>+'24-03-345 Ind. Programa EJE'!AH21</f>
        <v>10544398</v>
      </c>
      <c r="X11" s="87">
        <f>+'24-03-345 Ind. Programa EJE'!AI21</f>
        <v>0.47349374813364559</v>
      </c>
      <c r="Y11" s="87">
        <f>+'24-03-345 Ind. Programa EJE'!AJ21</f>
        <v>2.0201834922568662E-2</v>
      </c>
    </row>
    <row r="12" spans="1:36" ht="24.75" customHeight="1" x14ac:dyDescent="0.25">
      <c r="A12" s="86" t="s">
        <v>52</v>
      </c>
      <c r="B12" s="63">
        <f>+'24-03-345 Ind. Programa EJE'!J41</f>
        <v>80763000</v>
      </c>
      <c r="C12" s="63">
        <f>+'24-03-345 Ind. Programa EJE'!K41</f>
        <v>60562473</v>
      </c>
      <c r="D12" s="63">
        <f>+'24-03-345 Ind. Programa EJE'!M41</f>
        <v>0</v>
      </c>
      <c r="E12" s="63">
        <f>+'24-03-345 Ind. Programa EJE'!N41</f>
        <v>0</v>
      </c>
      <c r="F12" s="63">
        <f>+'24-03-345 Ind. Programa EJE'!O41</f>
        <v>0</v>
      </c>
      <c r="G12" s="63">
        <f>+'24-03-345 Ind. Programa EJE'!R41</f>
        <v>2080707</v>
      </c>
      <c r="H12" s="63">
        <f>+'24-03-345 Ind. Programa EJE'!S41</f>
        <v>2739678</v>
      </c>
      <c r="I12" s="63">
        <f>+'24-03-345 Ind. Programa EJE'!T41</f>
        <v>23191146</v>
      </c>
      <c r="J12" s="63">
        <f>+'24-03-345 Ind. Programa EJE'!U41</f>
        <v>28011531</v>
      </c>
      <c r="K12" s="63">
        <f>+'24-03-345 Ind. Programa EJE'!V41</f>
        <v>21916695</v>
      </c>
      <c r="L12" s="63">
        <f>+'24-03-345 Ind. Programa EJE'!W41</f>
        <v>6636051</v>
      </c>
      <c r="M12" s="63">
        <f>+'24-03-345 Ind. Programa EJE'!X41</f>
        <v>3694151</v>
      </c>
      <c r="N12" s="63">
        <f>+'24-03-345 Ind. Programa EJE'!Y41</f>
        <v>32246897</v>
      </c>
      <c r="O12" s="63">
        <f>+'24-03-345 Ind. Programa EJE'!Z41</f>
        <v>0</v>
      </c>
      <c r="P12" s="63">
        <f>+'24-03-345 Ind. Programa EJE'!AA41</f>
        <v>0</v>
      </c>
      <c r="Q12" s="63">
        <f>+'24-03-345 Ind. Programa EJE'!AB41</f>
        <v>0</v>
      </c>
      <c r="R12" s="63">
        <f>+'24-03-345 Ind. Programa EJE'!AC41</f>
        <v>0</v>
      </c>
      <c r="S12" s="63">
        <f>+'24-03-345 Ind. Programa EJE'!AD41</f>
        <v>0</v>
      </c>
      <c r="T12" s="63">
        <f>+'24-03-345 Ind. Programa EJE'!AE41</f>
        <v>0</v>
      </c>
      <c r="U12" s="63">
        <f>+'24-03-345 Ind. Programa EJE'!AF41</f>
        <v>0</v>
      </c>
      <c r="V12" s="63">
        <f>+'24-03-345 Ind. Programa EJE'!AG41</f>
        <v>0</v>
      </c>
      <c r="W12" s="63">
        <f>+'24-03-345 Ind. Programa EJE'!AH41</f>
        <v>60258428</v>
      </c>
      <c r="X12" s="87">
        <f>+'24-03-345 Ind. Programa EJE'!AI41</f>
        <v>0.74611428500674815</v>
      </c>
      <c r="Y12" s="87">
        <f>+'24-03-345 Ind. Programa EJE'!AJ41</f>
        <v>0.11544810952218318</v>
      </c>
    </row>
    <row r="13" spans="1:36" ht="24.75" customHeight="1" x14ac:dyDescent="0.25">
      <c r="A13" s="86" t="s">
        <v>54</v>
      </c>
      <c r="B13" s="63">
        <f>+'24-03-345 Ind. Programa EJE'!J45</f>
        <v>15497312</v>
      </c>
      <c r="C13" s="63">
        <f>+'24-03-345 Ind. Programa EJE'!K45</f>
        <v>3364792</v>
      </c>
      <c r="D13" s="63">
        <f>+'24-03-345 Ind. Programa EJE'!M45</f>
        <v>0</v>
      </c>
      <c r="E13" s="63">
        <f>+'24-03-345 Ind. Programa EJE'!N45</f>
        <v>0</v>
      </c>
      <c r="F13" s="63">
        <f>+'24-03-345 Ind. Programa EJE'!O45</f>
        <v>0</v>
      </c>
      <c r="G13" s="63">
        <f>+'24-03-345 Ind. Programa EJE'!R45</f>
        <v>178500</v>
      </c>
      <c r="H13" s="63">
        <f>+'24-03-345 Ind. Programa EJE'!S45</f>
        <v>1150248</v>
      </c>
      <c r="I13" s="63">
        <f>+'24-03-345 Ind. Programa EJE'!T45</f>
        <v>268922</v>
      </c>
      <c r="J13" s="63">
        <f>+'24-03-345 Ind. Programa EJE'!U45</f>
        <v>1597670</v>
      </c>
      <c r="K13" s="63">
        <f>+'24-03-345 Ind. Programa EJE'!V45</f>
        <v>298046</v>
      </c>
      <c r="L13" s="63">
        <f>+'24-03-345 Ind. Programa EJE'!W45</f>
        <v>390280</v>
      </c>
      <c r="M13" s="63">
        <f>+'24-03-345 Ind. Programa EJE'!X45</f>
        <v>236276</v>
      </c>
      <c r="N13" s="63">
        <f>+'24-03-345 Ind. Programa EJE'!Y45</f>
        <v>924602</v>
      </c>
      <c r="O13" s="63">
        <f>+'24-03-345 Ind. Programa EJE'!Z45</f>
        <v>0</v>
      </c>
      <c r="P13" s="63">
        <f>+'24-03-345 Ind. Programa EJE'!AA45</f>
        <v>0</v>
      </c>
      <c r="Q13" s="63">
        <f>+'24-03-345 Ind. Programa EJE'!AB45</f>
        <v>0</v>
      </c>
      <c r="R13" s="63">
        <f>+'24-03-345 Ind. Programa EJE'!AC45</f>
        <v>0</v>
      </c>
      <c r="S13" s="63">
        <f>+'24-03-345 Ind. Programa EJE'!AD45</f>
        <v>0</v>
      </c>
      <c r="T13" s="63">
        <f>+'24-03-345 Ind. Programa EJE'!AE45</f>
        <v>0</v>
      </c>
      <c r="U13" s="63">
        <f>+'24-03-345 Ind. Programa EJE'!AF45</f>
        <v>0</v>
      </c>
      <c r="V13" s="63">
        <f>+'24-03-345 Ind. Programa EJE'!AG45</f>
        <v>0</v>
      </c>
      <c r="W13" s="63">
        <f>+'24-03-345 Ind. Programa EJE'!AH45</f>
        <v>2522272</v>
      </c>
      <c r="X13" s="87">
        <f>+'24-03-345 Ind. Programa EJE'!AI45</f>
        <v>0.16275545075171746</v>
      </c>
      <c r="Y13" s="87">
        <f>+'24-03-345 Ind. Programa EJE'!AJ45</f>
        <v>4.8323785363391164E-3</v>
      </c>
    </row>
    <row r="14" spans="1:36" ht="24.75" customHeight="1" x14ac:dyDescent="0.25">
      <c r="A14" s="86" t="s">
        <v>56</v>
      </c>
      <c r="B14" s="63">
        <f>+'24-03-345 Ind. Programa EJE'!J49</f>
        <v>14631722</v>
      </c>
      <c r="C14" s="63">
        <f>+'24-03-345 Ind. Programa EJE'!K49</f>
        <v>10162357</v>
      </c>
      <c r="D14" s="63">
        <f>+'24-03-345 Ind. Programa EJE'!M49</f>
        <v>0</v>
      </c>
      <c r="E14" s="63">
        <f>+'24-03-345 Ind. Programa EJE'!N49</f>
        <v>0</v>
      </c>
      <c r="F14" s="63">
        <f>+'24-03-345 Ind. Programa EJE'!O49</f>
        <v>0</v>
      </c>
      <c r="G14" s="63">
        <f>+'24-03-345 Ind. Programa EJE'!R49</f>
        <v>195888</v>
      </c>
      <c r="H14" s="63">
        <f>+'24-03-345 Ind. Programa EJE'!S49</f>
        <v>3059738</v>
      </c>
      <c r="I14" s="63">
        <f>+'24-03-345 Ind. Programa EJE'!T49</f>
        <v>1270076</v>
      </c>
      <c r="J14" s="63">
        <f>+'24-03-345 Ind. Programa EJE'!U49</f>
        <v>4525702</v>
      </c>
      <c r="K14" s="63">
        <f>+'24-03-345 Ind. Programa EJE'!V49</f>
        <v>611798</v>
      </c>
      <c r="L14" s="63">
        <f>+'24-03-345 Ind. Programa EJE'!W49</f>
        <v>972343</v>
      </c>
      <c r="M14" s="63">
        <f>+'24-03-345 Ind. Programa EJE'!X49</f>
        <v>566598</v>
      </c>
      <c r="N14" s="63">
        <f>+'24-03-345 Ind. Programa EJE'!Y49</f>
        <v>2150739</v>
      </c>
      <c r="O14" s="63">
        <f>+'24-03-345 Ind. Programa EJE'!Z49</f>
        <v>0</v>
      </c>
      <c r="P14" s="63">
        <f>+'24-03-345 Ind. Programa EJE'!AA49</f>
        <v>0</v>
      </c>
      <c r="Q14" s="63">
        <f>+'24-03-345 Ind. Programa EJE'!AB49</f>
        <v>0</v>
      </c>
      <c r="R14" s="63">
        <f>+'24-03-345 Ind. Programa EJE'!AC49</f>
        <v>0</v>
      </c>
      <c r="S14" s="63">
        <f>+'24-03-345 Ind. Programa EJE'!AD49</f>
        <v>0</v>
      </c>
      <c r="T14" s="63">
        <f>+'24-03-345 Ind. Programa EJE'!AE49</f>
        <v>0</v>
      </c>
      <c r="U14" s="63">
        <f>+'24-03-345 Ind. Programa EJE'!AF49</f>
        <v>0</v>
      </c>
      <c r="V14" s="63">
        <f>+'24-03-345 Ind. Programa EJE'!AG49</f>
        <v>0</v>
      </c>
      <c r="W14" s="63">
        <f>+'24-03-345 Ind. Programa EJE'!AH49</f>
        <v>6676441</v>
      </c>
      <c r="X14" s="87">
        <f>+'24-03-345 Ind. Programa EJE'!AI49</f>
        <v>0.4562990603566689</v>
      </c>
      <c r="Y14" s="87">
        <f>+'24-03-345 Ind. Programa EJE'!AJ49</f>
        <v>1.2791281109862244E-2</v>
      </c>
    </row>
    <row r="15" spans="1:36" ht="24.75" customHeight="1" x14ac:dyDescent="0.25">
      <c r="A15" s="86" t="s">
        <v>58</v>
      </c>
      <c r="B15" s="63">
        <f>+'24-03-345 Ind. Programa EJE'!J58</f>
        <v>38077044</v>
      </c>
      <c r="C15" s="63">
        <f>+'24-03-345 Ind. Programa EJE'!K58</f>
        <v>27800973</v>
      </c>
      <c r="D15" s="63">
        <f>+'24-03-345 Ind. Programa EJE'!M58</f>
        <v>0</v>
      </c>
      <c r="E15" s="63">
        <f>+'24-03-345 Ind. Programa EJE'!N58</f>
        <v>0</v>
      </c>
      <c r="F15" s="63">
        <f>+'24-03-345 Ind. Programa EJE'!O58</f>
        <v>0</v>
      </c>
      <c r="G15" s="63">
        <f>+'24-03-345 Ind. Programa EJE'!R58</f>
        <v>980327</v>
      </c>
      <c r="H15" s="63">
        <f>+'24-03-345 Ind. Programa EJE'!S58</f>
        <v>1398552</v>
      </c>
      <c r="I15" s="63">
        <f>+'24-03-345 Ind. Programa EJE'!T58</f>
        <v>5800204</v>
      </c>
      <c r="J15" s="63">
        <f>+'24-03-345 Ind. Programa EJE'!U58</f>
        <v>8179083</v>
      </c>
      <c r="K15" s="63">
        <f>+'24-03-345 Ind. Programa EJE'!V58</f>
        <v>2245484</v>
      </c>
      <c r="L15" s="63">
        <f>+'24-03-345 Ind. Programa EJE'!W58</f>
        <v>5074318</v>
      </c>
      <c r="M15" s="63">
        <f>+'24-03-345 Ind. Programa EJE'!X58</f>
        <v>1840970</v>
      </c>
      <c r="N15" s="63">
        <f>+'24-03-345 Ind. Programa EJE'!Y58</f>
        <v>9160772</v>
      </c>
      <c r="O15" s="63">
        <f>+'24-03-345 Ind. Programa EJE'!Z58</f>
        <v>0</v>
      </c>
      <c r="P15" s="63">
        <f>+'24-03-345 Ind. Programa EJE'!AA58</f>
        <v>0</v>
      </c>
      <c r="Q15" s="63">
        <f>+'24-03-345 Ind. Programa EJE'!AB58</f>
        <v>0</v>
      </c>
      <c r="R15" s="63">
        <f>+'24-03-345 Ind. Programa EJE'!AC58</f>
        <v>0</v>
      </c>
      <c r="S15" s="63">
        <f>+'24-03-345 Ind. Programa EJE'!AD58</f>
        <v>0</v>
      </c>
      <c r="T15" s="63">
        <f>+'24-03-345 Ind. Programa EJE'!AE58</f>
        <v>0</v>
      </c>
      <c r="U15" s="63">
        <f>+'24-03-345 Ind. Programa EJE'!AF58</f>
        <v>0</v>
      </c>
      <c r="V15" s="63">
        <f>+'24-03-345 Ind. Programa EJE'!AG58</f>
        <v>0</v>
      </c>
      <c r="W15" s="63">
        <f>+'24-03-345 Ind. Programa EJE'!AH58</f>
        <v>17339855</v>
      </c>
      <c r="X15" s="87">
        <f>+'24-03-345 Ind. Programa EJE'!AI58</f>
        <v>0.45538868510906466</v>
      </c>
      <c r="Y15" s="87">
        <f>+'24-03-345 Ind. Programa EJE'!AJ58</f>
        <v>3.3221136786687755E-2</v>
      </c>
    </row>
    <row r="16" spans="1:36" ht="24.75" customHeight="1" x14ac:dyDescent="0.25">
      <c r="A16" s="86" t="s">
        <v>60</v>
      </c>
      <c r="B16" s="63">
        <f>+'24-03-345 Ind. Programa EJE'!J61</f>
        <v>35547992</v>
      </c>
      <c r="C16" s="63">
        <f>+'24-03-345 Ind. Programa EJE'!K61</f>
        <v>29824208</v>
      </c>
      <c r="D16" s="63">
        <f>+'24-03-345 Ind. Programa EJE'!M61</f>
        <v>0</v>
      </c>
      <c r="E16" s="63">
        <f>+'24-03-345 Ind. Programa EJE'!N61</f>
        <v>0</v>
      </c>
      <c r="F16" s="63">
        <f>+'24-03-345 Ind. Programa EJE'!O61</f>
        <v>0</v>
      </c>
      <c r="G16" s="63">
        <f>+'24-03-345 Ind. Programa EJE'!R61</f>
        <v>989995</v>
      </c>
      <c r="H16" s="63">
        <f>+'24-03-345 Ind. Programa EJE'!S61</f>
        <v>295048</v>
      </c>
      <c r="I16" s="63">
        <f>+'24-03-345 Ind. Programa EJE'!T61</f>
        <v>5913578</v>
      </c>
      <c r="J16" s="63">
        <f>+'24-03-345 Ind. Programa EJE'!U61</f>
        <v>7198621</v>
      </c>
      <c r="K16" s="63">
        <f>+'24-03-345 Ind. Programa EJE'!V61</f>
        <v>2095520</v>
      </c>
      <c r="L16" s="63">
        <f>+'24-03-345 Ind. Programa EJE'!W61</f>
        <v>14703728</v>
      </c>
      <c r="M16" s="63">
        <f>+'24-03-345 Ind. Programa EJE'!X61</f>
        <v>3568811</v>
      </c>
      <c r="N16" s="63">
        <f>+'24-03-345 Ind. Programa EJE'!Y61</f>
        <v>20368059</v>
      </c>
      <c r="O16" s="63">
        <f>+'24-03-345 Ind. Programa EJE'!Z61</f>
        <v>0</v>
      </c>
      <c r="P16" s="63">
        <f>+'24-03-345 Ind. Programa EJE'!AA61</f>
        <v>0</v>
      </c>
      <c r="Q16" s="63">
        <f>+'24-03-345 Ind. Programa EJE'!AB61</f>
        <v>0</v>
      </c>
      <c r="R16" s="63">
        <f>+'24-03-345 Ind. Programa EJE'!AC61</f>
        <v>0</v>
      </c>
      <c r="S16" s="63">
        <f>+'24-03-345 Ind. Programa EJE'!AD61</f>
        <v>0</v>
      </c>
      <c r="T16" s="63">
        <f>+'24-03-345 Ind. Programa EJE'!AE61</f>
        <v>0</v>
      </c>
      <c r="U16" s="63">
        <f>+'24-03-345 Ind. Programa EJE'!AF61</f>
        <v>0</v>
      </c>
      <c r="V16" s="63">
        <f>+'24-03-345 Ind. Programa EJE'!AG61</f>
        <v>0</v>
      </c>
      <c r="W16" s="63">
        <f>+'24-03-345 Ind. Programa EJE'!AH61</f>
        <v>27566680</v>
      </c>
      <c r="X16" s="87">
        <f>+'24-03-345 Ind. Programa EJE'!AI61</f>
        <v>0.77547783852319985</v>
      </c>
      <c r="Y16" s="87">
        <f>+'24-03-345 Ind. Programa EJE'!AJ61</f>
        <v>5.2814538935582196E-2</v>
      </c>
    </row>
    <row r="17" spans="1:25" ht="24.75" customHeight="1" x14ac:dyDescent="0.25">
      <c r="A17" s="86" t="s">
        <v>62</v>
      </c>
      <c r="B17" s="63">
        <f>+'24-03-345 Ind. Programa EJE'!J65</f>
        <v>40843046</v>
      </c>
      <c r="C17" s="63">
        <f>+'24-03-345 Ind. Programa EJE'!K65</f>
        <v>24854537</v>
      </c>
      <c r="D17" s="63">
        <f>+'24-03-345 Ind. Programa EJE'!M65</f>
        <v>0</v>
      </c>
      <c r="E17" s="63">
        <f>+'24-03-345 Ind. Programa EJE'!N65</f>
        <v>0</v>
      </c>
      <c r="F17" s="63">
        <f>+'24-03-345 Ind. Programa EJE'!O65</f>
        <v>0</v>
      </c>
      <c r="G17" s="63">
        <f>+'24-03-345 Ind. Programa EJE'!R65</f>
        <v>1091096</v>
      </c>
      <c r="H17" s="63">
        <f>+'24-03-345 Ind. Programa EJE'!S65</f>
        <v>2099706</v>
      </c>
      <c r="I17" s="63">
        <f>+'24-03-345 Ind. Programa EJE'!T65</f>
        <v>1974969</v>
      </c>
      <c r="J17" s="63">
        <f>+'24-03-345 Ind. Programa EJE'!U65</f>
        <v>5165771</v>
      </c>
      <c r="K17" s="63">
        <f>+'24-03-345 Ind. Programa EJE'!V65</f>
        <v>4323079</v>
      </c>
      <c r="L17" s="63">
        <f>+'24-03-345 Ind. Programa EJE'!W65</f>
        <v>4585854</v>
      </c>
      <c r="M17" s="63">
        <f>+'24-03-345 Ind. Programa EJE'!X65</f>
        <v>2221597</v>
      </c>
      <c r="N17" s="63">
        <f>+'24-03-345 Ind. Programa EJE'!Y65</f>
        <v>11130530</v>
      </c>
      <c r="O17" s="63">
        <f>+'24-03-345 Ind. Programa EJE'!Z65</f>
        <v>0</v>
      </c>
      <c r="P17" s="63">
        <f>+'24-03-345 Ind. Programa EJE'!AA65</f>
        <v>0</v>
      </c>
      <c r="Q17" s="63">
        <f>+'24-03-345 Ind. Programa EJE'!AB65</f>
        <v>0</v>
      </c>
      <c r="R17" s="63">
        <f>+'24-03-345 Ind. Programa EJE'!AC65</f>
        <v>0</v>
      </c>
      <c r="S17" s="63">
        <f>+'24-03-345 Ind. Programa EJE'!AD65</f>
        <v>0</v>
      </c>
      <c r="T17" s="63">
        <f>+'24-03-345 Ind. Programa EJE'!AE65</f>
        <v>0</v>
      </c>
      <c r="U17" s="63">
        <f>+'24-03-345 Ind. Programa EJE'!AF65</f>
        <v>0</v>
      </c>
      <c r="V17" s="63">
        <f>+'24-03-345 Ind. Programa EJE'!AG65</f>
        <v>0</v>
      </c>
      <c r="W17" s="63">
        <f>+'24-03-345 Ind. Programa EJE'!AH65</f>
        <v>16296301</v>
      </c>
      <c r="X17" s="87">
        <f>+'24-03-345 Ind. Programa EJE'!AI65</f>
        <v>0.39899817951873617</v>
      </c>
      <c r="Y17" s="87">
        <f>+'24-03-345 Ind. Programa EJE'!AJ62</f>
        <v>0</v>
      </c>
    </row>
    <row r="18" spans="1:25" ht="24.75" customHeight="1" x14ac:dyDescent="0.25">
      <c r="A18" s="86" t="s">
        <v>64</v>
      </c>
      <c r="B18" s="63">
        <f>+'24-03-345 Ind. Programa EJE'!J69</f>
        <v>33668299</v>
      </c>
      <c r="C18" s="63">
        <f>+'24-03-345 Ind. Programa EJE'!K69</f>
        <v>30348375</v>
      </c>
      <c r="D18" s="63">
        <f>+'24-03-345 Ind. Programa EJE'!M69</f>
        <v>0</v>
      </c>
      <c r="E18" s="63">
        <f>+'24-03-345 Ind. Programa EJE'!N69</f>
        <v>0</v>
      </c>
      <c r="F18" s="63">
        <f>+'24-03-345 Ind. Programa EJE'!O69</f>
        <v>0</v>
      </c>
      <c r="G18" s="63">
        <f>+'24-03-345 Ind. Programa EJE'!R69</f>
        <v>3370501</v>
      </c>
      <c r="H18" s="63">
        <f>+'24-03-345 Ind. Programa EJE'!S69</f>
        <v>3118015</v>
      </c>
      <c r="I18" s="63">
        <f>+'24-03-345 Ind. Programa EJE'!T69</f>
        <v>2009667</v>
      </c>
      <c r="J18" s="63">
        <f>+'24-03-345 Ind. Programa EJE'!U69</f>
        <v>8498183</v>
      </c>
      <c r="K18" s="63">
        <f>+'24-03-345 Ind. Programa EJE'!V69</f>
        <v>2466757</v>
      </c>
      <c r="L18" s="63">
        <f>+'24-03-345 Ind. Programa EJE'!W69</f>
        <v>4143279</v>
      </c>
      <c r="M18" s="63">
        <f>+'24-03-345 Ind. Programa EJE'!X69</f>
        <v>3536063</v>
      </c>
      <c r="N18" s="63">
        <f>+'24-03-345 Ind. Programa EJE'!Y69</f>
        <v>10146099</v>
      </c>
      <c r="O18" s="63">
        <f>+'24-03-345 Ind. Programa EJE'!Z69</f>
        <v>0</v>
      </c>
      <c r="P18" s="63">
        <f>+'24-03-345 Ind. Programa EJE'!AA69</f>
        <v>0</v>
      </c>
      <c r="Q18" s="63">
        <f>+'24-03-345 Ind. Programa EJE'!AB69</f>
        <v>0</v>
      </c>
      <c r="R18" s="63">
        <f>+'24-03-345 Ind. Programa EJE'!AC69</f>
        <v>0</v>
      </c>
      <c r="S18" s="63">
        <f>+'24-03-345 Ind. Programa EJE'!AD69</f>
        <v>0</v>
      </c>
      <c r="T18" s="63">
        <f>+'24-03-345 Ind. Programa EJE'!AE69</f>
        <v>0</v>
      </c>
      <c r="U18" s="63">
        <f>+'24-03-345 Ind. Programa EJE'!AF69</f>
        <v>0</v>
      </c>
      <c r="V18" s="63">
        <f>+'24-03-345 Ind. Programa EJE'!AG69</f>
        <v>0</v>
      </c>
      <c r="W18" s="63">
        <f>+'24-03-345 Ind. Programa EJE'!AH69</f>
        <v>18644282</v>
      </c>
      <c r="X18" s="87">
        <f>+'24-03-345 Ind. Programa EJE'!AI69</f>
        <v>0.55376370513995965</v>
      </c>
      <c r="Y18" s="87">
        <f>+'24-03-345 Ind. Programa EJE'!AJ69</f>
        <v>3.5720266554223223E-2</v>
      </c>
    </row>
    <row r="19" spans="1:25" ht="24.75" customHeight="1" x14ac:dyDescent="0.25">
      <c r="A19" s="86" t="s">
        <v>66</v>
      </c>
      <c r="B19" s="63">
        <f>+'24-03-345 Ind. Programa EJE'!J73</f>
        <v>21137670</v>
      </c>
      <c r="C19" s="63">
        <f>+'24-03-345 Ind. Programa EJE'!K73</f>
        <v>12777929</v>
      </c>
      <c r="D19" s="63">
        <f>+'24-03-345 Ind. Programa EJE'!M73</f>
        <v>0</v>
      </c>
      <c r="E19" s="63">
        <f>+'24-03-345 Ind. Programa EJE'!N73</f>
        <v>0</v>
      </c>
      <c r="F19" s="63">
        <f>+'24-03-345 Ind. Programa EJE'!O73</f>
        <v>0</v>
      </c>
      <c r="G19" s="63">
        <f>+'24-03-345 Ind. Programa EJE'!R73</f>
        <v>168975</v>
      </c>
      <c r="H19" s="63">
        <f>+'24-03-345 Ind. Programa EJE'!S73</f>
        <v>397299</v>
      </c>
      <c r="I19" s="63">
        <f>+'24-03-345 Ind. Programa EJE'!T73</f>
        <v>2330708</v>
      </c>
      <c r="J19" s="63">
        <f>+'24-03-345 Ind. Programa EJE'!U73</f>
        <v>2896982</v>
      </c>
      <c r="K19" s="63">
        <f>+'24-03-345 Ind. Programa EJE'!V73</f>
        <v>2037155</v>
      </c>
      <c r="L19" s="63">
        <f>+'24-03-345 Ind. Programa EJE'!W73</f>
        <v>4660071</v>
      </c>
      <c r="M19" s="63">
        <f>+'24-03-345 Ind. Programa EJE'!X73</f>
        <v>224253</v>
      </c>
      <c r="N19" s="63">
        <f>+'24-03-345 Ind. Programa EJE'!Y73</f>
        <v>6921479</v>
      </c>
      <c r="O19" s="63">
        <f>+'24-03-345 Ind. Programa EJE'!Z73</f>
        <v>0</v>
      </c>
      <c r="P19" s="63">
        <f>+'24-03-345 Ind. Programa EJE'!AA73</f>
        <v>0</v>
      </c>
      <c r="Q19" s="63">
        <f>+'24-03-345 Ind. Programa EJE'!AB73</f>
        <v>0</v>
      </c>
      <c r="R19" s="63">
        <f>+'24-03-345 Ind. Programa EJE'!AC73</f>
        <v>0</v>
      </c>
      <c r="S19" s="63">
        <f>+'24-03-345 Ind. Programa EJE'!AD73</f>
        <v>0</v>
      </c>
      <c r="T19" s="63">
        <f>+'24-03-345 Ind. Programa EJE'!AE73</f>
        <v>0</v>
      </c>
      <c r="U19" s="63">
        <f>+'24-03-345 Ind. Programa EJE'!AF73</f>
        <v>0</v>
      </c>
      <c r="V19" s="63">
        <f>+'24-03-345 Ind. Programa EJE'!AG73</f>
        <v>0</v>
      </c>
      <c r="W19" s="63">
        <f>+'24-03-345 Ind. Programa EJE'!AH73</f>
        <v>9818461</v>
      </c>
      <c r="X19" s="87">
        <f>+'24-03-345 Ind. Programa EJE'!AI73</f>
        <v>0.46450062849878915</v>
      </c>
      <c r="Y19" s="87">
        <f>+'24-03-345 Ind. Programa EJE'!AJ73</f>
        <v>1.8811024424123447E-2</v>
      </c>
    </row>
    <row r="20" spans="1:25" ht="24.75" customHeight="1" x14ac:dyDescent="0.25">
      <c r="A20" s="88" t="s">
        <v>68</v>
      </c>
      <c r="B20" s="63">
        <f>+'24-03-345 Ind. Programa EJE'!J76</f>
        <v>39833697</v>
      </c>
      <c r="C20" s="63">
        <f>+'24-03-345 Ind. Programa EJE'!K76</f>
        <v>34824278</v>
      </c>
      <c r="D20" s="63">
        <f>+'24-03-345 Ind. Programa EJE'!M76</f>
        <v>0</v>
      </c>
      <c r="E20" s="63">
        <f>+'24-03-345 Ind. Programa EJE'!N76</f>
        <v>0</v>
      </c>
      <c r="F20" s="63">
        <f>+'24-03-345 Ind. Programa EJE'!O76</f>
        <v>0</v>
      </c>
      <c r="G20" s="63">
        <f>+'24-03-345 Ind. Programa EJE'!R76</f>
        <v>4558452</v>
      </c>
      <c r="H20" s="63">
        <f>+'24-03-345 Ind. Programa EJE'!S76</f>
        <v>664487</v>
      </c>
      <c r="I20" s="63">
        <f>+'24-03-345 Ind. Programa EJE'!T76</f>
        <v>2674816</v>
      </c>
      <c r="J20" s="63">
        <f>+'24-03-345 Ind. Programa EJE'!U76</f>
        <v>7897755</v>
      </c>
      <c r="K20" s="63">
        <f>+'24-03-345 Ind. Programa EJE'!V76</f>
        <v>3046694</v>
      </c>
      <c r="L20" s="63">
        <f>+'24-03-345 Ind. Programa EJE'!W76</f>
        <v>2722210</v>
      </c>
      <c r="M20" s="63">
        <f>+'24-03-345 Ind. Programa EJE'!X76</f>
        <v>2731711</v>
      </c>
      <c r="N20" s="63">
        <f>+'24-03-345 Ind. Programa EJE'!Y76</f>
        <v>8500615</v>
      </c>
      <c r="O20" s="63">
        <f>+'24-03-345 Ind. Programa EJE'!Z76</f>
        <v>0</v>
      </c>
      <c r="P20" s="63">
        <f>+'24-03-345 Ind. Programa EJE'!AA76</f>
        <v>0</v>
      </c>
      <c r="Q20" s="63">
        <f>+'24-03-345 Ind. Programa EJE'!AB76</f>
        <v>0</v>
      </c>
      <c r="R20" s="63">
        <f>+'24-03-345 Ind. Programa EJE'!AC76</f>
        <v>0</v>
      </c>
      <c r="S20" s="63">
        <f>+'24-03-345 Ind. Programa EJE'!AD76</f>
        <v>0</v>
      </c>
      <c r="T20" s="63">
        <f>+'24-03-345 Ind. Programa EJE'!AE76</f>
        <v>0</v>
      </c>
      <c r="U20" s="63">
        <f>+'24-03-345 Ind. Programa EJE'!AF76</f>
        <v>0</v>
      </c>
      <c r="V20" s="63">
        <f>+'24-03-345 Ind. Programa EJE'!AG76</f>
        <v>0</v>
      </c>
      <c r="W20" s="63">
        <f>+'24-03-345 Ind. Programa EJE'!AH76</f>
        <v>16398370</v>
      </c>
      <c r="X20" s="87">
        <f>+'24-03-345 Ind. Programa EJE'!AI76</f>
        <v>0.4116708022356047</v>
      </c>
      <c r="Y20" s="87">
        <f>+'24-03-345 Ind. Programa EJE'!AJ76</f>
        <v>3.1417361497470243E-2</v>
      </c>
    </row>
    <row r="21" spans="1:25" ht="24.75" customHeight="1" x14ac:dyDescent="0.25">
      <c r="A21" s="88" t="s">
        <v>70</v>
      </c>
      <c r="B21" s="63">
        <f>+'24-03-345 Ind. Programa EJE'!J79</f>
        <v>29463141</v>
      </c>
      <c r="C21" s="63">
        <f>+'24-03-345 Ind. Programa EJE'!K79</f>
        <v>18974157</v>
      </c>
      <c r="D21" s="63">
        <f>+'24-03-345 Ind. Programa EJE'!M79</f>
        <v>0</v>
      </c>
      <c r="E21" s="63">
        <f>+'24-03-345 Ind. Programa EJE'!N79</f>
        <v>0</v>
      </c>
      <c r="F21" s="63">
        <f>+'24-03-345 Ind. Programa EJE'!O79</f>
        <v>0</v>
      </c>
      <c r="G21" s="63">
        <f>+'24-03-345 Ind. Programa EJE'!R79</f>
        <v>1114918</v>
      </c>
      <c r="H21" s="63">
        <f>+'24-03-345 Ind. Programa EJE'!S79</f>
        <v>1014187</v>
      </c>
      <c r="I21" s="63">
        <f>+'24-03-345 Ind. Programa EJE'!T79</f>
        <v>1361393</v>
      </c>
      <c r="J21" s="63">
        <f>+'24-03-345 Ind. Programa EJE'!U79</f>
        <v>3490498</v>
      </c>
      <c r="K21" s="63">
        <f>+'24-03-345 Ind. Programa EJE'!V79</f>
        <v>1136667</v>
      </c>
      <c r="L21" s="63">
        <f>+'24-03-345 Ind. Programa EJE'!W79</f>
        <v>1393436</v>
      </c>
      <c r="M21" s="63">
        <f>+'24-03-345 Ind. Programa EJE'!X79</f>
        <v>1157559</v>
      </c>
      <c r="N21" s="63">
        <f>+'24-03-345 Ind. Programa EJE'!Y79</f>
        <v>3687662</v>
      </c>
      <c r="O21" s="63">
        <f>+'24-03-345 Ind. Programa EJE'!Z79</f>
        <v>0</v>
      </c>
      <c r="P21" s="63">
        <f>+'24-03-345 Ind. Programa EJE'!AA79</f>
        <v>0</v>
      </c>
      <c r="Q21" s="63">
        <f>+'24-03-345 Ind. Programa EJE'!AB79</f>
        <v>0</v>
      </c>
      <c r="R21" s="63">
        <f>+'24-03-345 Ind. Programa EJE'!AC79</f>
        <v>0</v>
      </c>
      <c r="S21" s="63">
        <f>+'24-03-345 Ind. Programa EJE'!AD79</f>
        <v>0</v>
      </c>
      <c r="T21" s="63">
        <f>+'24-03-345 Ind. Programa EJE'!AE79</f>
        <v>0</v>
      </c>
      <c r="U21" s="63">
        <f>+'24-03-345 Ind. Programa EJE'!AF79</f>
        <v>0</v>
      </c>
      <c r="V21" s="63">
        <f>+'24-03-345 Ind. Programa EJE'!AG79</f>
        <v>0</v>
      </c>
      <c r="W21" s="63">
        <f>+'24-03-345 Ind. Programa EJE'!AH79</f>
        <v>7178160</v>
      </c>
      <c r="X21" s="87">
        <f>+'24-03-345 Ind. Programa EJE'!AI79</f>
        <v>0.24363186531945116</v>
      </c>
      <c r="Y21" s="87">
        <f>+'24-03-345 Ind. Programa EJE'!AJ79</f>
        <v>1.3752516110240287E-2</v>
      </c>
    </row>
    <row r="22" spans="1:25" ht="24.75" customHeight="1" x14ac:dyDescent="0.25">
      <c r="A22" s="88" t="s">
        <v>72</v>
      </c>
      <c r="B22" s="63">
        <f>+'24-03-345 Ind. Programa EJE'!J116</f>
        <v>191272680</v>
      </c>
      <c r="C22" s="63">
        <f>+'24-03-345 Ind. Programa EJE'!K116</f>
        <v>172831298</v>
      </c>
      <c r="D22" s="63">
        <f>+'24-03-345 Ind. Programa EJE'!M116</f>
        <v>0</v>
      </c>
      <c r="E22" s="63">
        <f>+'24-03-345 Ind. Programa EJE'!N116</f>
        <v>0</v>
      </c>
      <c r="F22" s="63">
        <f>+'24-03-345 Ind. Programa EJE'!O116</f>
        <v>0</v>
      </c>
      <c r="G22" s="63">
        <f>+'24-03-345 Ind. Programa EJE'!R116</f>
        <v>5074272</v>
      </c>
      <c r="H22" s="63">
        <f>+'24-03-345 Ind. Programa EJE'!S116</f>
        <v>9742079</v>
      </c>
      <c r="I22" s="63">
        <f>+'24-03-345 Ind. Programa EJE'!T116</f>
        <v>25872613</v>
      </c>
      <c r="J22" s="63">
        <f>+'24-03-345 Ind. Programa EJE'!U116</f>
        <v>40688964</v>
      </c>
      <c r="K22" s="63">
        <f>+'24-03-345 Ind. Programa EJE'!V116</f>
        <v>88729754</v>
      </c>
      <c r="L22" s="63">
        <f>+'24-03-345 Ind. Programa EJE'!W116</f>
        <v>17920941</v>
      </c>
      <c r="M22" s="63">
        <f>+'24-03-345 Ind. Programa EJE'!X116</f>
        <v>6148464</v>
      </c>
      <c r="N22" s="63">
        <f>+'24-03-345 Ind. Programa EJE'!Y116</f>
        <v>112799159</v>
      </c>
      <c r="O22" s="63">
        <f>+'24-03-345 Ind. Programa EJE'!Z116</f>
        <v>0</v>
      </c>
      <c r="P22" s="63">
        <f>+'24-03-345 Ind. Programa EJE'!AA116</f>
        <v>0</v>
      </c>
      <c r="Q22" s="63">
        <f>+'24-03-345 Ind. Programa EJE'!AB116</f>
        <v>0</v>
      </c>
      <c r="R22" s="63">
        <f>+'24-03-345 Ind. Programa EJE'!AC116</f>
        <v>0</v>
      </c>
      <c r="S22" s="63">
        <f>+'24-03-345 Ind. Programa EJE'!AD116</f>
        <v>0</v>
      </c>
      <c r="T22" s="63">
        <f>+'24-03-345 Ind. Programa EJE'!AE116</f>
        <v>0</v>
      </c>
      <c r="U22" s="63">
        <f>+'24-03-345 Ind. Programa EJE'!AF116</f>
        <v>0</v>
      </c>
      <c r="V22" s="63">
        <f>+'24-03-345 Ind. Programa EJE'!AG116</f>
        <v>0</v>
      </c>
      <c r="W22" s="63">
        <f>+'24-03-345 Ind. Programa EJE'!AH116</f>
        <v>153488123</v>
      </c>
      <c r="X22" s="87">
        <f>+'24-03-345 Ind. Programa EJE'!AI116</f>
        <v>0.80245711515099805</v>
      </c>
      <c r="Y22" s="87">
        <f>+'24-03-345 Ind. Programa EJE'!AJ116</f>
        <v>0.29406531538556435</v>
      </c>
    </row>
    <row r="23" spans="1:25" ht="24.75" customHeight="1" x14ac:dyDescent="0.25">
      <c r="A23" s="88" t="s">
        <v>167</v>
      </c>
      <c r="B23" s="63">
        <f>+'24-03-345 Ind. Programa EJE'!J120</f>
        <v>1550000</v>
      </c>
      <c r="C23" s="63">
        <f>+'24-03-345 Ind. Programa EJE'!K120</f>
        <v>0</v>
      </c>
      <c r="D23" s="63">
        <f>+'24-03-345 Ind. Programa EJE'!M120</f>
        <v>0</v>
      </c>
      <c r="E23" s="63">
        <f>+'24-03-345 Ind. Programa EJE'!N120</f>
        <v>0</v>
      </c>
      <c r="F23" s="63">
        <f>+'24-03-345 Ind. Programa EJE'!O120</f>
        <v>0</v>
      </c>
      <c r="G23" s="63">
        <f>+'24-03-345 Ind. Programa EJE'!R120</f>
        <v>0</v>
      </c>
      <c r="H23" s="63">
        <f>+'24-03-345 Ind. Programa EJE'!S120</f>
        <v>0</v>
      </c>
      <c r="I23" s="63">
        <f>+'24-03-345 Ind. Programa EJE'!T120</f>
        <v>0</v>
      </c>
      <c r="J23" s="63">
        <f>+'24-03-345 Ind. Programa EJE'!U120</f>
        <v>0</v>
      </c>
      <c r="K23" s="63">
        <f>+'24-03-345 Ind. Programa EJE'!V117</f>
        <v>0</v>
      </c>
      <c r="L23" s="63">
        <f>+'24-03-345 Ind. Programa EJE'!W117</f>
        <v>0</v>
      </c>
      <c r="M23" s="63">
        <f>+'24-03-345 Ind. Programa EJE'!X117</f>
        <v>0</v>
      </c>
      <c r="N23" s="63">
        <f>+'24-03-345 Ind. Programa EJE'!Y120</f>
        <v>0</v>
      </c>
      <c r="O23" s="63">
        <f>+'24-03-345 Ind. Programa EJE'!Z117</f>
        <v>0</v>
      </c>
      <c r="P23" s="63">
        <f>+'24-03-345 Ind. Programa EJE'!AA117</f>
        <v>0</v>
      </c>
      <c r="Q23" s="63">
        <f>+'24-03-345 Ind. Programa EJE'!AB117</f>
        <v>0</v>
      </c>
      <c r="R23" s="63">
        <f>+'24-03-345 Ind. Programa EJE'!AC8</f>
        <v>0</v>
      </c>
      <c r="S23" s="63">
        <f>+'24-03-345 Ind. Programa EJE'!AD117</f>
        <v>0</v>
      </c>
      <c r="T23" s="63">
        <f>+'24-03-345 Ind. Programa EJE'!AE117</f>
        <v>0</v>
      </c>
      <c r="U23" s="63">
        <f>+'24-03-345 Ind. Programa EJE'!AF117</f>
        <v>0</v>
      </c>
      <c r="V23" s="63">
        <f>+'24-03-345 Ind. Programa EJE'!AG120</f>
        <v>0</v>
      </c>
      <c r="W23" s="63">
        <f>+'24-03-345 Ind. Programa EJE'!AH120</f>
        <v>0</v>
      </c>
      <c r="X23" s="87">
        <f>+'24-03-345 Ind. Programa EJE'!AI120</f>
        <v>0</v>
      </c>
      <c r="Y23" s="87">
        <f>+'24-03-345 Ind. Programa EJE'!AJ120</f>
        <v>0</v>
      </c>
    </row>
    <row r="24" spans="1:25" ht="24.75" customHeight="1" x14ac:dyDescent="0.25">
      <c r="A24" s="89" t="s">
        <v>74</v>
      </c>
      <c r="B24" s="63">
        <f>+'24-03-345 Ind. Programa EJE'!J124</f>
        <v>906644521</v>
      </c>
      <c r="C24" s="63">
        <f>+'24-03-345 Ind. Programa EJE'!K124</f>
        <v>353383141</v>
      </c>
      <c r="D24" s="63">
        <f>+'24-03-345 Ind. Programa EJE'!M124</f>
        <v>0</v>
      </c>
      <c r="E24" s="63">
        <f>+'24-03-345 Ind. Programa EJE'!N124</f>
        <v>0</v>
      </c>
      <c r="F24" s="63">
        <f>+'24-03-345 Ind. Programa EJE'!O124</f>
        <v>0</v>
      </c>
      <c r="G24" s="63">
        <f>+'24-03-345 Ind. Programa EJE'!R124</f>
        <v>22655489</v>
      </c>
      <c r="H24" s="63">
        <f>+'24-03-345 Ind. Programa EJE'!S124</f>
        <v>28574257</v>
      </c>
      <c r="I24" s="63">
        <f>+'24-03-345 Ind. Programa EJE'!T124</f>
        <v>28632436</v>
      </c>
      <c r="J24" s="63">
        <f>+'24-03-345 Ind. Programa EJE'!U124</f>
        <v>79862182</v>
      </c>
      <c r="K24" s="63">
        <f>+'24-03-345 Ind. Programa EJE'!V124</f>
        <v>24241004</v>
      </c>
      <c r="L24" s="63">
        <f>+'24-03-345 Ind. Programa EJE'!W124</f>
        <v>28632436</v>
      </c>
      <c r="M24" s="63">
        <f>+'24-03-345 Ind. Programa EJE'!X124</f>
        <v>28940470</v>
      </c>
      <c r="N24" s="63">
        <f>+'24-03-345 Ind. Programa EJE'!Y124</f>
        <v>81813910</v>
      </c>
      <c r="O24" s="63">
        <f>+'24-03-345 Ind. Programa EJE'!Z124</f>
        <v>0</v>
      </c>
      <c r="P24" s="63">
        <f>+'24-03-345 Ind. Programa EJE'!AA124</f>
        <v>0</v>
      </c>
      <c r="Q24" s="63">
        <f>+'24-03-345 Ind. Programa EJE'!AB124</f>
        <v>0</v>
      </c>
      <c r="R24" s="63">
        <f>+'24-03-345 Ind. Programa EJE'!AC124</f>
        <v>0</v>
      </c>
      <c r="S24" s="63">
        <f>+'24-03-345 Ind. Programa EJE'!AD124</f>
        <v>0</v>
      </c>
      <c r="T24" s="63">
        <f>+'24-03-345 Ind. Programa EJE'!AE124</f>
        <v>0</v>
      </c>
      <c r="U24" s="63">
        <f>+'24-03-345 Ind. Programa EJE'!AF124</f>
        <v>0</v>
      </c>
      <c r="V24" s="63">
        <f>+'24-03-345 Ind. Programa EJE'!AG124</f>
        <v>0</v>
      </c>
      <c r="W24" s="63">
        <f>+'24-03-345 Ind. Programa EJE'!AH124</f>
        <v>161676092</v>
      </c>
      <c r="X24" s="87">
        <f>+'24-03-345 Ind. Programa EJE'!AI124</f>
        <v>0.17832357473652014</v>
      </c>
      <c r="Y24" s="87">
        <f>+'24-03-345 Ind. Programa EJE'!AJ124</f>
        <v>0.30975250758839185</v>
      </c>
    </row>
    <row r="25" spans="1:25" ht="25.5" x14ac:dyDescent="0.25">
      <c r="A25" s="8" t="str">
        <f>"TOTAL ASIG."&amp;" "&amp;$A$5</f>
        <v>TOTAL ASIG. 24-03-345 "Programa Eje (Ley N°20.595)</v>
      </c>
      <c r="B25" s="75">
        <f>SUM(B8:B24)</f>
        <v>1518300000</v>
      </c>
      <c r="C25" s="75">
        <f t="shared" ref="C25:V25" si="0">SUM(C8:C24)</f>
        <v>821631312</v>
      </c>
      <c r="D25" s="75">
        <f t="shared" si="0"/>
        <v>0</v>
      </c>
      <c r="E25" s="75">
        <f>SUM(E8:E24)</f>
        <v>0</v>
      </c>
      <c r="F25" s="75">
        <f t="shared" si="0"/>
        <v>0</v>
      </c>
      <c r="G25" s="75">
        <f t="shared" si="0"/>
        <v>42933641</v>
      </c>
      <c r="H25" s="75">
        <f t="shared" si="0"/>
        <v>56133569</v>
      </c>
      <c r="I25" s="75">
        <f t="shared" si="0"/>
        <v>104505586</v>
      </c>
      <c r="J25" s="75">
        <f t="shared" si="0"/>
        <v>203572796</v>
      </c>
      <c r="K25" s="75">
        <f t="shared" si="0"/>
        <v>158148553</v>
      </c>
      <c r="L25" s="75">
        <f t="shared" si="0"/>
        <v>97722934</v>
      </c>
      <c r="M25" s="75">
        <f t="shared" si="0"/>
        <v>62508205</v>
      </c>
      <c r="N25" s="75">
        <f t="shared" si="0"/>
        <v>318379692</v>
      </c>
      <c r="O25" s="75">
        <f t="shared" si="0"/>
        <v>0</v>
      </c>
      <c r="P25" s="75">
        <f t="shared" si="0"/>
        <v>0</v>
      </c>
      <c r="Q25" s="75">
        <f t="shared" si="0"/>
        <v>0</v>
      </c>
      <c r="R25" s="75">
        <f t="shared" si="0"/>
        <v>0</v>
      </c>
      <c r="S25" s="75">
        <f t="shared" si="0"/>
        <v>0</v>
      </c>
      <c r="T25" s="75">
        <f t="shared" si="0"/>
        <v>0</v>
      </c>
      <c r="U25" s="75">
        <f t="shared" si="0"/>
        <v>0</v>
      </c>
      <c r="V25" s="75">
        <f t="shared" si="0"/>
        <v>0</v>
      </c>
      <c r="W25" s="75">
        <f>SUM(W8:W24)</f>
        <v>521952488</v>
      </c>
      <c r="X25" s="90">
        <f>+'24-03-345 Ind. Programa EJE'!AI125</f>
        <v>0.34377427912797209</v>
      </c>
      <c r="Y25" s="90">
        <f>'24-03-345 Ind. Programa EJE'!AJ125</f>
        <v>1</v>
      </c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1:25" x14ac:dyDescent="0.25">
      <c r="B33" s="81"/>
      <c r="G33" s="81"/>
      <c r="H33" s="81"/>
      <c r="I33" s="81"/>
      <c r="K33" s="81"/>
      <c r="L33" s="81"/>
      <c r="M33" s="81"/>
      <c r="O33" s="81"/>
      <c r="P33" s="81"/>
      <c r="Q33" s="81"/>
      <c r="S33" s="81"/>
      <c r="T33" s="81"/>
      <c r="U33" s="81"/>
    </row>
    <row r="34" spans="1:25" x14ac:dyDescent="0.25">
      <c r="A34" s="2"/>
      <c r="B34" s="81"/>
      <c r="G34" s="81"/>
      <c r="H34" s="81"/>
      <c r="I34" s="81"/>
      <c r="K34" s="81"/>
      <c r="L34" s="81"/>
      <c r="M34" s="81"/>
      <c r="O34" s="81"/>
      <c r="P34" s="81"/>
      <c r="Q34" s="81"/>
      <c r="S34" s="81"/>
      <c r="T34" s="81"/>
      <c r="U34" s="81"/>
      <c r="V34" s="2"/>
      <c r="W34" s="2"/>
      <c r="X34" s="80"/>
      <c r="Y34" s="80"/>
    </row>
    <row r="35" spans="1:25" x14ac:dyDescent="0.25">
      <c r="A35" s="2"/>
      <c r="B35" s="81"/>
      <c r="G35" s="81"/>
      <c r="H35" s="81"/>
      <c r="I35" s="81"/>
      <c r="K35" s="81"/>
      <c r="L35" s="81"/>
      <c r="M35" s="81"/>
      <c r="O35" s="81"/>
      <c r="P35" s="81"/>
      <c r="Q35" s="81"/>
      <c r="S35" s="81"/>
      <c r="T35" s="81"/>
      <c r="U35" s="81"/>
      <c r="V35" s="2"/>
      <c r="W35" s="2"/>
      <c r="X35" s="80"/>
      <c r="Y35" s="80"/>
    </row>
    <row r="36" spans="1:25" x14ac:dyDescent="0.25">
      <c r="A36" s="2"/>
      <c r="B36" s="81"/>
      <c r="G36" s="81"/>
      <c r="H36" s="81"/>
      <c r="I36" s="81"/>
      <c r="K36" s="81"/>
      <c r="L36" s="81"/>
      <c r="M36" s="81"/>
      <c r="O36" s="81"/>
      <c r="P36" s="81"/>
      <c r="Q36" s="81"/>
      <c r="S36" s="81"/>
      <c r="T36" s="81"/>
      <c r="U36" s="81"/>
      <c r="V36" s="2"/>
      <c r="W36" s="2"/>
      <c r="X36" s="80"/>
      <c r="Y36" s="80"/>
    </row>
    <row r="37" spans="1:25" x14ac:dyDescent="0.25">
      <c r="A37" s="2"/>
      <c r="B37" s="81"/>
      <c r="G37" s="81"/>
      <c r="H37" s="81"/>
      <c r="I37" s="81"/>
      <c r="K37" s="81"/>
      <c r="L37" s="81"/>
      <c r="M37" s="81"/>
      <c r="O37" s="81"/>
      <c r="P37" s="81"/>
      <c r="Q37" s="81"/>
      <c r="S37" s="81"/>
      <c r="T37" s="81"/>
      <c r="U37" s="81"/>
      <c r="V37" s="2"/>
      <c r="W37" s="2"/>
      <c r="X37" s="80"/>
      <c r="Y37" s="80"/>
    </row>
    <row r="38" spans="1:25" x14ac:dyDescent="0.25">
      <c r="A38" s="2"/>
      <c r="B38" s="81"/>
      <c r="G38" s="81"/>
      <c r="H38" s="81"/>
      <c r="I38" s="81"/>
      <c r="K38" s="81"/>
      <c r="L38" s="81"/>
      <c r="M38" s="81"/>
      <c r="O38" s="81"/>
      <c r="P38" s="81"/>
      <c r="Q38" s="81"/>
      <c r="S38" s="81"/>
      <c r="T38" s="81"/>
      <c r="U38" s="81"/>
      <c r="V38" s="2"/>
      <c r="W38" s="2"/>
      <c r="X38" s="80"/>
      <c r="Y38" s="80"/>
    </row>
    <row r="39" spans="1:25" x14ac:dyDescent="0.25">
      <c r="A39" s="2"/>
      <c r="B39" s="81"/>
      <c r="G39" s="81"/>
      <c r="H39" s="81"/>
      <c r="I39" s="81"/>
      <c r="K39" s="81"/>
      <c r="L39" s="81"/>
      <c r="M39" s="81"/>
      <c r="O39" s="81"/>
      <c r="P39" s="81"/>
      <c r="Q39" s="81"/>
      <c r="S39" s="81"/>
      <c r="T39" s="81"/>
      <c r="U39" s="81"/>
      <c r="V39" s="2"/>
      <c r="W39" s="2"/>
      <c r="X39" s="80"/>
      <c r="Y39" s="80"/>
    </row>
    <row r="40" spans="1:25" x14ac:dyDescent="0.25">
      <c r="A40" s="2"/>
      <c r="B40" s="81"/>
      <c r="G40" s="81"/>
      <c r="H40" s="81"/>
      <c r="I40" s="81"/>
      <c r="K40" s="81"/>
      <c r="L40" s="81"/>
      <c r="M40" s="81"/>
      <c r="O40" s="81"/>
      <c r="P40" s="81"/>
      <c r="Q40" s="81"/>
      <c r="S40" s="81"/>
      <c r="T40" s="81"/>
      <c r="U40" s="81"/>
      <c r="V40" s="2"/>
      <c r="W40" s="2"/>
      <c r="X40" s="80"/>
      <c r="Y40" s="80"/>
    </row>
    <row r="41" spans="1:25" x14ac:dyDescent="0.25">
      <c r="A41" s="2"/>
      <c r="B41" s="81"/>
      <c r="G41" s="81"/>
      <c r="H41" s="81"/>
      <c r="I41" s="81"/>
      <c r="K41" s="81"/>
      <c r="L41" s="81"/>
      <c r="M41" s="81"/>
      <c r="O41" s="81"/>
      <c r="P41" s="81"/>
      <c r="Q41" s="81"/>
      <c r="S41" s="81"/>
      <c r="T41" s="81"/>
      <c r="U41" s="81"/>
      <c r="V41" s="2"/>
      <c r="W41" s="2"/>
      <c r="X41" s="80"/>
      <c r="Y41" s="80"/>
    </row>
    <row r="42" spans="1:25" x14ac:dyDescent="0.25">
      <c r="A42" s="2"/>
      <c r="B42" s="81"/>
      <c r="G42" s="81"/>
      <c r="H42" s="81"/>
      <c r="I42" s="81"/>
      <c r="K42" s="81"/>
      <c r="L42" s="81"/>
      <c r="M42" s="81"/>
      <c r="O42" s="81"/>
      <c r="P42" s="81"/>
      <c r="Q42" s="81"/>
      <c r="S42" s="81"/>
      <c r="T42" s="81"/>
      <c r="U42" s="81"/>
      <c r="V42" s="2"/>
      <c r="W42" s="2"/>
      <c r="X42" s="80"/>
      <c r="Y42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E99C0-BBDA-4655-B807-27719BD8B2EF}">
  <sheetPr>
    <tabColor rgb="FF007DB5"/>
    <pageSetUpPr fitToPage="1"/>
  </sheetPr>
  <dimension ref="A1:DB91"/>
  <sheetViews>
    <sheetView topLeftCell="A55" zoomScale="110" zoomScaleNormal="110" workbookViewId="0">
      <selection activeCell="K81" sqref="K81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</row>
    <row r="2" spans="1:106" s="1" customFormat="1" ht="16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</row>
    <row r="3" spans="1:106" s="1" customFormat="1" ht="16.5" customHeight="1" x14ac:dyDescent="0.25">
      <c r="A3" s="142" t="s">
        <v>169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</row>
    <row r="4" spans="1:106" s="1" customFormat="1" ht="16.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</row>
    <row r="5" spans="1:106" ht="17.25" customHeight="1" x14ac:dyDescent="0.25">
      <c r="A5" s="174" t="s">
        <v>94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6"/>
    </row>
    <row r="6" spans="1:106" s="6" customFormat="1" x14ac:dyDescent="0.25">
      <c r="A6" s="138" t="s">
        <v>3</v>
      </c>
      <c r="B6" s="172" t="s">
        <v>4</v>
      </c>
      <c r="C6" s="4" t="s">
        <v>5</v>
      </c>
      <c r="D6" s="172" t="s">
        <v>6</v>
      </c>
      <c r="E6" s="138" t="s">
        <v>7</v>
      </c>
      <c r="F6" s="172" t="s">
        <v>8</v>
      </c>
      <c r="G6" s="138" t="s">
        <v>9</v>
      </c>
      <c r="H6" s="138" t="s">
        <v>10</v>
      </c>
      <c r="I6" s="138"/>
      <c r="J6" s="145" t="s">
        <v>11</v>
      </c>
      <c r="K6" s="145" t="s">
        <v>12</v>
      </c>
      <c r="L6" s="138" t="s">
        <v>13</v>
      </c>
      <c r="M6" s="151" t="s">
        <v>14</v>
      </c>
      <c r="N6" s="152"/>
      <c r="O6" s="153"/>
      <c r="P6" s="138" t="s">
        <v>15</v>
      </c>
      <c r="Q6" s="172" t="s">
        <v>16</v>
      </c>
      <c r="R6" s="137" t="s">
        <v>17</v>
      </c>
      <c r="S6" s="137"/>
      <c r="T6" s="137"/>
      <c r="U6" s="145" t="s">
        <v>18</v>
      </c>
      <c r="V6" s="137" t="s">
        <v>17</v>
      </c>
      <c r="W6" s="137"/>
      <c r="X6" s="137"/>
      <c r="Y6" s="145" t="s">
        <v>19</v>
      </c>
      <c r="Z6" s="137" t="s">
        <v>17</v>
      </c>
      <c r="AA6" s="137"/>
      <c r="AB6" s="137"/>
      <c r="AC6" s="145" t="s">
        <v>20</v>
      </c>
      <c r="AD6" s="137" t="s">
        <v>17</v>
      </c>
      <c r="AE6" s="137"/>
      <c r="AF6" s="137"/>
      <c r="AG6" s="145" t="s">
        <v>21</v>
      </c>
      <c r="AH6" s="145" t="s">
        <v>22</v>
      </c>
      <c r="AI6" s="147" t="s">
        <v>23</v>
      </c>
      <c r="AJ6" s="147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38"/>
      <c r="B7" s="173"/>
      <c r="C7" s="4" t="s">
        <v>24</v>
      </c>
      <c r="D7" s="173"/>
      <c r="E7" s="138"/>
      <c r="F7" s="173"/>
      <c r="G7" s="138"/>
      <c r="H7" s="3" t="s">
        <v>25</v>
      </c>
      <c r="I7" s="3" t="s">
        <v>26</v>
      </c>
      <c r="J7" s="146"/>
      <c r="K7" s="146"/>
      <c r="L7" s="138"/>
      <c r="M7" s="5" t="s">
        <v>27</v>
      </c>
      <c r="N7" s="5" t="s">
        <v>28</v>
      </c>
      <c r="O7" s="5" t="s">
        <v>29</v>
      </c>
      <c r="P7" s="138"/>
      <c r="Q7" s="173"/>
      <c r="R7" s="5" t="s">
        <v>30</v>
      </c>
      <c r="S7" s="5" t="s">
        <v>31</v>
      </c>
      <c r="T7" s="5" t="s">
        <v>32</v>
      </c>
      <c r="U7" s="146"/>
      <c r="V7" s="5" t="s">
        <v>33</v>
      </c>
      <c r="W7" s="5" t="s">
        <v>34</v>
      </c>
      <c r="X7" s="5" t="s">
        <v>35</v>
      </c>
      <c r="Y7" s="146"/>
      <c r="Z7" s="5" t="s">
        <v>36</v>
      </c>
      <c r="AA7" s="5" t="s">
        <v>37</v>
      </c>
      <c r="AB7" s="5" t="s">
        <v>38</v>
      </c>
      <c r="AC7" s="146"/>
      <c r="AD7" s="5" t="s">
        <v>39</v>
      </c>
      <c r="AE7" s="5" t="s">
        <v>40</v>
      </c>
      <c r="AF7" s="5" t="s">
        <v>41</v>
      </c>
      <c r="AG7" s="146"/>
      <c r="AH7" s="146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69" t="s">
        <v>44</v>
      </c>
      <c r="B8" s="149"/>
      <c r="C8" s="149"/>
      <c r="D8" s="149"/>
      <c r="E8" s="150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60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61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62" t="s">
        <v>45</v>
      </c>
      <c r="B11" s="168"/>
      <c r="C11" s="163"/>
      <c r="D11" s="163"/>
      <c r="E11" s="163"/>
      <c r="F11" s="163"/>
      <c r="G11" s="163"/>
      <c r="H11" s="163"/>
      <c r="I11" s="16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57" t="s">
        <v>46</v>
      </c>
      <c r="B12" s="158"/>
      <c r="C12" s="158"/>
      <c r="D12" s="158"/>
      <c r="E12" s="15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7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7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62" t="s">
        <v>47</v>
      </c>
      <c r="B15" s="168"/>
      <c r="C15" s="163"/>
      <c r="D15" s="163"/>
      <c r="E15" s="163"/>
      <c r="F15" s="163"/>
      <c r="G15" s="163"/>
      <c r="H15" s="163"/>
      <c r="I15" s="16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57" t="s">
        <v>48</v>
      </c>
      <c r="B16" s="158"/>
      <c r="C16" s="158"/>
      <c r="D16" s="158"/>
      <c r="E16" s="15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60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61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62" t="s">
        <v>49</v>
      </c>
      <c r="B19" s="168"/>
      <c r="C19" s="163"/>
      <c r="D19" s="163"/>
      <c r="E19" s="163"/>
      <c r="F19" s="163"/>
      <c r="G19" s="163"/>
      <c r="H19" s="163"/>
      <c r="I19" s="16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57" t="s">
        <v>50</v>
      </c>
      <c r="B20" s="158"/>
      <c r="C20" s="158"/>
      <c r="D20" s="158"/>
      <c r="E20" s="15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60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61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62" t="s">
        <v>51</v>
      </c>
      <c r="B23" s="168"/>
      <c r="C23" s="163"/>
      <c r="D23" s="163"/>
      <c r="E23" s="163"/>
      <c r="F23" s="163"/>
      <c r="G23" s="163"/>
      <c r="H23" s="163"/>
      <c r="I23" s="16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57" t="s">
        <v>52</v>
      </c>
      <c r="B24" s="158"/>
      <c r="C24" s="158"/>
      <c r="D24" s="158"/>
      <c r="E24" s="15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60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61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62" t="s">
        <v>53</v>
      </c>
      <c r="B27" s="168"/>
      <c r="C27" s="163"/>
      <c r="D27" s="163"/>
      <c r="E27" s="163"/>
      <c r="F27" s="163"/>
      <c r="G27" s="163"/>
      <c r="H27" s="163"/>
      <c r="I27" s="16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57" t="s">
        <v>54</v>
      </c>
      <c r="B28" s="158"/>
      <c r="C28" s="158"/>
      <c r="D28" s="158"/>
      <c r="E28" s="15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60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61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62" t="s">
        <v>55</v>
      </c>
      <c r="B31" s="168"/>
      <c r="C31" s="163"/>
      <c r="D31" s="163"/>
      <c r="E31" s="163"/>
      <c r="F31" s="163"/>
      <c r="G31" s="163"/>
      <c r="H31" s="163"/>
      <c r="I31" s="16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57" t="s">
        <v>56</v>
      </c>
      <c r="B32" s="158"/>
      <c r="C32" s="158"/>
      <c r="D32" s="158"/>
      <c r="E32" s="15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60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61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62" t="s">
        <v>57</v>
      </c>
      <c r="B35" s="168"/>
      <c r="C35" s="163"/>
      <c r="D35" s="163"/>
      <c r="E35" s="163"/>
      <c r="F35" s="163"/>
      <c r="G35" s="163"/>
      <c r="H35" s="163"/>
      <c r="I35" s="16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57" t="s">
        <v>58</v>
      </c>
      <c r="B36" s="158"/>
      <c r="C36" s="158"/>
      <c r="D36" s="158"/>
      <c r="E36" s="15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60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61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62" t="s">
        <v>59</v>
      </c>
      <c r="B39" s="168"/>
      <c r="C39" s="163"/>
      <c r="D39" s="163"/>
      <c r="E39" s="163"/>
      <c r="F39" s="163"/>
      <c r="G39" s="163"/>
      <c r="H39" s="163"/>
      <c r="I39" s="16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57" t="s">
        <v>60</v>
      </c>
      <c r="B40" s="158"/>
      <c r="C40" s="158"/>
      <c r="D40" s="158"/>
      <c r="E40" s="15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60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61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62" t="s">
        <v>61</v>
      </c>
      <c r="B43" s="168"/>
      <c r="C43" s="163"/>
      <c r="D43" s="163"/>
      <c r="E43" s="163"/>
      <c r="F43" s="163"/>
      <c r="G43" s="163"/>
      <c r="H43" s="163"/>
      <c r="I43" s="16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57" t="s">
        <v>62</v>
      </c>
      <c r="B44" s="158"/>
      <c r="C44" s="158"/>
      <c r="D44" s="158"/>
      <c r="E44" s="15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60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61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62" t="s">
        <v>63</v>
      </c>
      <c r="B47" s="168"/>
      <c r="C47" s="163"/>
      <c r="D47" s="163"/>
      <c r="E47" s="163"/>
      <c r="F47" s="163"/>
      <c r="G47" s="163"/>
      <c r="H47" s="163"/>
      <c r="I47" s="16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57" t="s">
        <v>64</v>
      </c>
      <c r="B48" s="158"/>
      <c r="C48" s="158"/>
      <c r="D48" s="158"/>
      <c r="E48" s="15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60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61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65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65" t="s">
        <v>66</v>
      </c>
      <c r="B52" s="166"/>
      <c r="C52" s="166"/>
      <c r="D52" s="166"/>
      <c r="E52" s="16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60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61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62" t="s">
        <v>67</v>
      </c>
      <c r="B55" s="163"/>
      <c r="C55" s="163"/>
      <c r="D55" s="163"/>
      <c r="E55" s="163"/>
      <c r="F55" s="163"/>
      <c r="G55" s="163"/>
      <c r="H55" s="163"/>
      <c r="I55" s="16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57" t="s">
        <v>68</v>
      </c>
      <c r="B56" s="158"/>
      <c r="C56" s="158"/>
      <c r="D56" s="158"/>
      <c r="E56" s="15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60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61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62" t="s">
        <v>69</v>
      </c>
      <c r="B59" s="163"/>
      <c r="C59" s="163"/>
      <c r="D59" s="163"/>
      <c r="E59" s="163"/>
      <c r="F59" s="163"/>
      <c r="G59" s="163"/>
      <c r="H59" s="163"/>
      <c r="I59" s="16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57" t="s">
        <v>70</v>
      </c>
      <c r="B60" s="158"/>
      <c r="C60" s="158"/>
      <c r="D60" s="158"/>
      <c r="E60" s="15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60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61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62" t="s">
        <v>71</v>
      </c>
      <c r="B63" s="163"/>
      <c r="C63" s="163"/>
      <c r="D63" s="163"/>
      <c r="E63" s="163"/>
      <c r="F63" s="163"/>
      <c r="G63" s="163"/>
      <c r="H63" s="163"/>
      <c r="I63" s="16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57" t="s">
        <v>72</v>
      </c>
      <c r="B64" s="158"/>
      <c r="C64" s="158"/>
      <c r="D64" s="158"/>
      <c r="E64" s="15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60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61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62" t="s">
        <v>73</v>
      </c>
      <c r="B67" s="163"/>
      <c r="C67" s="163"/>
      <c r="D67" s="163"/>
      <c r="E67" s="163"/>
      <c r="F67" s="163"/>
      <c r="G67" s="163"/>
      <c r="H67" s="163"/>
      <c r="I67" s="16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57" t="s">
        <v>74</v>
      </c>
      <c r="B68" s="158"/>
      <c r="C68" s="158"/>
      <c r="D68" s="158"/>
      <c r="E68" s="159"/>
      <c r="F68" s="9"/>
      <c r="G68" s="10"/>
      <c r="H68" s="11"/>
      <c r="I68" s="11"/>
      <c r="J68" s="160">
        <v>491334000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9"/>
      <c r="F69" s="70"/>
      <c r="G69" s="71" t="s">
        <v>301</v>
      </c>
      <c r="H69" s="53"/>
      <c r="I69" s="55"/>
      <c r="J69" s="178"/>
      <c r="K69" s="72" t="s">
        <v>319</v>
      </c>
      <c r="L69" s="59"/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9"/>
      <c r="F70" s="70"/>
      <c r="G70" s="71"/>
      <c r="H70" s="53"/>
      <c r="I70" s="55"/>
      <c r="J70" s="161"/>
      <c r="K70" s="72"/>
      <c r="L70" s="59"/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57" t="s">
        <v>75</v>
      </c>
      <c r="B71" s="158"/>
      <c r="C71" s="158"/>
      <c r="D71" s="158"/>
      <c r="E71" s="159"/>
      <c r="F71" s="157"/>
      <c r="G71" s="158"/>
      <c r="H71" s="158"/>
      <c r="I71" s="158"/>
      <c r="J71" s="75">
        <f>J68</f>
        <v>491334000</v>
      </c>
      <c r="K71" s="75">
        <f>SUM(K69:K69)</f>
        <v>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AH71" si="15">SUM(R69:R69)</f>
        <v>0</v>
      </c>
      <c r="S71" s="75">
        <f t="shared" si="15"/>
        <v>0</v>
      </c>
      <c r="T71" s="75">
        <f t="shared" si="15"/>
        <v>0</v>
      </c>
      <c r="U71" s="75">
        <f t="shared" si="15"/>
        <v>0</v>
      </c>
      <c r="V71" s="75">
        <f t="shared" si="15"/>
        <v>0</v>
      </c>
      <c r="W71" s="75">
        <f t="shared" si="15"/>
        <v>0</v>
      </c>
      <c r="X71" s="75">
        <f t="shared" si="15"/>
        <v>0</v>
      </c>
      <c r="Y71" s="75">
        <f t="shared" si="15"/>
        <v>0</v>
      </c>
      <c r="Z71" s="75">
        <f t="shared" si="15"/>
        <v>0</v>
      </c>
      <c r="AA71" s="75">
        <f t="shared" si="15"/>
        <v>0</v>
      </c>
      <c r="AB71" s="75">
        <f t="shared" si="15"/>
        <v>0</v>
      </c>
      <c r="AC71" s="75">
        <f t="shared" si="15"/>
        <v>0</v>
      </c>
      <c r="AD71" s="75">
        <f t="shared" si="15"/>
        <v>0</v>
      </c>
      <c r="AE71" s="75">
        <f t="shared" si="15"/>
        <v>0</v>
      </c>
      <c r="AF71" s="75">
        <f t="shared" si="15"/>
        <v>0</v>
      </c>
      <c r="AG71" s="75">
        <f t="shared" si="15"/>
        <v>0</v>
      </c>
      <c r="AH71" s="75">
        <f t="shared" si="15"/>
        <v>0</v>
      </c>
      <c r="AI71" s="78">
        <f>IF(ISERROR(AH71/J71),0,AH71/J71)</f>
        <v>0</v>
      </c>
      <c r="AJ71" s="78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25">
      <c r="A72" s="154" t="str">
        <f>"TOTAL ASIG."&amp;" "&amp;$A$5</f>
        <v>TOTAL ASIG. 24-03-997 "Centro para Niños(as) con Cuidadores Principales Temporeras(os)"</v>
      </c>
      <c r="B72" s="155"/>
      <c r="C72" s="155"/>
      <c r="D72" s="155"/>
      <c r="E72" s="155"/>
      <c r="F72" s="155"/>
      <c r="G72" s="155"/>
      <c r="H72" s="155"/>
      <c r="I72" s="156"/>
      <c r="J72" s="33">
        <f>SUM(J11,J15,J19,J23,J27,J31,J35,J39,J43,J47,J51,J55,J59,J63,J67,J71)</f>
        <v>491334000</v>
      </c>
      <c r="K72" s="33">
        <f>+K11+K15+K19+K23+K27+K31+K35+K39+K43+K47+K51+K55+K67+K59+K63+K71</f>
        <v>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25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25">
      <c r="E91" s="85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2261C46F-DD36-4853-A662-346809A5FA6C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FE437817-A0DA-4402-9F58-37A4A91A43A1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G70" xr:uid="{9EBBD739-DB25-4CC4-B649-AA0BBC8EBE25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AC435119-E904-408B-BC9D-410E895B2635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1610B793-E1B0-4F42-8586-6C04E22363A2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93BC8CAD-0B82-4DB9-851B-827A4F36A55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B98530EA-DE38-4C49-883D-653FF582780C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9EC31A7C-18FF-4B98-BFA3-6FF33AB92B96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A68E3-473A-490E-BA08-8257F0A99F16}">
  <sheetPr>
    <tabColor rgb="FF33CCFF"/>
    <pageSetUpPr fitToPage="1"/>
  </sheetPr>
  <dimension ref="A1:AJ41"/>
  <sheetViews>
    <sheetView topLeftCell="A9"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customWidth="1" outlineLevel="1"/>
    <col min="12" max="12" width="10.140625" style="83" customWidth="1" outlineLevel="1"/>
    <col min="13" max="13" width="12.28515625" style="83" customWidth="1" outlineLevel="1"/>
    <col min="14" max="14" width="11.42578125" style="83" customWidth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36" s="1" customFormat="1" ht="1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36" s="1" customFormat="1" ht="1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36" s="1" customFormat="1" ht="15" customHeight="1" x14ac:dyDescent="0.25">
      <c r="A3" s="141" t="s">
        <v>169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36" s="1" customFormat="1" ht="1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</row>
    <row r="5" spans="1:36" ht="18" customHeight="1" x14ac:dyDescent="0.25">
      <c r="A5" s="148" t="str">
        <f>'24-03-997 Ind. Cuidad. Temp.'!A5:U5</f>
        <v>24-03-997 "Centro para Niños(as) con Cuidadores Principales Temporeras(os)"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50"/>
    </row>
    <row r="6" spans="1:36" s="80" customFormat="1" x14ac:dyDescent="0.25">
      <c r="A6" s="138" t="s">
        <v>5</v>
      </c>
      <c r="B6" s="145" t="s">
        <v>11</v>
      </c>
      <c r="C6" s="145" t="s">
        <v>76</v>
      </c>
      <c r="D6" s="151" t="s">
        <v>14</v>
      </c>
      <c r="E6" s="152"/>
      <c r="F6" s="153"/>
      <c r="G6" s="137" t="s">
        <v>17</v>
      </c>
      <c r="H6" s="137"/>
      <c r="I6" s="137"/>
      <c r="J6" s="145" t="s">
        <v>18</v>
      </c>
      <c r="K6" s="137" t="s">
        <v>17</v>
      </c>
      <c r="L6" s="137"/>
      <c r="M6" s="137"/>
      <c r="N6" s="145" t="s">
        <v>19</v>
      </c>
      <c r="O6" s="137" t="s">
        <v>17</v>
      </c>
      <c r="P6" s="137"/>
      <c r="Q6" s="137"/>
      <c r="R6" s="145" t="s">
        <v>20</v>
      </c>
      <c r="S6" s="137" t="s">
        <v>17</v>
      </c>
      <c r="T6" s="137"/>
      <c r="U6" s="137"/>
      <c r="V6" s="145" t="s">
        <v>21</v>
      </c>
      <c r="W6" s="145" t="s">
        <v>22</v>
      </c>
      <c r="X6" s="147" t="s">
        <v>77</v>
      </c>
      <c r="Y6" s="147"/>
    </row>
    <row r="7" spans="1:36" s="80" customFormat="1" ht="25.5" x14ac:dyDescent="0.25">
      <c r="A7" s="138"/>
      <c r="B7" s="146"/>
      <c r="C7" s="146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46"/>
      <c r="K7" s="5" t="s">
        <v>33</v>
      </c>
      <c r="L7" s="5" t="s">
        <v>34</v>
      </c>
      <c r="M7" s="5" t="s">
        <v>35</v>
      </c>
      <c r="N7" s="146"/>
      <c r="O7" s="5" t="s">
        <v>36</v>
      </c>
      <c r="P7" s="5" t="s">
        <v>37</v>
      </c>
      <c r="Q7" s="5" t="s">
        <v>38</v>
      </c>
      <c r="R7" s="146"/>
      <c r="S7" s="5" t="s">
        <v>39</v>
      </c>
      <c r="T7" s="5" t="s">
        <v>40</v>
      </c>
      <c r="U7" s="5" t="s">
        <v>78</v>
      </c>
      <c r="V7" s="146"/>
      <c r="W7" s="146"/>
      <c r="X7" s="7" t="s">
        <v>42</v>
      </c>
      <c r="Y7" s="7" t="s">
        <v>79</v>
      </c>
    </row>
    <row r="8" spans="1:36" ht="24.75" customHeight="1" x14ac:dyDescent="0.25">
      <c r="A8" s="86" t="s">
        <v>44</v>
      </c>
      <c r="B8" s="63">
        <f>+'24-03-997 Ind. Cuidad. Temp.'!J11</f>
        <v>0</v>
      </c>
      <c r="C8" s="63">
        <f>+'24-03-997 Ind. Cuidad. Temp.'!K11</f>
        <v>0</v>
      </c>
      <c r="D8" s="63">
        <f>+'24-03-997 Ind. Cuidad. Temp.'!M11</f>
        <v>0</v>
      </c>
      <c r="E8" s="63">
        <f>+'24-03-997 Ind. Cuidad. Temp.'!N11</f>
        <v>0</v>
      </c>
      <c r="F8" s="63">
        <f>+'24-03-997 Ind. Cuidad. Temp.'!O11</f>
        <v>0</v>
      </c>
      <c r="G8" s="63">
        <f>+'24-03-997 Ind. Cuidad. Temp.'!R11</f>
        <v>0</v>
      </c>
      <c r="H8" s="63">
        <f>+'24-03-997 Ind. Cuidad. Temp.'!S11</f>
        <v>0</v>
      </c>
      <c r="I8" s="63">
        <f>+'24-03-997 Ind. Cuidad. Temp.'!T11</f>
        <v>0</v>
      </c>
      <c r="J8" s="63">
        <f>+'24-03-997 Ind. Cuidad. Temp.'!U11</f>
        <v>0</v>
      </c>
      <c r="K8" s="63">
        <f>+'24-03-997 Ind. Cuidad. Temp.'!V11</f>
        <v>0</v>
      </c>
      <c r="L8" s="63">
        <f>+'24-03-997 Ind. Cuidad. Temp.'!W11</f>
        <v>0</v>
      </c>
      <c r="M8" s="63">
        <f>+'24-03-997 Ind. Cuidad. Temp.'!X11</f>
        <v>0</v>
      </c>
      <c r="N8" s="63">
        <f>+'24-03-997 Ind. Cuidad. Temp.'!Y11</f>
        <v>0</v>
      </c>
      <c r="O8" s="63">
        <f>+'24-03-997 Ind. Cuidad. Temp.'!Z11</f>
        <v>0</v>
      </c>
      <c r="P8" s="63">
        <f>+'24-03-997 Ind. Cuidad. Temp.'!AA11</f>
        <v>0</v>
      </c>
      <c r="Q8" s="63">
        <f>+'24-03-997 Ind. Cuidad. Temp.'!AB11</f>
        <v>0</v>
      </c>
      <c r="R8" s="63">
        <f>+'24-03-997 Ind. Cuidad. Temp.'!AC11</f>
        <v>0</v>
      </c>
      <c r="S8" s="63">
        <f>+'24-03-997 Ind. Cuidad. Temp.'!AD11</f>
        <v>0</v>
      </c>
      <c r="T8" s="63">
        <f>+'24-03-997 Ind. Cuidad. Temp.'!AE11</f>
        <v>0</v>
      </c>
      <c r="U8" s="63">
        <f>+'24-03-997 Ind. Cuidad. Temp.'!AF11</f>
        <v>0</v>
      </c>
      <c r="V8" s="63">
        <f>+'24-03-997 Ind. Cuidad. Temp.'!AG11</f>
        <v>0</v>
      </c>
      <c r="W8" s="63">
        <f>+'24-03-997 Ind. Cuidad. Temp.'!AH11</f>
        <v>0</v>
      </c>
      <c r="X8" s="87">
        <f>+'24-03-997 Ind. Cuidad. Temp.'!AI11</f>
        <v>0</v>
      </c>
      <c r="Y8" s="87">
        <f>+'24-03-997 Ind. Cuidad. Temp.'!AJ11</f>
        <v>0</v>
      </c>
    </row>
    <row r="9" spans="1:36" ht="24.75" customHeight="1" x14ac:dyDescent="0.25">
      <c r="A9" s="86" t="s">
        <v>46</v>
      </c>
      <c r="B9" s="63">
        <f>+'24-03-997 Ind. Cuidad. Temp.'!J15</f>
        <v>0</v>
      </c>
      <c r="C9" s="63">
        <f>+'24-03-997 Ind. Cuidad. Temp.'!K15</f>
        <v>0</v>
      </c>
      <c r="D9" s="63">
        <f>+'24-03-997 Ind. Cuidad. Temp.'!M15</f>
        <v>0</v>
      </c>
      <c r="E9" s="63">
        <f>+'24-03-997 Ind. Cuidad. Temp.'!N15</f>
        <v>0</v>
      </c>
      <c r="F9" s="63">
        <f>+'24-03-997 Ind. Cuidad. Temp.'!O15</f>
        <v>0</v>
      </c>
      <c r="G9" s="63">
        <f>+'24-03-997 Ind. Cuidad. Temp.'!R15</f>
        <v>0</v>
      </c>
      <c r="H9" s="63">
        <f>+'24-03-997 Ind. Cuidad. Temp.'!S15</f>
        <v>0</v>
      </c>
      <c r="I9" s="63">
        <f>+'24-03-997 Ind. Cuidad. Temp.'!T15</f>
        <v>0</v>
      </c>
      <c r="J9" s="63">
        <f>+'24-03-997 Ind. Cuidad. Temp.'!U15</f>
        <v>0</v>
      </c>
      <c r="K9" s="63">
        <f>+'24-03-997 Ind. Cuidad. Temp.'!V15</f>
        <v>0</v>
      </c>
      <c r="L9" s="63">
        <f>+'24-03-997 Ind. Cuidad. Temp.'!W15</f>
        <v>0</v>
      </c>
      <c r="M9" s="63">
        <f>+'24-03-997 Ind. Cuidad. Temp.'!X15</f>
        <v>0</v>
      </c>
      <c r="N9" s="63">
        <f>+'24-03-997 Ind. Cuidad. Temp.'!Y15</f>
        <v>0</v>
      </c>
      <c r="O9" s="63">
        <f>+'24-03-997 Ind. Cuidad. Temp.'!Z15</f>
        <v>0</v>
      </c>
      <c r="P9" s="63">
        <f>+'24-03-997 Ind. Cuidad. Temp.'!AA15</f>
        <v>0</v>
      </c>
      <c r="Q9" s="63">
        <f>+'24-03-997 Ind. Cuidad. Temp.'!AB15</f>
        <v>0</v>
      </c>
      <c r="R9" s="63">
        <f>+'24-03-997 Ind. Cuidad. Temp.'!AC15</f>
        <v>0</v>
      </c>
      <c r="S9" s="63">
        <f>+'24-03-997 Ind. Cuidad. Temp.'!AD15</f>
        <v>0</v>
      </c>
      <c r="T9" s="63">
        <f>+'24-03-997 Ind. Cuidad. Temp.'!AE15</f>
        <v>0</v>
      </c>
      <c r="U9" s="63">
        <f>+'24-03-997 Ind. Cuidad. Temp.'!AF15</f>
        <v>0</v>
      </c>
      <c r="V9" s="63">
        <f>+'24-03-997 Ind. Cuidad. Temp.'!AG15</f>
        <v>0</v>
      </c>
      <c r="W9" s="63">
        <f>+'24-03-997 Ind. Cuidad. Temp.'!AH15</f>
        <v>0</v>
      </c>
      <c r="X9" s="87">
        <f>+'24-03-997 Ind. Cuidad. Temp.'!AI15</f>
        <v>0</v>
      </c>
      <c r="Y9" s="87">
        <f>+'24-03-997 Ind. Cuidad. Temp.'!AJ15</f>
        <v>0</v>
      </c>
    </row>
    <row r="10" spans="1:36" ht="24.75" customHeight="1" x14ac:dyDescent="0.25">
      <c r="A10" s="86" t="s">
        <v>48</v>
      </c>
      <c r="B10" s="63">
        <f>+'24-03-997 Ind. Cuidad. Temp.'!J19</f>
        <v>0</v>
      </c>
      <c r="C10" s="63">
        <f>+'24-03-997 Ind. Cuidad. Temp.'!K19</f>
        <v>0</v>
      </c>
      <c r="D10" s="63">
        <f>+'24-03-997 Ind. Cuidad. Temp.'!M19</f>
        <v>0</v>
      </c>
      <c r="E10" s="63">
        <f>+'24-03-997 Ind. Cuidad. Temp.'!N19</f>
        <v>0</v>
      </c>
      <c r="F10" s="63">
        <f>+'24-03-997 Ind. Cuidad. Temp.'!O19</f>
        <v>0</v>
      </c>
      <c r="G10" s="63">
        <f>+'24-03-997 Ind. Cuidad. Temp.'!R19</f>
        <v>0</v>
      </c>
      <c r="H10" s="63">
        <f>+'24-03-997 Ind. Cuidad. Temp.'!S19</f>
        <v>0</v>
      </c>
      <c r="I10" s="63">
        <f>+'24-03-997 Ind. Cuidad. Temp.'!T19</f>
        <v>0</v>
      </c>
      <c r="J10" s="63">
        <f>+'24-03-997 Ind. Cuidad. Temp.'!U19</f>
        <v>0</v>
      </c>
      <c r="K10" s="63">
        <f>+'24-03-997 Ind. Cuidad. Temp.'!V19</f>
        <v>0</v>
      </c>
      <c r="L10" s="63">
        <f>+'24-03-997 Ind. Cuidad. Temp.'!W19</f>
        <v>0</v>
      </c>
      <c r="M10" s="63">
        <f>+'24-03-997 Ind. Cuidad. Temp.'!X19</f>
        <v>0</v>
      </c>
      <c r="N10" s="63">
        <f>+'24-03-997 Ind. Cuidad. Temp.'!Y19</f>
        <v>0</v>
      </c>
      <c r="O10" s="63">
        <f>+'24-03-997 Ind. Cuidad. Temp.'!Z19</f>
        <v>0</v>
      </c>
      <c r="P10" s="63">
        <f>+'24-03-997 Ind. Cuidad. Temp.'!AA19</f>
        <v>0</v>
      </c>
      <c r="Q10" s="63">
        <f>+'24-03-997 Ind. Cuidad. Temp.'!AB19</f>
        <v>0</v>
      </c>
      <c r="R10" s="63">
        <f>+'24-03-997 Ind. Cuidad. Temp.'!AC19</f>
        <v>0</v>
      </c>
      <c r="S10" s="63">
        <f>+'24-03-997 Ind. Cuidad. Temp.'!AD19</f>
        <v>0</v>
      </c>
      <c r="T10" s="63">
        <f>+'24-03-997 Ind. Cuidad. Temp.'!AE19</f>
        <v>0</v>
      </c>
      <c r="U10" s="63">
        <f>+'24-03-997 Ind. Cuidad. Temp.'!AF19</f>
        <v>0</v>
      </c>
      <c r="V10" s="63">
        <f>+'24-03-997 Ind. Cuidad. Temp.'!AG19</f>
        <v>0</v>
      </c>
      <c r="W10" s="63">
        <f>+'24-03-997 Ind. Cuidad. Temp.'!AH19</f>
        <v>0</v>
      </c>
      <c r="X10" s="87">
        <f>+'24-03-997 Ind. Cuidad. Temp.'!AI19</f>
        <v>0</v>
      </c>
      <c r="Y10" s="87">
        <f>+'24-03-997 Ind. Cuidad. Temp.'!AJ19</f>
        <v>0</v>
      </c>
    </row>
    <row r="11" spans="1:36" ht="24.75" customHeight="1" x14ac:dyDescent="0.25">
      <c r="A11" s="86" t="s">
        <v>50</v>
      </c>
      <c r="B11" s="63">
        <f>+'24-03-997 Ind. Cuidad. Temp.'!J23</f>
        <v>0</v>
      </c>
      <c r="C11" s="63">
        <f>+'24-03-997 Ind. Cuidad. Temp.'!K23</f>
        <v>0</v>
      </c>
      <c r="D11" s="63">
        <f>+'24-03-997 Ind. Cuidad. Temp.'!M23</f>
        <v>0</v>
      </c>
      <c r="E11" s="63">
        <f>+'24-03-997 Ind. Cuidad. Temp.'!N23</f>
        <v>0</v>
      </c>
      <c r="F11" s="63">
        <f>+'24-03-997 Ind. Cuidad. Temp.'!O23</f>
        <v>0</v>
      </c>
      <c r="G11" s="63">
        <f>+'24-03-997 Ind. Cuidad. Temp.'!R23</f>
        <v>0</v>
      </c>
      <c r="H11" s="63">
        <f>+'24-03-997 Ind. Cuidad. Temp.'!S23</f>
        <v>0</v>
      </c>
      <c r="I11" s="63">
        <f>+'24-03-997 Ind. Cuidad. Temp.'!T23</f>
        <v>0</v>
      </c>
      <c r="J11" s="63">
        <f>+'24-03-997 Ind. Cuidad. Temp.'!U23</f>
        <v>0</v>
      </c>
      <c r="K11" s="63">
        <f>+'24-03-997 Ind. Cuidad. Temp.'!V23</f>
        <v>0</v>
      </c>
      <c r="L11" s="63">
        <f>+'24-03-997 Ind. Cuidad. Temp.'!W23</f>
        <v>0</v>
      </c>
      <c r="M11" s="63">
        <f>+'24-03-997 Ind. Cuidad. Temp.'!X23</f>
        <v>0</v>
      </c>
      <c r="N11" s="63">
        <f>+'24-03-997 Ind. Cuidad. Temp.'!Y23</f>
        <v>0</v>
      </c>
      <c r="O11" s="63">
        <f>+'24-03-997 Ind. Cuidad. Temp.'!Z23</f>
        <v>0</v>
      </c>
      <c r="P11" s="63">
        <f>+'24-03-997 Ind. Cuidad. Temp.'!AA23</f>
        <v>0</v>
      </c>
      <c r="Q11" s="63">
        <f>+'24-03-997 Ind. Cuidad. Temp.'!AB23</f>
        <v>0</v>
      </c>
      <c r="R11" s="63">
        <f>+'24-03-997 Ind. Cuidad. Temp.'!AC23</f>
        <v>0</v>
      </c>
      <c r="S11" s="63">
        <f>+'24-03-997 Ind. Cuidad. Temp.'!AD23</f>
        <v>0</v>
      </c>
      <c r="T11" s="63">
        <f>+'24-03-997 Ind. Cuidad. Temp.'!AE23</f>
        <v>0</v>
      </c>
      <c r="U11" s="63">
        <f>+'24-03-997 Ind. Cuidad. Temp.'!AF23</f>
        <v>0</v>
      </c>
      <c r="V11" s="63">
        <f>+'24-03-997 Ind. Cuidad. Temp.'!AG23</f>
        <v>0</v>
      </c>
      <c r="W11" s="63">
        <f>+'24-03-997 Ind. Cuidad. Temp.'!AH23</f>
        <v>0</v>
      </c>
      <c r="X11" s="87">
        <f>+'24-03-997 Ind. Cuidad. Temp.'!AI23</f>
        <v>0</v>
      </c>
      <c r="Y11" s="87">
        <f>+'24-03-997 Ind. Cuidad. Temp.'!AJ23</f>
        <v>0</v>
      </c>
    </row>
    <row r="12" spans="1:36" ht="24.75" customHeight="1" x14ac:dyDescent="0.25">
      <c r="A12" s="86" t="s">
        <v>52</v>
      </c>
      <c r="B12" s="63">
        <f>+'24-03-997 Ind. Cuidad. Temp.'!J27</f>
        <v>0</v>
      </c>
      <c r="C12" s="63">
        <f>+'24-03-997 Ind. Cuidad. Temp.'!K27</f>
        <v>0</v>
      </c>
      <c r="D12" s="63">
        <f>+'24-03-997 Ind. Cuidad. Temp.'!M27</f>
        <v>0</v>
      </c>
      <c r="E12" s="63">
        <f>+'24-03-997 Ind. Cuidad. Temp.'!N27</f>
        <v>0</v>
      </c>
      <c r="F12" s="63">
        <f>+'24-03-997 Ind. Cuidad. Temp.'!O27</f>
        <v>0</v>
      </c>
      <c r="G12" s="63">
        <f>+'24-03-997 Ind. Cuidad. Temp.'!R27</f>
        <v>0</v>
      </c>
      <c r="H12" s="63">
        <f>+'24-03-997 Ind. Cuidad. Temp.'!S27</f>
        <v>0</v>
      </c>
      <c r="I12" s="63">
        <f>+'24-03-997 Ind. Cuidad. Temp.'!T27</f>
        <v>0</v>
      </c>
      <c r="J12" s="63">
        <f>+'24-03-997 Ind. Cuidad. Temp.'!U27</f>
        <v>0</v>
      </c>
      <c r="K12" s="63">
        <f>+'24-03-997 Ind. Cuidad. Temp.'!V27</f>
        <v>0</v>
      </c>
      <c r="L12" s="63">
        <f>+'24-03-997 Ind. Cuidad. Temp.'!W27</f>
        <v>0</v>
      </c>
      <c r="M12" s="63">
        <f>+'24-03-997 Ind. Cuidad. Temp.'!X27</f>
        <v>0</v>
      </c>
      <c r="N12" s="63">
        <f>+'24-03-997 Ind. Cuidad. Temp.'!Y27</f>
        <v>0</v>
      </c>
      <c r="O12" s="63">
        <f>+'24-03-997 Ind. Cuidad. Temp.'!Z27</f>
        <v>0</v>
      </c>
      <c r="P12" s="63">
        <f>+'24-03-997 Ind. Cuidad. Temp.'!AA27</f>
        <v>0</v>
      </c>
      <c r="Q12" s="63">
        <f>+'24-03-997 Ind. Cuidad. Temp.'!AB27</f>
        <v>0</v>
      </c>
      <c r="R12" s="63">
        <f>+'24-03-997 Ind. Cuidad. Temp.'!AC27</f>
        <v>0</v>
      </c>
      <c r="S12" s="63">
        <f>+'24-03-997 Ind. Cuidad. Temp.'!AD27</f>
        <v>0</v>
      </c>
      <c r="T12" s="63">
        <f>+'24-03-997 Ind. Cuidad. Temp.'!AE27</f>
        <v>0</v>
      </c>
      <c r="U12" s="63">
        <f>+'24-03-997 Ind. Cuidad. Temp.'!AF27</f>
        <v>0</v>
      </c>
      <c r="V12" s="63">
        <f>+'24-03-997 Ind. Cuidad. Temp.'!AG27</f>
        <v>0</v>
      </c>
      <c r="W12" s="63">
        <f>+'24-03-997 Ind. Cuidad. Temp.'!AH27</f>
        <v>0</v>
      </c>
      <c r="X12" s="87">
        <f>+'24-03-997 Ind. Cuidad. Temp.'!AI27</f>
        <v>0</v>
      </c>
      <c r="Y12" s="87">
        <f>+'24-03-997 Ind. Cuidad. Temp.'!AJ27</f>
        <v>0</v>
      </c>
    </row>
    <row r="13" spans="1:36" ht="24.75" customHeight="1" x14ac:dyDescent="0.25">
      <c r="A13" s="86" t="s">
        <v>54</v>
      </c>
      <c r="B13" s="63">
        <f>+'24-03-997 Ind. Cuidad. Temp.'!J31</f>
        <v>0</v>
      </c>
      <c r="C13" s="63">
        <f>+'24-03-997 Ind. Cuidad. Temp.'!K31</f>
        <v>0</v>
      </c>
      <c r="D13" s="63">
        <f>+'24-03-997 Ind. Cuidad. Temp.'!M31</f>
        <v>0</v>
      </c>
      <c r="E13" s="63">
        <f>+'24-03-997 Ind. Cuidad. Temp.'!N31</f>
        <v>0</v>
      </c>
      <c r="F13" s="63">
        <f>+'24-03-997 Ind. Cuidad. Temp.'!O31</f>
        <v>0</v>
      </c>
      <c r="G13" s="63">
        <f>+'24-03-997 Ind. Cuidad. Temp.'!R31</f>
        <v>0</v>
      </c>
      <c r="H13" s="63">
        <f>+'24-03-997 Ind. Cuidad. Temp.'!S31</f>
        <v>0</v>
      </c>
      <c r="I13" s="63">
        <f>+'24-03-997 Ind. Cuidad. Temp.'!T31</f>
        <v>0</v>
      </c>
      <c r="J13" s="63">
        <f>+'24-03-997 Ind. Cuidad. Temp.'!U31</f>
        <v>0</v>
      </c>
      <c r="K13" s="63">
        <f>+'24-03-997 Ind. Cuidad. Temp.'!V31</f>
        <v>0</v>
      </c>
      <c r="L13" s="63">
        <f>+'24-03-997 Ind. Cuidad. Temp.'!W31</f>
        <v>0</v>
      </c>
      <c r="M13" s="63">
        <f>+'24-03-997 Ind. Cuidad. Temp.'!X31</f>
        <v>0</v>
      </c>
      <c r="N13" s="63">
        <f>+'24-03-997 Ind. Cuidad. Temp.'!Y31</f>
        <v>0</v>
      </c>
      <c r="O13" s="63">
        <f>+'24-03-997 Ind. Cuidad. Temp.'!Z31</f>
        <v>0</v>
      </c>
      <c r="P13" s="63">
        <f>+'24-03-997 Ind. Cuidad. Temp.'!AA31</f>
        <v>0</v>
      </c>
      <c r="Q13" s="63">
        <f>+'24-03-997 Ind. Cuidad. Temp.'!AB31</f>
        <v>0</v>
      </c>
      <c r="R13" s="63">
        <f>+'24-03-997 Ind. Cuidad. Temp.'!AC31</f>
        <v>0</v>
      </c>
      <c r="S13" s="63">
        <f>+'24-03-997 Ind. Cuidad. Temp.'!AD31</f>
        <v>0</v>
      </c>
      <c r="T13" s="63">
        <f>+'24-03-997 Ind. Cuidad. Temp.'!AE31</f>
        <v>0</v>
      </c>
      <c r="U13" s="63">
        <f>+'24-03-997 Ind. Cuidad. Temp.'!AF31</f>
        <v>0</v>
      </c>
      <c r="V13" s="63">
        <f>+'24-03-997 Ind. Cuidad. Temp.'!AG31</f>
        <v>0</v>
      </c>
      <c r="W13" s="63">
        <f>+'24-03-997 Ind. Cuidad. Temp.'!AH31</f>
        <v>0</v>
      </c>
      <c r="X13" s="87">
        <f>+'24-03-997 Ind. Cuidad. Temp.'!AI31</f>
        <v>0</v>
      </c>
      <c r="Y13" s="87">
        <f>+'24-03-997 Ind. Cuidad. Temp.'!AJ31</f>
        <v>0</v>
      </c>
    </row>
    <row r="14" spans="1:36" ht="24.75" customHeight="1" x14ac:dyDescent="0.25">
      <c r="A14" s="86" t="s">
        <v>56</v>
      </c>
      <c r="B14" s="63">
        <f>+'24-03-997 Ind. Cuidad. Temp.'!J35</f>
        <v>0</v>
      </c>
      <c r="C14" s="63">
        <f>+'24-03-997 Ind. Cuidad. Temp.'!K35</f>
        <v>0</v>
      </c>
      <c r="D14" s="63">
        <f>+'24-03-997 Ind. Cuidad. Temp.'!M35</f>
        <v>0</v>
      </c>
      <c r="E14" s="63">
        <f>+'24-03-997 Ind. Cuidad. Temp.'!N35</f>
        <v>0</v>
      </c>
      <c r="F14" s="63">
        <f>+'24-03-997 Ind. Cuidad. Temp.'!O35</f>
        <v>0</v>
      </c>
      <c r="G14" s="63">
        <f>+'24-03-997 Ind. Cuidad. Temp.'!R35</f>
        <v>0</v>
      </c>
      <c r="H14" s="63">
        <f>+'24-03-997 Ind. Cuidad. Temp.'!S35</f>
        <v>0</v>
      </c>
      <c r="I14" s="63">
        <f>+'24-03-997 Ind. Cuidad. Temp.'!T35</f>
        <v>0</v>
      </c>
      <c r="J14" s="63">
        <f>+'24-03-997 Ind. Cuidad. Temp.'!U35</f>
        <v>0</v>
      </c>
      <c r="K14" s="63">
        <f>+'24-03-997 Ind. Cuidad. Temp.'!V35</f>
        <v>0</v>
      </c>
      <c r="L14" s="63">
        <f>+'24-03-997 Ind. Cuidad. Temp.'!W35</f>
        <v>0</v>
      </c>
      <c r="M14" s="63">
        <f>+'24-03-997 Ind. Cuidad. Temp.'!X35</f>
        <v>0</v>
      </c>
      <c r="N14" s="63">
        <f>+'24-03-997 Ind. Cuidad. Temp.'!Y35</f>
        <v>0</v>
      </c>
      <c r="O14" s="63">
        <f>+'24-03-997 Ind. Cuidad. Temp.'!Z35</f>
        <v>0</v>
      </c>
      <c r="P14" s="63">
        <f>+'24-03-997 Ind. Cuidad. Temp.'!AA35</f>
        <v>0</v>
      </c>
      <c r="Q14" s="63">
        <f>+'24-03-997 Ind. Cuidad. Temp.'!AB35</f>
        <v>0</v>
      </c>
      <c r="R14" s="63">
        <f>+'24-03-997 Ind. Cuidad. Temp.'!AC35</f>
        <v>0</v>
      </c>
      <c r="S14" s="63">
        <f>+'24-03-997 Ind. Cuidad. Temp.'!AD35</f>
        <v>0</v>
      </c>
      <c r="T14" s="63">
        <f>+'24-03-997 Ind. Cuidad. Temp.'!AE35</f>
        <v>0</v>
      </c>
      <c r="U14" s="63">
        <f>+'24-03-997 Ind. Cuidad. Temp.'!AF35</f>
        <v>0</v>
      </c>
      <c r="V14" s="63">
        <f>+'24-03-997 Ind. Cuidad. Temp.'!AG35</f>
        <v>0</v>
      </c>
      <c r="W14" s="63">
        <f>+'24-03-997 Ind. Cuidad. Temp.'!AH35</f>
        <v>0</v>
      </c>
      <c r="X14" s="87">
        <f>+'24-03-997 Ind. Cuidad. Temp.'!AI35</f>
        <v>0</v>
      </c>
      <c r="Y14" s="87">
        <f>+'24-03-997 Ind. Cuidad. Temp.'!AJ35</f>
        <v>0</v>
      </c>
    </row>
    <row r="15" spans="1:36" ht="24.75" customHeight="1" x14ac:dyDescent="0.25">
      <c r="A15" s="86" t="s">
        <v>58</v>
      </c>
      <c r="B15" s="63">
        <f>+'24-03-997 Ind. Cuidad. Temp.'!J39</f>
        <v>0</v>
      </c>
      <c r="C15" s="63">
        <f>+'24-03-997 Ind. Cuidad. Temp.'!K39</f>
        <v>0</v>
      </c>
      <c r="D15" s="63">
        <f>+'24-03-997 Ind. Cuidad. Temp.'!M39</f>
        <v>0</v>
      </c>
      <c r="E15" s="63">
        <f>+'24-03-997 Ind. Cuidad. Temp.'!N39</f>
        <v>0</v>
      </c>
      <c r="F15" s="63">
        <f>+'24-03-997 Ind. Cuidad. Temp.'!O39</f>
        <v>0</v>
      </c>
      <c r="G15" s="63">
        <f>+'24-03-997 Ind. Cuidad. Temp.'!R39</f>
        <v>0</v>
      </c>
      <c r="H15" s="63">
        <f>+'24-03-997 Ind. Cuidad. Temp.'!S39</f>
        <v>0</v>
      </c>
      <c r="I15" s="63">
        <f>+'24-03-997 Ind. Cuidad. Temp.'!T39</f>
        <v>0</v>
      </c>
      <c r="J15" s="63">
        <f>+'24-03-997 Ind. Cuidad. Temp.'!U39</f>
        <v>0</v>
      </c>
      <c r="K15" s="63">
        <f>+'24-03-997 Ind. Cuidad. Temp.'!V39</f>
        <v>0</v>
      </c>
      <c r="L15" s="63">
        <f>+'24-03-997 Ind. Cuidad. Temp.'!W39</f>
        <v>0</v>
      </c>
      <c r="M15" s="63">
        <f>+'24-03-997 Ind. Cuidad. Temp.'!X39</f>
        <v>0</v>
      </c>
      <c r="N15" s="63">
        <f>+'24-03-997 Ind. Cuidad. Temp.'!Y39</f>
        <v>0</v>
      </c>
      <c r="O15" s="63">
        <f>+'24-03-997 Ind. Cuidad. Temp.'!Z39</f>
        <v>0</v>
      </c>
      <c r="P15" s="63">
        <f>+'24-03-997 Ind. Cuidad. Temp.'!AA39</f>
        <v>0</v>
      </c>
      <c r="Q15" s="63">
        <f>+'24-03-997 Ind. Cuidad. Temp.'!AB39</f>
        <v>0</v>
      </c>
      <c r="R15" s="63">
        <f>+'24-03-997 Ind. Cuidad. Temp.'!AC39</f>
        <v>0</v>
      </c>
      <c r="S15" s="63">
        <f>+'24-03-997 Ind. Cuidad. Temp.'!AD39</f>
        <v>0</v>
      </c>
      <c r="T15" s="63">
        <f>+'24-03-997 Ind. Cuidad. Temp.'!AE39</f>
        <v>0</v>
      </c>
      <c r="U15" s="63">
        <f>+'24-03-997 Ind. Cuidad. Temp.'!AF39</f>
        <v>0</v>
      </c>
      <c r="V15" s="63">
        <f>+'24-03-997 Ind. Cuidad. Temp.'!AG39</f>
        <v>0</v>
      </c>
      <c r="W15" s="63">
        <f>+'24-03-997 Ind. Cuidad. Temp.'!AH39</f>
        <v>0</v>
      </c>
      <c r="X15" s="87">
        <f>+'24-03-997 Ind. Cuidad. Temp.'!AI39</f>
        <v>0</v>
      </c>
      <c r="Y15" s="87">
        <f>+'24-03-997 Ind. Cuidad. Temp.'!AJ39</f>
        <v>0</v>
      </c>
    </row>
    <row r="16" spans="1:36" ht="24.75" customHeight="1" x14ac:dyDescent="0.25">
      <c r="A16" s="86" t="s">
        <v>60</v>
      </c>
      <c r="B16" s="63">
        <f>+'24-03-997 Ind. Cuidad. Temp.'!J43</f>
        <v>0</v>
      </c>
      <c r="C16" s="63">
        <f>+'24-03-997 Ind. Cuidad. Temp.'!K43</f>
        <v>0</v>
      </c>
      <c r="D16" s="63">
        <f>+'24-03-997 Ind. Cuidad. Temp.'!M43</f>
        <v>0</v>
      </c>
      <c r="E16" s="63">
        <f>+'24-03-997 Ind. Cuidad. Temp.'!N43</f>
        <v>0</v>
      </c>
      <c r="F16" s="63">
        <f>+'24-03-997 Ind. Cuidad. Temp.'!O43</f>
        <v>0</v>
      </c>
      <c r="G16" s="63">
        <f>+'24-03-997 Ind. Cuidad. Temp.'!R43</f>
        <v>0</v>
      </c>
      <c r="H16" s="63">
        <f>+'24-03-997 Ind. Cuidad. Temp.'!S43</f>
        <v>0</v>
      </c>
      <c r="I16" s="63">
        <f>+'24-03-997 Ind. Cuidad. Temp.'!T43</f>
        <v>0</v>
      </c>
      <c r="J16" s="63">
        <f>+'24-03-997 Ind. Cuidad. Temp.'!U43</f>
        <v>0</v>
      </c>
      <c r="K16" s="63">
        <f>+'24-03-997 Ind. Cuidad. Temp.'!V43</f>
        <v>0</v>
      </c>
      <c r="L16" s="63">
        <f>+'24-03-997 Ind. Cuidad. Temp.'!W43</f>
        <v>0</v>
      </c>
      <c r="M16" s="63">
        <f>+'24-03-997 Ind. Cuidad. Temp.'!X43</f>
        <v>0</v>
      </c>
      <c r="N16" s="63">
        <f>+'24-03-997 Ind. Cuidad. Temp.'!Y43</f>
        <v>0</v>
      </c>
      <c r="O16" s="63">
        <f>+'24-03-997 Ind. Cuidad. Temp.'!Z43</f>
        <v>0</v>
      </c>
      <c r="P16" s="63">
        <f>+'24-03-997 Ind. Cuidad. Temp.'!AA43</f>
        <v>0</v>
      </c>
      <c r="Q16" s="63">
        <f>+'24-03-997 Ind. Cuidad. Temp.'!AB43</f>
        <v>0</v>
      </c>
      <c r="R16" s="63">
        <f>+'24-03-997 Ind. Cuidad. Temp.'!AC43</f>
        <v>0</v>
      </c>
      <c r="S16" s="63">
        <f>+'24-03-997 Ind. Cuidad. Temp.'!AD43</f>
        <v>0</v>
      </c>
      <c r="T16" s="63">
        <f>+'24-03-997 Ind. Cuidad. Temp.'!AE43</f>
        <v>0</v>
      </c>
      <c r="U16" s="63">
        <f>+'24-03-997 Ind. Cuidad. Temp.'!AF43</f>
        <v>0</v>
      </c>
      <c r="V16" s="63">
        <f>+'24-03-997 Ind. Cuidad. Temp.'!AG43</f>
        <v>0</v>
      </c>
      <c r="W16" s="63">
        <f>+'24-03-997 Ind. Cuidad. Temp.'!AH43</f>
        <v>0</v>
      </c>
      <c r="X16" s="87">
        <f>+'24-03-997 Ind. Cuidad. Temp.'!AI43</f>
        <v>0</v>
      </c>
      <c r="Y16" s="87">
        <f>+'24-03-997 Ind. Cuidad. Temp.'!AJ43</f>
        <v>0</v>
      </c>
    </row>
    <row r="17" spans="1:25" ht="24.75" customHeight="1" x14ac:dyDescent="0.25">
      <c r="A17" s="86" t="s">
        <v>62</v>
      </c>
      <c r="B17" s="63">
        <f>+'24-03-997 Ind. Cuidad. Temp.'!J47</f>
        <v>0</v>
      </c>
      <c r="C17" s="63">
        <f>+'24-03-997 Ind. Cuidad. Temp.'!K47</f>
        <v>0</v>
      </c>
      <c r="D17" s="63">
        <f>+'24-03-997 Ind. Cuidad. Temp.'!M47</f>
        <v>0</v>
      </c>
      <c r="E17" s="63">
        <f>+'24-03-997 Ind. Cuidad. Temp.'!N47</f>
        <v>0</v>
      </c>
      <c r="F17" s="63">
        <f>+'24-03-997 Ind. Cuidad. Temp.'!O47</f>
        <v>0</v>
      </c>
      <c r="G17" s="63">
        <f>+'24-03-997 Ind. Cuidad. Temp.'!R47</f>
        <v>0</v>
      </c>
      <c r="H17" s="63">
        <f>+'24-03-997 Ind. Cuidad. Temp.'!S47</f>
        <v>0</v>
      </c>
      <c r="I17" s="63">
        <f>+'24-03-997 Ind. Cuidad. Temp.'!T47</f>
        <v>0</v>
      </c>
      <c r="J17" s="63">
        <f>+'24-03-997 Ind. Cuidad. Temp.'!U47</f>
        <v>0</v>
      </c>
      <c r="K17" s="63">
        <f>+'24-03-997 Ind. Cuidad. Temp.'!V47</f>
        <v>0</v>
      </c>
      <c r="L17" s="63">
        <f>+'24-03-997 Ind. Cuidad. Temp.'!W47</f>
        <v>0</v>
      </c>
      <c r="M17" s="63">
        <f>+'24-03-997 Ind. Cuidad. Temp.'!X47</f>
        <v>0</v>
      </c>
      <c r="N17" s="63">
        <f>+'24-03-997 Ind. Cuidad. Temp.'!Y47</f>
        <v>0</v>
      </c>
      <c r="O17" s="63">
        <f>+'24-03-997 Ind. Cuidad. Temp.'!Z47</f>
        <v>0</v>
      </c>
      <c r="P17" s="63">
        <f>+'24-03-997 Ind. Cuidad. Temp.'!AA47</f>
        <v>0</v>
      </c>
      <c r="Q17" s="63">
        <f>+'24-03-997 Ind. Cuidad. Temp.'!AB47</f>
        <v>0</v>
      </c>
      <c r="R17" s="63">
        <f>+'24-03-997 Ind. Cuidad. Temp.'!AC47</f>
        <v>0</v>
      </c>
      <c r="S17" s="63">
        <f>+'24-03-997 Ind. Cuidad. Temp.'!AD47</f>
        <v>0</v>
      </c>
      <c r="T17" s="63">
        <f>+'24-03-997 Ind. Cuidad. Temp.'!AE47</f>
        <v>0</v>
      </c>
      <c r="U17" s="63">
        <f>+'24-03-997 Ind. Cuidad. Temp.'!AF47</f>
        <v>0</v>
      </c>
      <c r="V17" s="63">
        <f>+'24-03-997 Ind. Cuidad. Temp.'!AG47</f>
        <v>0</v>
      </c>
      <c r="W17" s="63">
        <f>+'24-03-997 Ind. Cuidad. Temp.'!AH47</f>
        <v>0</v>
      </c>
      <c r="X17" s="87">
        <f>+'24-03-997 Ind. Cuidad. Temp.'!AI47</f>
        <v>0</v>
      </c>
      <c r="Y17" s="87">
        <f>+'24-03-997 Ind. Cuidad. Temp.'!AJ44</f>
        <v>0</v>
      </c>
    </row>
    <row r="18" spans="1:25" ht="24.75" customHeight="1" x14ac:dyDescent="0.25">
      <c r="A18" s="86" t="s">
        <v>64</v>
      </c>
      <c r="B18" s="63">
        <f>+'24-03-997 Ind. Cuidad. Temp.'!J51</f>
        <v>0</v>
      </c>
      <c r="C18" s="63">
        <f>+'24-03-997 Ind. Cuidad. Temp.'!K51</f>
        <v>0</v>
      </c>
      <c r="D18" s="63">
        <f>+'24-03-997 Ind. Cuidad. Temp.'!M51</f>
        <v>0</v>
      </c>
      <c r="E18" s="63">
        <f>+'24-03-997 Ind. Cuidad. Temp.'!N51</f>
        <v>0</v>
      </c>
      <c r="F18" s="63">
        <f>+'24-03-997 Ind. Cuidad. Temp.'!O51</f>
        <v>0</v>
      </c>
      <c r="G18" s="63">
        <f>+'24-03-997 Ind. Cuidad. Temp.'!R51</f>
        <v>0</v>
      </c>
      <c r="H18" s="63">
        <f>+'24-03-997 Ind. Cuidad. Temp.'!S51</f>
        <v>0</v>
      </c>
      <c r="I18" s="63">
        <f>+'24-03-997 Ind. Cuidad. Temp.'!T51</f>
        <v>0</v>
      </c>
      <c r="J18" s="63">
        <f>+'24-03-997 Ind. Cuidad. Temp.'!U51</f>
        <v>0</v>
      </c>
      <c r="K18" s="63">
        <f>+'24-03-997 Ind. Cuidad. Temp.'!V51</f>
        <v>0</v>
      </c>
      <c r="L18" s="63">
        <f>+'24-03-997 Ind. Cuidad. Temp.'!W51</f>
        <v>0</v>
      </c>
      <c r="M18" s="63">
        <f>+'24-03-997 Ind. Cuidad. Temp.'!X51</f>
        <v>0</v>
      </c>
      <c r="N18" s="63">
        <f>+'24-03-997 Ind. Cuidad. Temp.'!Y51</f>
        <v>0</v>
      </c>
      <c r="O18" s="63">
        <f>+'24-03-997 Ind. Cuidad. Temp.'!Z51</f>
        <v>0</v>
      </c>
      <c r="P18" s="63">
        <f>+'24-03-997 Ind. Cuidad. Temp.'!AA51</f>
        <v>0</v>
      </c>
      <c r="Q18" s="63">
        <f>+'24-03-997 Ind. Cuidad. Temp.'!AB51</f>
        <v>0</v>
      </c>
      <c r="R18" s="63">
        <f>+'24-03-997 Ind. Cuidad. Temp.'!AC51</f>
        <v>0</v>
      </c>
      <c r="S18" s="63">
        <f>+'24-03-997 Ind. Cuidad. Temp.'!AD51</f>
        <v>0</v>
      </c>
      <c r="T18" s="63">
        <f>+'24-03-997 Ind. Cuidad. Temp.'!AE51</f>
        <v>0</v>
      </c>
      <c r="U18" s="63">
        <f>+'24-03-997 Ind. Cuidad. Temp.'!AF51</f>
        <v>0</v>
      </c>
      <c r="V18" s="63">
        <f>+'24-03-997 Ind. Cuidad. Temp.'!AG51</f>
        <v>0</v>
      </c>
      <c r="W18" s="63">
        <f>+'24-03-997 Ind. Cuidad. Temp.'!AH51</f>
        <v>0</v>
      </c>
      <c r="X18" s="87">
        <f>+'24-03-997 Ind. Cuidad. Temp.'!AI51</f>
        <v>0</v>
      </c>
      <c r="Y18" s="87">
        <f>+'24-03-997 Ind. Cuidad. Temp.'!AJ51</f>
        <v>0</v>
      </c>
    </row>
    <row r="19" spans="1:25" ht="24.75" customHeight="1" x14ac:dyDescent="0.25">
      <c r="A19" s="86" t="s">
        <v>66</v>
      </c>
      <c r="B19" s="63">
        <f>+'24-03-997 Ind. Cuidad. Temp.'!J55</f>
        <v>0</v>
      </c>
      <c r="C19" s="63">
        <f>+'24-03-997 Ind. Cuidad. Temp.'!K55</f>
        <v>0</v>
      </c>
      <c r="D19" s="63">
        <f>+'24-03-997 Ind. Cuidad. Temp.'!M55</f>
        <v>0</v>
      </c>
      <c r="E19" s="63">
        <f>+'24-03-997 Ind. Cuidad. Temp.'!N55</f>
        <v>0</v>
      </c>
      <c r="F19" s="63">
        <f>+'24-03-997 Ind. Cuidad. Temp.'!O55</f>
        <v>0</v>
      </c>
      <c r="G19" s="63">
        <f>+'24-03-997 Ind. Cuidad. Temp.'!R55</f>
        <v>0</v>
      </c>
      <c r="H19" s="63">
        <f>+'24-03-997 Ind. Cuidad. Temp.'!S55</f>
        <v>0</v>
      </c>
      <c r="I19" s="63">
        <f>+'24-03-997 Ind. Cuidad. Temp.'!T55</f>
        <v>0</v>
      </c>
      <c r="J19" s="63">
        <f>+'24-03-997 Ind. Cuidad. Temp.'!U55</f>
        <v>0</v>
      </c>
      <c r="K19" s="63">
        <f>+'24-03-997 Ind. Cuidad. Temp.'!V55</f>
        <v>0</v>
      </c>
      <c r="L19" s="63">
        <f>+'24-03-997 Ind. Cuidad. Temp.'!W55</f>
        <v>0</v>
      </c>
      <c r="M19" s="63">
        <f>+'24-03-997 Ind. Cuidad. Temp.'!X55</f>
        <v>0</v>
      </c>
      <c r="N19" s="63">
        <f>+'24-03-997 Ind. Cuidad. Temp.'!Y55</f>
        <v>0</v>
      </c>
      <c r="O19" s="63">
        <f>+'24-03-997 Ind. Cuidad. Temp.'!Z55</f>
        <v>0</v>
      </c>
      <c r="P19" s="63">
        <f>+'24-03-997 Ind. Cuidad. Temp.'!AA55</f>
        <v>0</v>
      </c>
      <c r="Q19" s="63">
        <f>+'24-03-997 Ind. Cuidad. Temp.'!AB55</f>
        <v>0</v>
      </c>
      <c r="R19" s="63">
        <f>+'24-03-997 Ind. Cuidad. Temp.'!AC55</f>
        <v>0</v>
      </c>
      <c r="S19" s="63">
        <f>+'24-03-997 Ind. Cuidad. Temp.'!AD55</f>
        <v>0</v>
      </c>
      <c r="T19" s="63">
        <f>+'24-03-997 Ind. Cuidad. Temp.'!AE55</f>
        <v>0</v>
      </c>
      <c r="U19" s="63">
        <f>+'24-03-997 Ind. Cuidad. Temp.'!AF55</f>
        <v>0</v>
      </c>
      <c r="V19" s="63">
        <f>+'24-03-997 Ind. Cuidad. Temp.'!AG55</f>
        <v>0</v>
      </c>
      <c r="W19" s="63">
        <f>+'24-03-997 Ind. Cuidad. Temp.'!AH55</f>
        <v>0</v>
      </c>
      <c r="X19" s="87">
        <f>+'24-03-997 Ind. Cuidad. Temp.'!AI55</f>
        <v>0</v>
      </c>
      <c r="Y19" s="87">
        <f>+'24-03-997 Ind. Cuidad. Temp.'!AJ55</f>
        <v>0</v>
      </c>
    </row>
    <row r="20" spans="1:25" ht="24.75" customHeight="1" x14ac:dyDescent="0.25">
      <c r="A20" s="88" t="s">
        <v>68</v>
      </c>
      <c r="B20" s="63">
        <f>+'24-03-997 Ind. Cuidad. Temp.'!J59</f>
        <v>0</v>
      </c>
      <c r="C20" s="63">
        <f>+'24-03-997 Ind. Cuidad. Temp.'!K59</f>
        <v>0</v>
      </c>
      <c r="D20" s="63">
        <f>+'24-03-997 Ind. Cuidad. Temp.'!M59</f>
        <v>0</v>
      </c>
      <c r="E20" s="63">
        <f>+'24-03-997 Ind. Cuidad. Temp.'!N59</f>
        <v>0</v>
      </c>
      <c r="F20" s="63">
        <f>+'24-03-997 Ind. Cuidad. Temp.'!O59</f>
        <v>0</v>
      </c>
      <c r="G20" s="63">
        <f>+'24-03-997 Ind. Cuidad. Temp.'!R59</f>
        <v>0</v>
      </c>
      <c r="H20" s="63">
        <f>+'24-03-997 Ind. Cuidad. Temp.'!S59</f>
        <v>0</v>
      </c>
      <c r="I20" s="63">
        <f>+'24-03-997 Ind. Cuidad. Temp.'!T59</f>
        <v>0</v>
      </c>
      <c r="J20" s="63">
        <f>+'24-03-997 Ind. Cuidad. Temp.'!U59</f>
        <v>0</v>
      </c>
      <c r="K20" s="63">
        <f>+'24-03-997 Ind. Cuidad. Temp.'!V59</f>
        <v>0</v>
      </c>
      <c r="L20" s="63">
        <f>+'24-03-997 Ind. Cuidad. Temp.'!W59</f>
        <v>0</v>
      </c>
      <c r="M20" s="63">
        <f>+'24-03-997 Ind. Cuidad. Temp.'!X59</f>
        <v>0</v>
      </c>
      <c r="N20" s="63">
        <f>+'24-03-997 Ind. Cuidad. Temp.'!Y59</f>
        <v>0</v>
      </c>
      <c r="O20" s="63">
        <f>+'24-03-997 Ind. Cuidad. Temp.'!Z59</f>
        <v>0</v>
      </c>
      <c r="P20" s="63">
        <f>+'24-03-997 Ind. Cuidad. Temp.'!AA59</f>
        <v>0</v>
      </c>
      <c r="Q20" s="63">
        <f>+'24-03-997 Ind. Cuidad. Temp.'!AB59</f>
        <v>0</v>
      </c>
      <c r="R20" s="63">
        <f>+'24-03-997 Ind. Cuidad. Temp.'!AC59</f>
        <v>0</v>
      </c>
      <c r="S20" s="63">
        <f>+'24-03-997 Ind. Cuidad. Temp.'!AD59</f>
        <v>0</v>
      </c>
      <c r="T20" s="63">
        <f>+'24-03-997 Ind. Cuidad. Temp.'!AE59</f>
        <v>0</v>
      </c>
      <c r="U20" s="63">
        <f>+'24-03-997 Ind. Cuidad. Temp.'!AF59</f>
        <v>0</v>
      </c>
      <c r="V20" s="63">
        <f>+'24-03-997 Ind. Cuidad. Temp.'!AG59</f>
        <v>0</v>
      </c>
      <c r="W20" s="63">
        <f>+'24-03-997 Ind. Cuidad. Temp.'!AH59</f>
        <v>0</v>
      </c>
      <c r="X20" s="87">
        <f>+'24-03-997 Ind. Cuidad. Temp.'!AI59</f>
        <v>0</v>
      </c>
      <c r="Y20" s="87">
        <f>+'24-03-997 Ind. Cuidad. Temp.'!AJ59</f>
        <v>0</v>
      </c>
    </row>
    <row r="21" spans="1:25" ht="24.75" customHeight="1" x14ac:dyDescent="0.25">
      <c r="A21" s="88" t="s">
        <v>70</v>
      </c>
      <c r="B21" s="63">
        <f>+'24-03-997 Ind. Cuidad. Temp.'!J63</f>
        <v>0</v>
      </c>
      <c r="C21" s="63">
        <f>+'24-03-997 Ind. Cuidad. Temp.'!K63</f>
        <v>0</v>
      </c>
      <c r="D21" s="63">
        <f>+'24-03-997 Ind. Cuidad. Temp.'!M63</f>
        <v>0</v>
      </c>
      <c r="E21" s="63">
        <f>+'24-03-997 Ind. Cuidad. Temp.'!N63</f>
        <v>0</v>
      </c>
      <c r="F21" s="63">
        <f>+'24-03-997 Ind. Cuidad. Temp.'!O63</f>
        <v>0</v>
      </c>
      <c r="G21" s="63">
        <f>+'24-03-997 Ind. Cuidad. Temp.'!R63</f>
        <v>0</v>
      </c>
      <c r="H21" s="63">
        <f>+'24-03-997 Ind. Cuidad. Temp.'!S63</f>
        <v>0</v>
      </c>
      <c r="I21" s="63">
        <f>+'24-03-997 Ind. Cuidad. Temp.'!T63</f>
        <v>0</v>
      </c>
      <c r="J21" s="63">
        <f>+'24-03-997 Ind. Cuidad. Temp.'!U63</f>
        <v>0</v>
      </c>
      <c r="K21" s="63">
        <f>+'24-03-997 Ind. Cuidad. Temp.'!V63</f>
        <v>0</v>
      </c>
      <c r="L21" s="63">
        <f>+'24-03-997 Ind. Cuidad. Temp.'!W63</f>
        <v>0</v>
      </c>
      <c r="M21" s="63">
        <f>+'24-03-997 Ind. Cuidad. Temp.'!X63</f>
        <v>0</v>
      </c>
      <c r="N21" s="63">
        <f>+'24-03-997 Ind. Cuidad. Temp.'!Y63</f>
        <v>0</v>
      </c>
      <c r="O21" s="63">
        <f>+'24-03-997 Ind. Cuidad. Temp.'!Z63</f>
        <v>0</v>
      </c>
      <c r="P21" s="63">
        <f>+'24-03-997 Ind. Cuidad. Temp.'!AA63</f>
        <v>0</v>
      </c>
      <c r="Q21" s="63">
        <f>+'24-03-997 Ind. Cuidad. Temp.'!AB63</f>
        <v>0</v>
      </c>
      <c r="R21" s="63">
        <f>+'24-03-997 Ind. Cuidad. Temp.'!AC63</f>
        <v>0</v>
      </c>
      <c r="S21" s="63">
        <f>+'24-03-997 Ind. Cuidad. Temp.'!AD63</f>
        <v>0</v>
      </c>
      <c r="T21" s="63">
        <f>+'24-03-997 Ind. Cuidad. Temp.'!AE63</f>
        <v>0</v>
      </c>
      <c r="U21" s="63">
        <f>+'24-03-997 Ind. Cuidad. Temp.'!AF63</f>
        <v>0</v>
      </c>
      <c r="V21" s="63">
        <f>+'24-03-997 Ind. Cuidad. Temp.'!AG63</f>
        <v>0</v>
      </c>
      <c r="W21" s="63">
        <f>+'24-03-997 Ind. Cuidad. Temp.'!AH63</f>
        <v>0</v>
      </c>
      <c r="X21" s="87">
        <f>+'24-03-997 Ind. Cuidad. Temp.'!AI63</f>
        <v>0</v>
      </c>
      <c r="Y21" s="87">
        <f>+'24-03-997 Ind. Cuidad. Temp.'!AJ63</f>
        <v>0</v>
      </c>
    </row>
    <row r="22" spans="1:25" ht="24.75" customHeight="1" x14ac:dyDescent="0.25">
      <c r="A22" s="88" t="s">
        <v>72</v>
      </c>
      <c r="B22" s="63">
        <f>+'24-03-997 Ind. Cuidad. Temp.'!J67</f>
        <v>0</v>
      </c>
      <c r="C22" s="63">
        <f>+'24-03-997 Ind. Cuidad. Temp.'!K67</f>
        <v>0</v>
      </c>
      <c r="D22" s="63">
        <f>+'24-03-997 Ind. Cuidad. Temp.'!M67</f>
        <v>0</v>
      </c>
      <c r="E22" s="63">
        <f>+'24-03-997 Ind. Cuidad. Temp.'!N67</f>
        <v>0</v>
      </c>
      <c r="F22" s="63">
        <f>+'24-03-997 Ind. Cuidad. Temp.'!O67</f>
        <v>0</v>
      </c>
      <c r="G22" s="63">
        <f>+'24-03-997 Ind. Cuidad. Temp.'!R67</f>
        <v>0</v>
      </c>
      <c r="H22" s="63">
        <f>+'24-03-997 Ind. Cuidad. Temp.'!S67</f>
        <v>0</v>
      </c>
      <c r="I22" s="63">
        <f>+'24-03-997 Ind. Cuidad. Temp.'!T67</f>
        <v>0</v>
      </c>
      <c r="J22" s="63">
        <f>+'24-03-997 Ind. Cuidad. Temp.'!U67</f>
        <v>0</v>
      </c>
      <c r="K22" s="63">
        <f>+'24-03-997 Ind. Cuidad. Temp.'!V67</f>
        <v>0</v>
      </c>
      <c r="L22" s="63">
        <f>+'24-03-997 Ind. Cuidad. Temp.'!W67</f>
        <v>0</v>
      </c>
      <c r="M22" s="63">
        <f>+'24-03-997 Ind. Cuidad. Temp.'!X67</f>
        <v>0</v>
      </c>
      <c r="N22" s="63">
        <f>+'24-03-997 Ind. Cuidad. Temp.'!Y67</f>
        <v>0</v>
      </c>
      <c r="O22" s="63">
        <f>+'24-03-997 Ind. Cuidad. Temp.'!Z67</f>
        <v>0</v>
      </c>
      <c r="P22" s="63">
        <f>+'24-03-997 Ind. Cuidad. Temp.'!AA67</f>
        <v>0</v>
      </c>
      <c r="Q22" s="63">
        <f>+'24-03-997 Ind. Cuidad. Temp.'!AB67</f>
        <v>0</v>
      </c>
      <c r="R22" s="63">
        <f>+'24-03-997 Ind. Cuidad. Temp.'!AC67</f>
        <v>0</v>
      </c>
      <c r="S22" s="63">
        <f>+'24-03-997 Ind. Cuidad. Temp.'!AD67</f>
        <v>0</v>
      </c>
      <c r="T22" s="63">
        <f>+'24-03-997 Ind. Cuidad. Temp.'!AE67</f>
        <v>0</v>
      </c>
      <c r="U22" s="63">
        <f>+'24-03-997 Ind. Cuidad. Temp.'!AF67</f>
        <v>0</v>
      </c>
      <c r="V22" s="63">
        <f>+'24-03-997 Ind. Cuidad. Temp.'!AG67</f>
        <v>0</v>
      </c>
      <c r="W22" s="63">
        <f>+'24-03-997 Ind. Cuidad. Temp.'!AH67</f>
        <v>0</v>
      </c>
      <c r="X22" s="87">
        <f>+'24-03-997 Ind. Cuidad. Temp.'!AI67</f>
        <v>0</v>
      </c>
      <c r="Y22" s="87">
        <f>+'24-03-997 Ind. Cuidad. Temp.'!AJ67</f>
        <v>0</v>
      </c>
    </row>
    <row r="23" spans="1:25" ht="24.75" customHeight="1" x14ac:dyDescent="0.25">
      <c r="A23" s="89" t="s">
        <v>74</v>
      </c>
      <c r="B23" s="63">
        <f>+'24-03-997 Ind. Cuidad. Temp.'!J71</f>
        <v>491334000</v>
      </c>
      <c r="C23" s="63">
        <f>+'24-03-997 Ind. Cuidad. Temp.'!K71</f>
        <v>0</v>
      </c>
      <c r="D23" s="63">
        <f>+'24-03-997 Ind. Cuidad. Temp.'!M71</f>
        <v>0</v>
      </c>
      <c r="E23" s="63">
        <f>+'24-03-997 Ind. Cuidad. Temp.'!N71</f>
        <v>0</v>
      </c>
      <c r="F23" s="63">
        <f>+'24-03-997 Ind. Cuidad. Temp.'!O71</f>
        <v>0</v>
      </c>
      <c r="G23" s="63">
        <f>+'24-03-997 Ind. Cuidad. Temp.'!R71</f>
        <v>0</v>
      </c>
      <c r="H23" s="63">
        <f>+'24-03-997 Ind. Cuidad. Temp.'!S71</f>
        <v>0</v>
      </c>
      <c r="I23" s="63">
        <f>+'24-03-997 Ind. Cuidad. Temp.'!T71</f>
        <v>0</v>
      </c>
      <c r="J23" s="63">
        <f>+'24-03-997 Ind. Cuidad. Temp.'!U71</f>
        <v>0</v>
      </c>
      <c r="K23" s="63">
        <f>+'24-03-997 Ind. Cuidad. Temp.'!V71</f>
        <v>0</v>
      </c>
      <c r="L23" s="63">
        <f>+'24-03-997 Ind. Cuidad. Temp.'!W71</f>
        <v>0</v>
      </c>
      <c r="M23" s="63">
        <f>+'24-03-997 Ind. Cuidad. Temp.'!X71</f>
        <v>0</v>
      </c>
      <c r="N23" s="63">
        <f>+'24-03-997 Ind. Cuidad. Temp.'!Y71</f>
        <v>0</v>
      </c>
      <c r="O23" s="63">
        <f>+'24-03-997 Ind. Cuidad. Temp.'!Z71</f>
        <v>0</v>
      </c>
      <c r="P23" s="63">
        <f>+'24-03-997 Ind. Cuidad. Temp.'!AA71</f>
        <v>0</v>
      </c>
      <c r="Q23" s="63">
        <f>+'24-03-997 Ind. Cuidad. Temp.'!AB71</f>
        <v>0</v>
      </c>
      <c r="R23" s="63">
        <f>+'24-03-997 Ind. Cuidad. Temp.'!AC71</f>
        <v>0</v>
      </c>
      <c r="S23" s="63">
        <f>+'24-03-997 Ind. Cuidad. Temp.'!AD71</f>
        <v>0</v>
      </c>
      <c r="T23" s="63">
        <f>+'24-03-997 Ind. Cuidad. Temp.'!AE71</f>
        <v>0</v>
      </c>
      <c r="U23" s="63">
        <f>+'24-03-997 Ind. Cuidad. Temp.'!AF71</f>
        <v>0</v>
      </c>
      <c r="V23" s="63">
        <f>+'24-03-997 Ind. Cuidad. Temp.'!AG71</f>
        <v>0</v>
      </c>
      <c r="W23" s="63">
        <f>+'24-03-997 Ind. Cuidad. Temp.'!AH71</f>
        <v>0</v>
      </c>
      <c r="X23" s="87">
        <f>+'24-03-997 Ind. Cuidad. Temp.'!AI71</f>
        <v>0</v>
      </c>
      <c r="Y23" s="87">
        <f>+'24-03-997 Ind. Cuidad. Temp.'!AJ71</f>
        <v>0</v>
      </c>
    </row>
    <row r="24" spans="1:25" ht="25.5" x14ac:dyDescent="0.25">
      <c r="A24" s="8" t="str">
        <f>"TOTAL ASIG."&amp;" "&amp;$A$5</f>
        <v>TOTAL ASIG. 24-03-997 "Centro para Niños(as) con Cuidadores Principales Temporeras(os)"</v>
      </c>
      <c r="B24" s="75">
        <f>SUM(B8:B23)</f>
        <v>491334000</v>
      </c>
      <c r="C24" s="75">
        <f t="shared" ref="C24:V24" si="0">SUM(C8:C23)</f>
        <v>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90">
        <f>+'24-03-997 Ind. Cuidad. Temp.'!AI72</f>
        <v>0</v>
      </c>
      <c r="Y24" s="90">
        <f>'24-03-997 Ind. Cuidad. Temp.'!AJ72</f>
        <v>0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F928E-A0F2-4CAA-A7BB-FD72C2F80F8B}">
  <sheetPr>
    <tabColor rgb="FF007DB5"/>
    <pageSetUpPr fitToPage="1"/>
  </sheetPr>
  <dimension ref="A1:DB90"/>
  <sheetViews>
    <sheetView tabSelected="1" topLeftCell="F31" zoomScale="120" zoomScaleNormal="120" workbookViewId="0">
      <selection activeCell="L69" sqref="L69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</row>
    <row r="2" spans="1:106" s="1" customFormat="1" ht="16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</row>
    <row r="3" spans="1:106" s="1" customFormat="1" ht="16.5" customHeight="1" x14ac:dyDescent="0.25">
      <c r="A3" s="142" t="s">
        <v>169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</row>
    <row r="4" spans="1:106" s="1" customFormat="1" ht="16.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</row>
    <row r="5" spans="1:106" ht="17.25" customHeight="1" x14ac:dyDescent="0.25">
      <c r="A5" s="174" t="s">
        <v>93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6"/>
    </row>
    <row r="6" spans="1:106" s="6" customFormat="1" x14ac:dyDescent="0.25">
      <c r="A6" s="138" t="s">
        <v>3</v>
      </c>
      <c r="B6" s="172" t="s">
        <v>4</v>
      </c>
      <c r="C6" s="4" t="s">
        <v>5</v>
      </c>
      <c r="D6" s="172" t="s">
        <v>6</v>
      </c>
      <c r="E6" s="138" t="s">
        <v>7</v>
      </c>
      <c r="F6" s="172" t="s">
        <v>8</v>
      </c>
      <c r="G6" s="138" t="s">
        <v>9</v>
      </c>
      <c r="H6" s="138" t="s">
        <v>10</v>
      </c>
      <c r="I6" s="138"/>
      <c r="J6" s="145" t="s">
        <v>11</v>
      </c>
      <c r="K6" s="145" t="s">
        <v>12</v>
      </c>
      <c r="L6" s="138" t="s">
        <v>13</v>
      </c>
      <c r="M6" s="151" t="s">
        <v>14</v>
      </c>
      <c r="N6" s="152"/>
      <c r="O6" s="153"/>
      <c r="P6" s="138" t="s">
        <v>15</v>
      </c>
      <c r="Q6" s="172" t="s">
        <v>16</v>
      </c>
      <c r="R6" s="137" t="s">
        <v>17</v>
      </c>
      <c r="S6" s="137"/>
      <c r="T6" s="137"/>
      <c r="U6" s="145" t="s">
        <v>18</v>
      </c>
      <c r="V6" s="137" t="s">
        <v>17</v>
      </c>
      <c r="W6" s="137"/>
      <c r="X6" s="137"/>
      <c r="Y6" s="145" t="s">
        <v>19</v>
      </c>
      <c r="Z6" s="137" t="s">
        <v>17</v>
      </c>
      <c r="AA6" s="137"/>
      <c r="AB6" s="137"/>
      <c r="AC6" s="145" t="s">
        <v>20</v>
      </c>
      <c r="AD6" s="137" t="s">
        <v>17</v>
      </c>
      <c r="AE6" s="137"/>
      <c r="AF6" s="137"/>
      <c r="AG6" s="145" t="s">
        <v>21</v>
      </c>
      <c r="AH6" s="145" t="s">
        <v>22</v>
      </c>
      <c r="AI6" s="147" t="s">
        <v>23</v>
      </c>
      <c r="AJ6" s="147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38"/>
      <c r="B7" s="173"/>
      <c r="C7" s="4" t="s">
        <v>24</v>
      </c>
      <c r="D7" s="173"/>
      <c r="E7" s="138"/>
      <c r="F7" s="173"/>
      <c r="G7" s="138"/>
      <c r="H7" s="3" t="s">
        <v>25</v>
      </c>
      <c r="I7" s="3" t="s">
        <v>26</v>
      </c>
      <c r="J7" s="146"/>
      <c r="K7" s="146"/>
      <c r="L7" s="138"/>
      <c r="M7" s="5" t="s">
        <v>27</v>
      </c>
      <c r="N7" s="5" t="s">
        <v>28</v>
      </c>
      <c r="O7" s="5" t="s">
        <v>29</v>
      </c>
      <c r="P7" s="138"/>
      <c r="Q7" s="173"/>
      <c r="R7" s="5" t="s">
        <v>30</v>
      </c>
      <c r="S7" s="5" t="s">
        <v>31</v>
      </c>
      <c r="T7" s="5" t="s">
        <v>32</v>
      </c>
      <c r="U7" s="146"/>
      <c r="V7" s="5" t="s">
        <v>33</v>
      </c>
      <c r="W7" s="5" t="s">
        <v>34</v>
      </c>
      <c r="X7" s="5" t="s">
        <v>35</v>
      </c>
      <c r="Y7" s="146"/>
      <c r="Z7" s="5" t="s">
        <v>36</v>
      </c>
      <c r="AA7" s="5" t="s">
        <v>37</v>
      </c>
      <c r="AB7" s="5" t="s">
        <v>38</v>
      </c>
      <c r="AC7" s="146"/>
      <c r="AD7" s="5" t="s">
        <v>39</v>
      </c>
      <c r="AE7" s="5" t="s">
        <v>40</v>
      </c>
      <c r="AF7" s="5" t="s">
        <v>41</v>
      </c>
      <c r="AG7" s="146"/>
      <c r="AH7" s="146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69" t="s">
        <v>44</v>
      </c>
      <c r="B8" s="149"/>
      <c r="C8" s="149"/>
      <c r="D8" s="149"/>
      <c r="E8" s="150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60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61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62" t="s">
        <v>45</v>
      </c>
      <c r="B11" s="168"/>
      <c r="C11" s="163"/>
      <c r="D11" s="163"/>
      <c r="E11" s="163"/>
      <c r="F11" s="163"/>
      <c r="G11" s="163"/>
      <c r="H11" s="163"/>
      <c r="I11" s="16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57" t="s">
        <v>46</v>
      </c>
      <c r="B12" s="158"/>
      <c r="C12" s="158"/>
      <c r="D12" s="158"/>
      <c r="E12" s="15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7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7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62" t="s">
        <v>47</v>
      </c>
      <c r="B15" s="168"/>
      <c r="C15" s="163"/>
      <c r="D15" s="163"/>
      <c r="E15" s="163"/>
      <c r="F15" s="163"/>
      <c r="G15" s="163"/>
      <c r="H15" s="163"/>
      <c r="I15" s="16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57" t="s">
        <v>48</v>
      </c>
      <c r="B16" s="158"/>
      <c r="C16" s="158"/>
      <c r="D16" s="158"/>
      <c r="E16" s="15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60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61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62" t="s">
        <v>49</v>
      </c>
      <c r="B19" s="168"/>
      <c r="C19" s="163"/>
      <c r="D19" s="163"/>
      <c r="E19" s="163"/>
      <c r="F19" s="163"/>
      <c r="G19" s="163"/>
      <c r="H19" s="163"/>
      <c r="I19" s="16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57" t="s">
        <v>50</v>
      </c>
      <c r="B20" s="158"/>
      <c r="C20" s="158"/>
      <c r="D20" s="158"/>
      <c r="E20" s="15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60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61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62" t="s">
        <v>51</v>
      </c>
      <c r="B23" s="168"/>
      <c r="C23" s="163"/>
      <c r="D23" s="163"/>
      <c r="E23" s="163"/>
      <c r="F23" s="163"/>
      <c r="G23" s="163"/>
      <c r="H23" s="163"/>
      <c r="I23" s="16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57" t="s">
        <v>52</v>
      </c>
      <c r="B24" s="158"/>
      <c r="C24" s="158"/>
      <c r="D24" s="158"/>
      <c r="E24" s="15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60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61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62" t="s">
        <v>53</v>
      </c>
      <c r="B27" s="168"/>
      <c r="C27" s="163"/>
      <c r="D27" s="163"/>
      <c r="E27" s="163"/>
      <c r="F27" s="163"/>
      <c r="G27" s="163"/>
      <c r="H27" s="163"/>
      <c r="I27" s="16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57" t="s">
        <v>54</v>
      </c>
      <c r="B28" s="158"/>
      <c r="C28" s="158"/>
      <c r="D28" s="158"/>
      <c r="E28" s="15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60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61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62" t="s">
        <v>55</v>
      </c>
      <c r="B31" s="168"/>
      <c r="C31" s="163"/>
      <c r="D31" s="163"/>
      <c r="E31" s="163"/>
      <c r="F31" s="163"/>
      <c r="G31" s="163"/>
      <c r="H31" s="163"/>
      <c r="I31" s="16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57" t="s">
        <v>56</v>
      </c>
      <c r="B32" s="158"/>
      <c r="C32" s="158"/>
      <c r="D32" s="158"/>
      <c r="E32" s="15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60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61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62" t="s">
        <v>57</v>
      </c>
      <c r="B35" s="168"/>
      <c r="C35" s="163"/>
      <c r="D35" s="163"/>
      <c r="E35" s="163"/>
      <c r="F35" s="163"/>
      <c r="G35" s="163"/>
      <c r="H35" s="163"/>
      <c r="I35" s="16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57" t="s">
        <v>58</v>
      </c>
      <c r="B36" s="158"/>
      <c r="C36" s="158"/>
      <c r="D36" s="158"/>
      <c r="E36" s="15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60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61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62" t="s">
        <v>59</v>
      </c>
      <c r="B39" s="168"/>
      <c r="C39" s="163"/>
      <c r="D39" s="163"/>
      <c r="E39" s="163"/>
      <c r="F39" s="163"/>
      <c r="G39" s="163"/>
      <c r="H39" s="163"/>
      <c r="I39" s="16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57" t="s">
        <v>60</v>
      </c>
      <c r="B40" s="158"/>
      <c r="C40" s="158"/>
      <c r="D40" s="158"/>
      <c r="E40" s="15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60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61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62" t="s">
        <v>61</v>
      </c>
      <c r="B43" s="168"/>
      <c r="C43" s="163"/>
      <c r="D43" s="163"/>
      <c r="E43" s="163"/>
      <c r="F43" s="163"/>
      <c r="G43" s="163"/>
      <c r="H43" s="163"/>
      <c r="I43" s="16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57" t="s">
        <v>62</v>
      </c>
      <c r="B44" s="158"/>
      <c r="C44" s="158"/>
      <c r="D44" s="158"/>
      <c r="E44" s="15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60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61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62" t="s">
        <v>63</v>
      </c>
      <c r="B47" s="168"/>
      <c r="C47" s="163"/>
      <c r="D47" s="163"/>
      <c r="E47" s="163"/>
      <c r="F47" s="163"/>
      <c r="G47" s="163"/>
      <c r="H47" s="163"/>
      <c r="I47" s="16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57" t="s">
        <v>64</v>
      </c>
      <c r="B48" s="158"/>
      <c r="C48" s="158"/>
      <c r="D48" s="158"/>
      <c r="E48" s="15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60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61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65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65" t="s">
        <v>66</v>
      </c>
      <c r="B52" s="166"/>
      <c r="C52" s="166"/>
      <c r="D52" s="166"/>
      <c r="E52" s="16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60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61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62" t="s">
        <v>67</v>
      </c>
      <c r="B55" s="163"/>
      <c r="C55" s="163"/>
      <c r="D55" s="163"/>
      <c r="E55" s="163"/>
      <c r="F55" s="163"/>
      <c r="G55" s="163"/>
      <c r="H55" s="163"/>
      <c r="I55" s="16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57" t="s">
        <v>68</v>
      </c>
      <c r="B56" s="158"/>
      <c r="C56" s="158"/>
      <c r="D56" s="158"/>
      <c r="E56" s="15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60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61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62" t="s">
        <v>69</v>
      </c>
      <c r="B59" s="163"/>
      <c r="C59" s="163"/>
      <c r="D59" s="163"/>
      <c r="E59" s="163"/>
      <c r="F59" s="163"/>
      <c r="G59" s="163"/>
      <c r="H59" s="163"/>
      <c r="I59" s="16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57" t="s">
        <v>70</v>
      </c>
      <c r="B60" s="158"/>
      <c r="C60" s="158"/>
      <c r="D60" s="158"/>
      <c r="E60" s="15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60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61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62" t="s">
        <v>71</v>
      </c>
      <c r="B63" s="163"/>
      <c r="C63" s="163"/>
      <c r="D63" s="163"/>
      <c r="E63" s="163"/>
      <c r="F63" s="163"/>
      <c r="G63" s="163"/>
      <c r="H63" s="163"/>
      <c r="I63" s="16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57" t="s">
        <v>72</v>
      </c>
      <c r="B64" s="158"/>
      <c r="C64" s="158"/>
      <c r="D64" s="158"/>
      <c r="E64" s="15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60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61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62" t="s">
        <v>73</v>
      </c>
      <c r="B67" s="163"/>
      <c r="C67" s="163"/>
      <c r="D67" s="163"/>
      <c r="E67" s="163"/>
      <c r="F67" s="163"/>
      <c r="G67" s="163"/>
      <c r="H67" s="163"/>
      <c r="I67" s="16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57" t="s">
        <v>74</v>
      </c>
      <c r="B68" s="158"/>
      <c r="C68" s="158"/>
      <c r="D68" s="158"/>
      <c r="E68" s="159"/>
      <c r="F68" s="9"/>
      <c r="G68" s="10"/>
      <c r="H68" s="11"/>
      <c r="I68" s="11"/>
      <c r="J68" s="160">
        <v>568292000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57.75" customHeight="1" outlineLevel="1" x14ac:dyDescent="0.2">
      <c r="A69" s="19">
        <v>1</v>
      </c>
      <c r="B69" s="19"/>
      <c r="C69" s="50" t="s">
        <v>108</v>
      </c>
      <c r="D69" s="51">
        <v>45343</v>
      </c>
      <c r="E69" s="69" t="s">
        <v>109</v>
      </c>
      <c r="F69" s="70" t="s">
        <v>110</v>
      </c>
      <c r="G69" s="71" t="s">
        <v>317</v>
      </c>
      <c r="H69" s="53">
        <v>45292</v>
      </c>
      <c r="I69" s="55">
        <v>45657</v>
      </c>
      <c r="J69" s="178"/>
      <c r="K69" s="72">
        <v>568292000</v>
      </c>
      <c r="L69" s="179" t="s">
        <v>320</v>
      </c>
      <c r="M69" s="47"/>
      <c r="N69" s="73"/>
      <c r="O69" s="47"/>
      <c r="P69" s="74"/>
      <c r="Q69" s="74"/>
      <c r="R69" s="24"/>
      <c r="S69" s="24">
        <v>284146000</v>
      </c>
      <c r="T69" s="24"/>
      <c r="U69" s="25">
        <f>SUM(R69:T69)</f>
        <v>284146000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284146000</v>
      </c>
      <c r="AI69" s="26">
        <f>IF(ISERROR(AH69/J68),0,AH69/J68)</f>
        <v>0.5</v>
      </c>
      <c r="AJ69" s="27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7" customFormat="1" ht="12.75" customHeight="1" x14ac:dyDescent="0.25">
      <c r="A70" s="157" t="s">
        <v>75</v>
      </c>
      <c r="B70" s="158"/>
      <c r="C70" s="158"/>
      <c r="D70" s="158"/>
      <c r="E70" s="159"/>
      <c r="F70" s="157"/>
      <c r="G70" s="158"/>
      <c r="H70" s="158"/>
      <c r="I70" s="158"/>
      <c r="J70" s="75">
        <f>J68</f>
        <v>568292000</v>
      </c>
      <c r="K70" s="75">
        <f>SUM(K69:K69)</f>
        <v>568292000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284146000</v>
      </c>
      <c r="T70" s="75">
        <f t="shared" si="15"/>
        <v>0</v>
      </c>
      <c r="U70" s="75">
        <f t="shared" si="15"/>
        <v>284146000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284146000</v>
      </c>
      <c r="AI70" s="78">
        <f>IF(ISERROR(AH70/J70),0,AH70/J70)</f>
        <v>0.5</v>
      </c>
      <c r="AJ70" s="78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9" customFormat="1" ht="15" customHeight="1" x14ac:dyDescent="0.25">
      <c r="A71" s="154" t="str">
        <f>"TOTAL ASIG."&amp;" "&amp;$A$5</f>
        <v>TOTAL ASIG. 24-03-999 "Programa de Generación de Microemprendimiento Indígena Urbano Chile Solidario - CONADI"</v>
      </c>
      <c r="B71" s="155"/>
      <c r="C71" s="155"/>
      <c r="D71" s="155"/>
      <c r="E71" s="155"/>
      <c r="F71" s="155"/>
      <c r="G71" s="155"/>
      <c r="H71" s="155"/>
      <c r="I71" s="156"/>
      <c r="J71" s="33">
        <f>SUM(J11,J15,J19,J23,J27,J31,J35,J39,J43,J47,J51,J55,J59,J63,J67,J70)</f>
        <v>568292000</v>
      </c>
      <c r="K71" s="33">
        <f>+K11+K15+K19+K23+K27+K31+K35+K39+K43+K47+K51+K55+K67+K59+K63+K70</f>
        <v>568292000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284146000</v>
      </c>
      <c r="T71" s="33">
        <f t="shared" si="16"/>
        <v>0</v>
      </c>
      <c r="U71" s="33">
        <f t="shared" si="16"/>
        <v>284146000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284146000</v>
      </c>
      <c r="AI71" s="36">
        <f>IF(ISERROR(AH71/J71),0,AH71/J71)</f>
        <v>0.5</v>
      </c>
      <c r="AJ71" s="36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81"/>
      <c r="R72" s="81"/>
      <c r="S72" s="81"/>
      <c r="T72" s="81"/>
      <c r="V72" s="81"/>
      <c r="W72" s="81"/>
      <c r="X72" s="81"/>
      <c r="Z72" s="81"/>
      <c r="AA72" s="81"/>
      <c r="AB72" s="81"/>
      <c r="AD72" s="81"/>
      <c r="AE72" s="81"/>
      <c r="AF72" s="8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A80" s="2"/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90" spans="1:32" x14ac:dyDescent="0.25">
      <c r="E90" s="85"/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7CEA530D-50B6-4253-A884-F810F7EEC46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59C2A9CA-24CE-4890-A2B8-153ECC38457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4E5B3A11-630F-43A7-AA21-E9958466364C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8A065633-8144-4B2A-95AE-C747FAE98399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6D66632E-62DE-450D-89DA-2D6FC61341C9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9F1C7C3B-6336-4BAA-B02E-64ADCF514316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D72E3FA4-8E1A-4D94-97D3-84B2EDA474E2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BE803A01-365E-461F-A7D8-B9B3FE173E11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843EB-EE3D-45DB-9395-3C6CC18AB5BF}">
  <sheetPr>
    <tabColor rgb="FF33CCFF"/>
    <pageSetUpPr fitToPage="1"/>
  </sheetPr>
  <dimension ref="A1:Y41"/>
  <sheetViews>
    <sheetView zoomScale="110" zoomScaleNormal="110" workbookViewId="0">
      <selection activeCell="L7" sqref="L7:M7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customWidth="1" outlineLevel="1"/>
    <col min="12" max="12" width="10.140625" style="83" customWidth="1" outlineLevel="1"/>
    <col min="13" max="13" width="12.28515625" style="83" customWidth="1" outlineLevel="1"/>
    <col min="14" max="14" width="11.42578125" style="83" customWidth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177" t="s">
        <v>80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</row>
    <row r="2" spans="1:25" s="1" customFormat="1" ht="1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25" s="1" customFormat="1" ht="15" customHeight="1" x14ac:dyDescent="0.25">
      <c r="A3" s="141" t="s">
        <v>169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25" s="1" customFormat="1" ht="1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</row>
    <row r="5" spans="1:25" ht="18" customHeight="1" x14ac:dyDescent="0.25">
      <c r="A5" s="148" t="str">
        <f>'24-03-999 Ind. CONADI'!A5:U5</f>
        <v>24-03-999 "Programa de Generación de Microemprendimiento Indígena Urbano Chile Solidario - CONADI"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50"/>
    </row>
    <row r="6" spans="1:25" s="80" customFormat="1" x14ac:dyDescent="0.25">
      <c r="A6" s="138" t="s">
        <v>5</v>
      </c>
      <c r="B6" s="145" t="s">
        <v>11</v>
      </c>
      <c r="C6" s="145" t="s">
        <v>76</v>
      </c>
      <c r="D6" s="151" t="s">
        <v>14</v>
      </c>
      <c r="E6" s="152"/>
      <c r="F6" s="153"/>
      <c r="G6" s="137" t="s">
        <v>17</v>
      </c>
      <c r="H6" s="137"/>
      <c r="I6" s="137"/>
      <c r="J6" s="145" t="s">
        <v>18</v>
      </c>
      <c r="K6" s="137" t="s">
        <v>17</v>
      </c>
      <c r="L6" s="137"/>
      <c r="M6" s="137"/>
      <c r="N6" s="145" t="s">
        <v>19</v>
      </c>
      <c r="O6" s="137" t="s">
        <v>17</v>
      </c>
      <c r="P6" s="137"/>
      <c r="Q6" s="137"/>
      <c r="R6" s="145" t="s">
        <v>20</v>
      </c>
      <c r="S6" s="137" t="s">
        <v>17</v>
      </c>
      <c r="T6" s="137"/>
      <c r="U6" s="137"/>
      <c r="V6" s="145" t="s">
        <v>21</v>
      </c>
      <c r="W6" s="145" t="s">
        <v>22</v>
      </c>
      <c r="X6" s="147" t="s">
        <v>77</v>
      </c>
      <c r="Y6" s="147"/>
    </row>
    <row r="7" spans="1:25" s="80" customFormat="1" ht="25.5" x14ac:dyDescent="0.25">
      <c r="A7" s="138"/>
      <c r="B7" s="146"/>
      <c r="C7" s="146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46"/>
      <c r="K7" s="5" t="s">
        <v>33</v>
      </c>
      <c r="L7" s="5" t="s">
        <v>34</v>
      </c>
      <c r="M7" s="5" t="s">
        <v>35</v>
      </c>
      <c r="N7" s="146"/>
      <c r="O7" s="5" t="s">
        <v>36</v>
      </c>
      <c r="P7" s="5" t="s">
        <v>37</v>
      </c>
      <c r="Q7" s="5" t="s">
        <v>38</v>
      </c>
      <c r="R7" s="146"/>
      <c r="S7" s="5" t="s">
        <v>39</v>
      </c>
      <c r="T7" s="5" t="s">
        <v>40</v>
      </c>
      <c r="U7" s="5" t="s">
        <v>78</v>
      </c>
      <c r="V7" s="146"/>
      <c r="W7" s="146"/>
      <c r="X7" s="7" t="s">
        <v>42</v>
      </c>
      <c r="Y7" s="7" t="s">
        <v>79</v>
      </c>
    </row>
    <row r="8" spans="1:25" ht="24.75" customHeight="1" x14ac:dyDescent="0.25">
      <c r="A8" s="86" t="s">
        <v>44</v>
      </c>
      <c r="B8" s="63">
        <f>+'24-03-999 Ind. CONADI'!J11</f>
        <v>0</v>
      </c>
      <c r="C8" s="63">
        <f>+'24-03-999 Ind. CONADI'!K11</f>
        <v>0</v>
      </c>
      <c r="D8" s="63">
        <f>+'24-03-999 Ind. CONADI'!M11</f>
        <v>0</v>
      </c>
      <c r="E8" s="63">
        <f>+'24-03-999 Ind. CONADI'!N11</f>
        <v>0</v>
      </c>
      <c r="F8" s="63">
        <f>+'24-03-999 Ind. CONADI'!O11</f>
        <v>0</v>
      </c>
      <c r="G8" s="63">
        <f>+'24-03-999 Ind. CONADI'!R11</f>
        <v>0</v>
      </c>
      <c r="H8" s="63">
        <f>+'24-03-999 Ind. CONADI'!S11</f>
        <v>0</v>
      </c>
      <c r="I8" s="63">
        <f>+'24-03-999 Ind. CONADI'!T11</f>
        <v>0</v>
      </c>
      <c r="J8" s="63">
        <f>+'24-03-999 Ind. CONADI'!U11</f>
        <v>0</v>
      </c>
      <c r="K8" s="63">
        <f>+'24-03-999 Ind. CONADI'!V11</f>
        <v>0</v>
      </c>
      <c r="L8" s="63">
        <f>+'24-03-999 Ind. CONADI'!W11</f>
        <v>0</v>
      </c>
      <c r="M8" s="63">
        <f>+'24-03-999 Ind. CONADI'!X11</f>
        <v>0</v>
      </c>
      <c r="N8" s="63">
        <f>+'24-03-999 Ind. CONADI'!Y11</f>
        <v>0</v>
      </c>
      <c r="O8" s="63">
        <f>+'24-03-999 Ind. CONADI'!Z11</f>
        <v>0</v>
      </c>
      <c r="P8" s="63">
        <f>+'24-03-999 Ind. CONADI'!AA11</f>
        <v>0</v>
      </c>
      <c r="Q8" s="63">
        <f>+'24-03-999 Ind. CONADI'!AB11</f>
        <v>0</v>
      </c>
      <c r="R8" s="63">
        <f>+'24-03-999 Ind. CONADI'!AC11</f>
        <v>0</v>
      </c>
      <c r="S8" s="63">
        <f>+'24-03-999 Ind. CONADI'!AD11</f>
        <v>0</v>
      </c>
      <c r="T8" s="63">
        <f>+'24-03-999 Ind. CONADI'!AE11</f>
        <v>0</v>
      </c>
      <c r="U8" s="63">
        <f>+'24-03-999 Ind. CONADI'!AF11</f>
        <v>0</v>
      </c>
      <c r="V8" s="63">
        <f>+'24-03-999 Ind. CONADI'!AG11</f>
        <v>0</v>
      </c>
      <c r="W8" s="63">
        <f>+'24-03-999 Ind. CONADI'!AH11</f>
        <v>0</v>
      </c>
      <c r="X8" s="87">
        <f>+'24-03-999 Ind. CONADI'!AI11</f>
        <v>0</v>
      </c>
      <c r="Y8" s="87">
        <f>+'24-03-999 Ind. CONADI'!AJ11</f>
        <v>0</v>
      </c>
    </row>
    <row r="9" spans="1:25" ht="24.75" customHeight="1" x14ac:dyDescent="0.25">
      <c r="A9" s="86" t="s">
        <v>46</v>
      </c>
      <c r="B9" s="63">
        <f>+'24-03-999 Ind. CONADI'!J15</f>
        <v>0</v>
      </c>
      <c r="C9" s="63">
        <f>+'24-03-999 Ind. CONADI'!K15</f>
        <v>0</v>
      </c>
      <c r="D9" s="63">
        <f>+'24-03-999 Ind. CONADI'!M15</f>
        <v>0</v>
      </c>
      <c r="E9" s="63">
        <f>+'24-03-999 Ind. CONADI'!N15</f>
        <v>0</v>
      </c>
      <c r="F9" s="63">
        <f>+'24-03-999 Ind. CONADI'!O15</f>
        <v>0</v>
      </c>
      <c r="G9" s="63">
        <f>+'24-03-999 Ind. CONADI'!R15</f>
        <v>0</v>
      </c>
      <c r="H9" s="63">
        <f>+'24-03-999 Ind. CONADI'!S15</f>
        <v>0</v>
      </c>
      <c r="I9" s="63">
        <f>+'24-03-999 Ind. CONADI'!T15</f>
        <v>0</v>
      </c>
      <c r="J9" s="63">
        <f>+'24-03-999 Ind. CONADI'!U15</f>
        <v>0</v>
      </c>
      <c r="K9" s="63">
        <f>+'24-03-999 Ind. CONADI'!V15</f>
        <v>0</v>
      </c>
      <c r="L9" s="63">
        <f>+'24-03-999 Ind. CONADI'!W15</f>
        <v>0</v>
      </c>
      <c r="M9" s="63">
        <f>+'24-03-999 Ind. CONADI'!X15</f>
        <v>0</v>
      </c>
      <c r="N9" s="63">
        <f>+'24-03-999 Ind. CONADI'!Y15</f>
        <v>0</v>
      </c>
      <c r="O9" s="63">
        <f>+'24-03-999 Ind. CONADI'!Z15</f>
        <v>0</v>
      </c>
      <c r="P9" s="63">
        <f>+'24-03-999 Ind. CONADI'!AA15</f>
        <v>0</v>
      </c>
      <c r="Q9" s="63">
        <f>+'24-03-999 Ind. CONADI'!AB15</f>
        <v>0</v>
      </c>
      <c r="R9" s="63">
        <f>+'24-03-999 Ind. CONADI'!AC15</f>
        <v>0</v>
      </c>
      <c r="S9" s="63">
        <f>+'24-03-999 Ind. CONADI'!AD15</f>
        <v>0</v>
      </c>
      <c r="T9" s="63">
        <f>+'24-03-999 Ind. CONADI'!AE15</f>
        <v>0</v>
      </c>
      <c r="U9" s="63">
        <f>+'24-03-999 Ind. CONADI'!AF15</f>
        <v>0</v>
      </c>
      <c r="V9" s="63">
        <f>+'24-03-999 Ind. CONADI'!AG15</f>
        <v>0</v>
      </c>
      <c r="W9" s="63">
        <f>+'24-03-999 Ind. CONADI'!AH15</f>
        <v>0</v>
      </c>
      <c r="X9" s="87">
        <f>+'24-03-999 Ind. CONADI'!AI15</f>
        <v>0</v>
      </c>
      <c r="Y9" s="87">
        <f>+'24-03-999 Ind. CONADI'!AJ15</f>
        <v>0</v>
      </c>
    </row>
    <row r="10" spans="1:25" ht="24.75" customHeight="1" x14ac:dyDescent="0.25">
      <c r="A10" s="86" t="s">
        <v>48</v>
      </c>
      <c r="B10" s="63">
        <f>+'24-03-999 Ind. CONADI'!J19</f>
        <v>0</v>
      </c>
      <c r="C10" s="63">
        <f>+'24-03-999 Ind. CONADI'!K19</f>
        <v>0</v>
      </c>
      <c r="D10" s="63">
        <f>+'24-03-999 Ind. CONADI'!M19</f>
        <v>0</v>
      </c>
      <c r="E10" s="63">
        <f>+'24-03-999 Ind. CONADI'!N19</f>
        <v>0</v>
      </c>
      <c r="F10" s="63">
        <f>+'24-03-999 Ind. CONADI'!O19</f>
        <v>0</v>
      </c>
      <c r="G10" s="63">
        <f>+'24-03-999 Ind. CONADI'!R19</f>
        <v>0</v>
      </c>
      <c r="H10" s="63">
        <f>+'24-03-999 Ind. CONADI'!S19</f>
        <v>0</v>
      </c>
      <c r="I10" s="63">
        <f>+'24-03-999 Ind. CONADI'!T19</f>
        <v>0</v>
      </c>
      <c r="J10" s="63">
        <f>+'24-03-999 Ind. CONADI'!U19</f>
        <v>0</v>
      </c>
      <c r="K10" s="63">
        <f>+'24-03-999 Ind. CONADI'!V19</f>
        <v>0</v>
      </c>
      <c r="L10" s="63">
        <f>+'24-03-999 Ind. CONADI'!W19</f>
        <v>0</v>
      </c>
      <c r="M10" s="63">
        <f>+'24-03-999 Ind. CONADI'!X19</f>
        <v>0</v>
      </c>
      <c r="N10" s="63">
        <f>+'24-03-999 Ind. CONADI'!Y19</f>
        <v>0</v>
      </c>
      <c r="O10" s="63">
        <f>+'24-03-999 Ind. CONADI'!Z19</f>
        <v>0</v>
      </c>
      <c r="P10" s="63">
        <f>+'24-03-999 Ind. CONADI'!AA19</f>
        <v>0</v>
      </c>
      <c r="Q10" s="63">
        <f>+'24-03-999 Ind. CONADI'!AB19</f>
        <v>0</v>
      </c>
      <c r="R10" s="63">
        <f>+'24-03-999 Ind. CONADI'!AC19</f>
        <v>0</v>
      </c>
      <c r="S10" s="63">
        <f>+'24-03-999 Ind. CONADI'!AD19</f>
        <v>0</v>
      </c>
      <c r="T10" s="63">
        <f>+'24-03-999 Ind. CONADI'!AE19</f>
        <v>0</v>
      </c>
      <c r="U10" s="63">
        <f>+'24-03-999 Ind. CONADI'!AF19</f>
        <v>0</v>
      </c>
      <c r="V10" s="63">
        <f>+'24-03-999 Ind. CONADI'!AG19</f>
        <v>0</v>
      </c>
      <c r="W10" s="63">
        <f>+'24-03-999 Ind. CONADI'!AH19</f>
        <v>0</v>
      </c>
      <c r="X10" s="87">
        <f>+'24-03-999 Ind. CONADI'!AI19</f>
        <v>0</v>
      </c>
      <c r="Y10" s="87">
        <f>+'24-03-999 Ind. CONADI'!AJ19</f>
        <v>0</v>
      </c>
    </row>
    <row r="11" spans="1:25" ht="24.75" customHeight="1" x14ac:dyDescent="0.25">
      <c r="A11" s="86" t="s">
        <v>50</v>
      </c>
      <c r="B11" s="63">
        <f>+'24-03-999 Ind. CONADI'!J23</f>
        <v>0</v>
      </c>
      <c r="C11" s="63">
        <f>+'24-03-999 Ind. CONADI'!K23</f>
        <v>0</v>
      </c>
      <c r="D11" s="63">
        <f>+'24-03-999 Ind. CONADI'!M23</f>
        <v>0</v>
      </c>
      <c r="E11" s="63">
        <f>+'24-03-999 Ind. CONADI'!N23</f>
        <v>0</v>
      </c>
      <c r="F11" s="63">
        <f>+'24-03-999 Ind. CONADI'!O23</f>
        <v>0</v>
      </c>
      <c r="G11" s="63">
        <f>+'24-03-999 Ind. CONADI'!R23</f>
        <v>0</v>
      </c>
      <c r="H11" s="63">
        <f>+'24-03-999 Ind. CONADI'!S23</f>
        <v>0</v>
      </c>
      <c r="I11" s="63">
        <f>+'24-03-999 Ind. CONADI'!T23</f>
        <v>0</v>
      </c>
      <c r="J11" s="63">
        <f>+'24-03-999 Ind. CONADI'!U23</f>
        <v>0</v>
      </c>
      <c r="K11" s="63">
        <f>+'24-03-999 Ind. CONADI'!V23</f>
        <v>0</v>
      </c>
      <c r="L11" s="63">
        <f>+'24-03-999 Ind. CONADI'!W23</f>
        <v>0</v>
      </c>
      <c r="M11" s="63">
        <f>+'24-03-999 Ind. CONADI'!X23</f>
        <v>0</v>
      </c>
      <c r="N11" s="63">
        <f>+'24-03-999 Ind. CONADI'!Y23</f>
        <v>0</v>
      </c>
      <c r="O11" s="63">
        <f>+'24-03-999 Ind. CONADI'!Z23</f>
        <v>0</v>
      </c>
      <c r="P11" s="63">
        <f>+'24-03-999 Ind. CONADI'!AA23</f>
        <v>0</v>
      </c>
      <c r="Q11" s="63">
        <f>+'24-03-999 Ind. CONADI'!AB23</f>
        <v>0</v>
      </c>
      <c r="R11" s="63">
        <f>+'24-03-999 Ind. CONADI'!AC23</f>
        <v>0</v>
      </c>
      <c r="S11" s="63">
        <f>+'24-03-999 Ind. CONADI'!AD23</f>
        <v>0</v>
      </c>
      <c r="T11" s="63">
        <f>+'24-03-999 Ind. CONADI'!AE23</f>
        <v>0</v>
      </c>
      <c r="U11" s="63">
        <f>+'24-03-999 Ind. CONADI'!AF23</f>
        <v>0</v>
      </c>
      <c r="V11" s="63">
        <f>+'24-03-999 Ind. CONADI'!AG23</f>
        <v>0</v>
      </c>
      <c r="W11" s="63">
        <f>+'24-03-999 Ind. CONADI'!AH23</f>
        <v>0</v>
      </c>
      <c r="X11" s="87">
        <f>+'24-03-999 Ind. CONADI'!AI23</f>
        <v>0</v>
      </c>
      <c r="Y11" s="87">
        <f>+'24-03-999 Ind. CONADI'!AJ23</f>
        <v>0</v>
      </c>
    </row>
    <row r="12" spans="1:25" ht="24.75" customHeight="1" x14ac:dyDescent="0.25">
      <c r="A12" s="86" t="s">
        <v>52</v>
      </c>
      <c r="B12" s="63">
        <f>+'24-03-999 Ind. CONADI'!J27</f>
        <v>0</v>
      </c>
      <c r="C12" s="63">
        <f>+'24-03-999 Ind. CONADI'!K27</f>
        <v>0</v>
      </c>
      <c r="D12" s="63">
        <f>+'24-03-999 Ind. CONADI'!M27</f>
        <v>0</v>
      </c>
      <c r="E12" s="63">
        <f>+'24-03-999 Ind. CONADI'!N27</f>
        <v>0</v>
      </c>
      <c r="F12" s="63">
        <f>+'24-03-999 Ind. CONADI'!O27</f>
        <v>0</v>
      </c>
      <c r="G12" s="63">
        <f>+'24-03-999 Ind. CONADI'!R27</f>
        <v>0</v>
      </c>
      <c r="H12" s="63">
        <f>+'24-03-999 Ind. CONADI'!S27</f>
        <v>0</v>
      </c>
      <c r="I12" s="63">
        <f>+'24-03-999 Ind. CONADI'!T27</f>
        <v>0</v>
      </c>
      <c r="J12" s="63">
        <f>+'24-03-999 Ind. CONADI'!U27</f>
        <v>0</v>
      </c>
      <c r="K12" s="63">
        <f>+'24-03-999 Ind. CONADI'!V27</f>
        <v>0</v>
      </c>
      <c r="L12" s="63">
        <f>+'24-03-999 Ind. CONADI'!W27</f>
        <v>0</v>
      </c>
      <c r="M12" s="63">
        <f>+'24-03-999 Ind. CONADI'!X27</f>
        <v>0</v>
      </c>
      <c r="N12" s="63">
        <f>+'24-03-999 Ind. CONADI'!Y27</f>
        <v>0</v>
      </c>
      <c r="O12" s="63">
        <f>+'24-03-999 Ind. CONADI'!Z27</f>
        <v>0</v>
      </c>
      <c r="P12" s="63">
        <f>+'24-03-999 Ind. CONADI'!AA27</f>
        <v>0</v>
      </c>
      <c r="Q12" s="63">
        <f>+'24-03-999 Ind. CONADI'!AB27</f>
        <v>0</v>
      </c>
      <c r="R12" s="63">
        <f>+'24-03-999 Ind. CONADI'!AC27</f>
        <v>0</v>
      </c>
      <c r="S12" s="63">
        <f>+'24-03-999 Ind. CONADI'!AD27</f>
        <v>0</v>
      </c>
      <c r="T12" s="63">
        <f>+'24-03-999 Ind. CONADI'!AE27</f>
        <v>0</v>
      </c>
      <c r="U12" s="63">
        <f>+'24-03-999 Ind. CONADI'!AF27</f>
        <v>0</v>
      </c>
      <c r="V12" s="63">
        <f>+'24-03-999 Ind. CONADI'!AG27</f>
        <v>0</v>
      </c>
      <c r="W12" s="63">
        <f>+'24-03-999 Ind. CONADI'!AH27</f>
        <v>0</v>
      </c>
      <c r="X12" s="87">
        <f>+'24-03-999 Ind. CONADI'!AI27</f>
        <v>0</v>
      </c>
      <c r="Y12" s="87">
        <f>+'24-03-999 Ind. CONADI'!AJ27</f>
        <v>0</v>
      </c>
    </row>
    <row r="13" spans="1:25" ht="24.75" customHeight="1" x14ac:dyDescent="0.25">
      <c r="A13" s="86" t="s">
        <v>54</v>
      </c>
      <c r="B13" s="63">
        <f>+'24-03-999 Ind. CONADI'!J31</f>
        <v>0</v>
      </c>
      <c r="C13" s="63">
        <f>+'24-03-999 Ind. CONADI'!K31</f>
        <v>0</v>
      </c>
      <c r="D13" s="63">
        <f>+'24-03-999 Ind. CONADI'!M31</f>
        <v>0</v>
      </c>
      <c r="E13" s="63">
        <f>+'24-03-999 Ind. CONADI'!N31</f>
        <v>0</v>
      </c>
      <c r="F13" s="63">
        <f>+'24-03-999 Ind. CONADI'!O31</f>
        <v>0</v>
      </c>
      <c r="G13" s="63">
        <f>+'24-03-999 Ind. CONADI'!R31</f>
        <v>0</v>
      </c>
      <c r="H13" s="63">
        <f>+'24-03-999 Ind. CONADI'!S31</f>
        <v>0</v>
      </c>
      <c r="I13" s="63">
        <f>+'24-03-999 Ind. CONADI'!T31</f>
        <v>0</v>
      </c>
      <c r="J13" s="63">
        <f>+'24-03-999 Ind. CONADI'!U31</f>
        <v>0</v>
      </c>
      <c r="K13" s="63">
        <f>+'24-03-999 Ind. CONADI'!V31</f>
        <v>0</v>
      </c>
      <c r="L13" s="63">
        <f>+'24-03-999 Ind. CONADI'!W31</f>
        <v>0</v>
      </c>
      <c r="M13" s="63">
        <f>+'24-03-999 Ind. CONADI'!X31</f>
        <v>0</v>
      </c>
      <c r="N13" s="63">
        <f>+'24-03-999 Ind. CONADI'!Y31</f>
        <v>0</v>
      </c>
      <c r="O13" s="63">
        <f>+'24-03-999 Ind. CONADI'!Z31</f>
        <v>0</v>
      </c>
      <c r="P13" s="63">
        <f>+'24-03-999 Ind. CONADI'!AA31</f>
        <v>0</v>
      </c>
      <c r="Q13" s="63">
        <f>+'24-03-999 Ind. CONADI'!AB31</f>
        <v>0</v>
      </c>
      <c r="R13" s="63">
        <f>+'24-03-999 Ind. CONADI'!AC31</f>
        <v>0</v>
      </c>
      <c r="S13" s="63">
        <f>+'24-03-999 Ind. CONADI'!AD31</f>
        <v>0</v>
      </c>
      <c r="T13" s="63">
        <f>+'24-03-999 Ind. CONADI'!AE31</f>
        <v>0</v>
      </c>
      <c r="U13" s="63">
        <f>+'24-03-999 Ind. CONADI'!AF31</f>
        <v>0</v>
      </c>
      <c r="V13" s="63">
        <f>+'24-03-999 Ind. CONADI'!AG31</f>
        <v>0</v>
      </c>
      <c r="W13" s="63">
        <f>+'24-03-999 Ind. CONADI'!AH31</f>
        <v>0</v>
      </c>
      <c r="X13" s="87">
        <f>+'24-03-999 Ind. CONADI'!AI31</f>
        <v>0</v>
      </c>
      <c r="Y13" s="87">
        <f>+'24-03-999 Ind. CONADI'!AJ31</f>
        <v>0</v>
      </c>
    </row>
    <row r="14" spans="1:25" ht="24.75" customHeight="1" x14ac:dyDescent="0.25">
      <c r="A14" s="86" t="s">
        <v>56</v>
      </c>
      <c r="B14" s="63">
        <f>+'24-03-999 Ind. CONADI'!J35</f>
        <v>0</v>
      </c>
      <c r="C14" s="63">
        <f>+'24-03-999 Ind. CONADI'!K35</f>
        <v>0</v>
      </c>
      <c r="D14" s="63">
        <f>+'24-03-999 Ind. CONADI'!M35</f>
        <v>0</v>
      </c>
      <c r="E14" s="63">
        <f>+'24-03-999 Ind. CONADI'!N35</f>
        <v>0</v>
      </c>
      <c r="F14" s="63">
        <f>+'24-03-999 Ind. CONADI'!O35</f>
        <v>0</v>
      </c>
      <c r="G14" s="63">
        <f>+'24-03-999 Ind. CONADI'!R35</f>
        <v>0</v>
      </c>
      <c r="H14" s="63">
        <f>+'24-03-999 Ind. CONADI'!S35</f>
        <v>0</v>
      </c>
      <c r="I14" s="63">
        <f>+'24-03-999 Ind. CONADI'!T35</f>
        <v>0</v>
      </c>
      <c r="J14" s="63">
        <f>+'24-03-999 Ind. CONADI'!U35</f>
        <v>0</v>
      </c>
      <c r="K14" s="63">
        <f>+'24-03-999 Ind. CONADI'!V35</f>
        <v>0</v>
      </c>
      <c r="L14" s="63">
        <f>+'24-03-999 Ind. CONADI'!W35</f>
        <v>0</v>
      </c>
      <c r="M14" s="63">
        <f>+'24-03-999 Ind. CONADI'!X35</f>
        <v>0</v>
      </c>
      <c r="N14" s="63">
        <f>+'24-03-999 Ind. CONADI'!Y35</f>
        <v>0</v>
      </c>
      <c r="O14" s="63">
        <f>+'24-03-999 Ind. CONADI'!Z35</f>
        <v>0</v>
      </c>
      <c r="P14" s="63">
        <f>+'24-03-999 Ind. CONADI'!AA35</f>
        <v>0</v>
      </c>
      <c r="Q14" s="63">
        <f>+'24-03-999 Ind. CONADI'!AB35</f>
        <v>0</v>
      </c>
      <c r="R14" s="63">
        <f>+'24-03-999 Ind. CONADI'!AC35</f>
        <v>0</v>
      </c>
      <c r="S14" s="63">
        <f>+'24-03-999 Ind. CONADI'!AD35</f>
        <v>0</v>
      </c>
      <c r="T14" s="63">
        <f>+'24-03-999 Ind. CONADI'!AE35</f>
        <v>0</v>
      </c>
      <c r="U14" s="63">
        <f>+'24-03-999 Ind. CONADI'!AF35</f>
        <v>0</v>
      </c>
      <c r="V14" s="63">
        <f>+'24-03-999 Ind. CONADI'!AG35</f>
        <v>0</v>
      </c>
      <c r="W14" s="63">
        <f>+'24-03-999 Ind. CONADI'!AH35</f>
        <v>0</v>
      </c>
      <c r="X14" s="87">
        <f>+'24-03-999 Ind. CONADI'!AI35</f>
        <v>0</v>
      </c>
      <c r="Y14" s="87">
        <f>+'24-03-999 Ind. CONADI'!AJ35</f>
        <v>0</v>
      </c>
    </row>
    <row r="15" spans="1:25" ht="24.75" customHeight="1" x14ac:dyDescent="0.25">
      <c r="A15" s="86" t="s">
        <v>58</v>
      </c>
      <c r="B15" s="63">
        <f>+'24-03-999 Ind. CONADI'!J39</f>
        <v>0</v>
      </c>
      <c r="C15" s="63">
        <f>+'24-03-999 Ind. CONADI'!K39</f>
        <v>0</v>
      </c>
      <c r="D15" s="63">
        <f>+'24-03-999 Ind. CONADI'!M39</f>
        <v>0</v>
      </c>
      <c r="E15" s="63">
        <f>+'24-03-999 Ind. CONADI'!N39</f>
        <v>0</v>
      </c>
      <c r="F15" s="63">
        <f>+'24-03-999 Ind. CONADI'!O39</f>
        <v>0</v>
      </c>
      <c r="G15" s="63">
        <f>+'24-03-999 Ind. CONADI'!R39</f>
        <v>0</v>
      </c>
      <c r="H15" s="63">
        <f>+'24-03-999 Ind. CONADI'!S39</f>
        <v>0</v>
      </c>
      <c r="I15" s="63">
        <f>+'24-03-999 Ind. CONADI'!T39</f>
        <v>0</v>
      </c>
      <c r="J15" s="63">
        <f>+'24-03-999 Ind. CONADI'!U39</f>
        <v>0</v>
      </c>
      <c r="K15" s="63">
        <f>+'24-03-999 Ind. CONADI'!V39</f>
        <v>0</v>
      </c>
      <c r="L15" s="63">
        <f>+'24-03-999 Ind. CONADI'!W39</f>
        <v>0</v>
      </c>
      <c r="M15" s="63">
        <f>+'24-03-999 Ind. CONADI'!X39</f>
        <v>0</v>
      </c>
      <c r="N15" s="63">
        <f>+'24-03-999 Ind. CONADI'!Y39</f>
        <v>0</v>
      </c>
      <c r="O15" s="63">
        <f>+'24-03-999 Ind. CONADI'!Z39</f>
        <v>0</v>
      </c>
      <c r="P15" s="63">
        <f>+'24-03-999 Ind. CONADI'!AA39</f>
        <v>0</v>
      </c>
      <c r="Q15" s="63">
        <f>+'24-03-999 Ind. CONADI'!AB39</f>
        <v>0</v>
      </c>
      <c r="R15" s="63">
        <f>+'24-03-999 Ind. CONADI'!AC39</f>
        <v>0</v>
      </c>
      <c r="S15" s="63">
        <f>+'24-03-999 Ind. CONADI'!AD39</f>
        <v>0</v>
      </c>
      <c r="T15" s="63">
        <f>+'24-03-999 Ind. CONADI'!AE39</f>
        <v>0</v>
      </c>
      <c r="U15" s="63">
        <f>+'24-03-999 Ind. CONADI'!AF39</f>
        <v>0</v>
      </c>
      <c r="V15" s="63">
        <f>+'24-03-999 Ind. CONADI'!AG39</f>
        <v>0</v>
      </c>
      <c r="W15" s="63">
        <f>+'24-03-999 Ind. CONADI'!AH39</f>
        <v>0</v>
      </c>
      <c r="X15" s="87">
        <f>+'24-03-999 Ind. CONADI'!AI39</f>
        <v>0</v>
      </c>
      <c r="Y15" s="87">
        <f>+'24-03-999 Ind. CONADI'!AJ39</f>
        <v>0</v>
      </c>
    </row>
    <row r="16" spans="1:25" ht="24.75" customHeight="1" x14ac:dyDescent="0.25">
      <c r="A16" s="86" t="s">
        <v>60</v>
      </c>
      <c r="B16" s="63">
        <f>+'24-03-999 Ind. CONADI'!J43</f>
        <v>0</v>
      </c>
      <c r="C16" s="63">
        <f>+'24-03-999 Ind. CONADI'!K43</f>
        <v>0</v>
      </c>
      <c r="D16" s="63">
        <f>+'24-03-999 Ind. CONADI'!M43</f>
        <v>0</v>
      </c>
      <c r="E16" s="63">
        <f>+'24-03-999 Ind. CONADI'!N43</f>
        <v>0</v>
      </c>
      <c r="F16" s="63">
        <f>+'24-03-999 Ind. CONADI'!O43</f>
        <v>0</v>
      </c>
      <c r="G16" s="63">
        <f>+'24-03-999 Ind. CONADI'!R43</f>
        <v>0</v>
      </c>
      <c r="H16" s="63">
        <f>+'24-03-999 Ind. CONADI'!S43</f>
        <v>0</v>
      </c>
      <c r="I16" s="63">
        <f>+'24-03-999 Ind. CONADI'!T43</f>
        <v>0</v>
      </c>
      <c r="J16" s="63">
        <f>+'24-03-999 Ind. CONADI'!U43</f>
        <v>0</v>
      </c>
      <c r="K16" s="63">
        <f>+'24-03-999 Ind. CONADI'!V43</f>
        <v>0</v>
      </c>
      <c r="L16" s="63">
        <f>+'24-03-999 Ind. CONADI'!W43</f>
        <v>0</v>
      </c>
      <c r="M16" s="63">
        <f>+'24-03-999 Ind. CONADI'!X43</f>
        <v>0</v>
      </c>
      <c r="N16" s="63">
        <f>+'24-03-999 Ind. CONADI'!Y43</f>
        <v>0</v>
      </c>
      <c r="O16" s="63">
        <f>+'24-03-999 Ind. CONADI'!Z43</f>
        <v>0</v>
      </c>
      <c r="P16" s="63">
        <f>+'24-03-999 Ind. CONADI'!AA43</f>
        <v>0</v>
      </c>
      <c r="Q16" s="63">
        <f>+'24-03-999 Ind. CONADI'!AB43</f>
        <v>0</v>
      </c>
      <c r="R16" s="63">
        <f>+'24-03-999 Ind. CONADI'!AC43</f>
        <v>0</v>
      </c>
      <c r="S16" s="63">
        <f>+'24-03-999 Ind. CONADI'!AD43</f>
        <v>0</v>
      </c>
      <c r="T16" s="63">
        <f>+'24-03-999 Ind. CONADI'!AE43</f>
        <v>0</v>
      </c>
      <c r="U16" s="63">
        <f>+'24-03-999 Ind. CONADI'!AF43</f>
        <v>0</v>
      </c>
      <c r="V16" s="63">
        <f>+'24-03-999 Ind. CONADI'!AG43</f>
        <v>0</v>
      </c>
      <c r="W16" s="63">
        <f>+'24-03-999 Ind. CONADI'!AH43</f>
        <v>0</v>
      </c>
      <c r="X16" s="87">
        <f>+'24-03-999 Ind. CONADI'!AI43</f>
        <v>0</v>
      </c>
      <c r="Y16" s="87">
        <f>+'24-03-999 Ind. CONADI'!AJ43</f>
        <v>0</v>
      </c>
    </row>
    <row r="17" spans="1:25" ht="24.75" customHeight="1" x14ac:dyDescent="0.25">
      <c r="A17" s="86" t="s">
        <v>62</v>
      </c>
      <c r="B17" s="63">
        <f>+'24-03-999 Ind. CONADI'!J47</f>
        <v>0</v>
      </c>
      <c r="C17" s="63">
        <f>+'24-03-999 Ind. CONADI'!K47</f>
        <v>0</v>
      </c>
      <c r="D17" s="63">
        <f>+'24-03-999 Ind. CONADI'!M47</f>
        <v>0</v>
      </c>
      <c r="E17" s="63">
        <f>+'24-03-999 Ind. CONADI'!N47</f>
        <v>0</v>
      </c>
      <c r="F17" s="63">
        <f>+'24-03-999 Ind. CONADI'!O47</f>
        <v>0</v>
      </c>
      <c r="G17" s="63">
        <f>+'24-03-999 Ind. CONADI'!R47</f>
        <v>0</v>
      </c>
      <c r="H17" s="63">
        <f>+'24-03-999 Ind. CONADI'!S47</f>
        <v>0</v>
      </c>
      <c r="I17" s="63">
        <f>+'24-03-999 Ind. CONADI'!T47</f>
        <v>0</v>
      </c>
      <c r="J17" s="63">
        <f>+'24-03-999 Ind. CONADI'!U47</f>
        <v>0</v>
      </c>
      <c r="K17" s="63">
        <f>+'24-03-999 Ind. CONADI'!V47</f>
        <v>0</v>
      </c>
      <c r="L17" s="63">
        <f>+'24-03-999 Ind. CONADI'!W47</f>
        <v>0</v>
      </c>
      <c r="M17" s="63">
        <f>+'24-03-999 Ind. CONADI'!X47</f>
        <v>0</v>
      </c>
      <c r="N17" s="63">
        <f>+'24-03-999 Ind. CONADI'!Y47</f>
        <v>0</v>
      </c>
      <c r="O17" s="63">
        <f>+'24-03-999 Ind. CONADI'!Z47</f>
        <v>0</v>
      </c>
      <c r="P17" s="63">
        <f>+'24-03-999 Ind. CONADI'!AA47</f>
        <v>0</v>
      </c>
      <c r="Q17" s="63">
        <f>+'24-03-999 Ind. CONADI'!AB47</f>
        <v>0</v>
      </c>
      <c r="R17" s="63">
        <f>+'24-03-999 Ind. CONADI'!AC47</f>
        <v>0</v>
      </c>
      <c r="S17" s="63">
        <f>+'24-03-999 Ind. CONADI'!AD47</f>
        <v>0</v>
      </c>
      <c r="T17" s="63">
        <f>+'24-03-999 Ind. CONADI'!AE47</f>
        <v>0</v>
      </c>
      <c r="U17" s="63">
        <f>+'24-03-999 Ind. CONADI'!AF47</f>
        <v>0</v>
      </c>
      <c r="V17" s="63">
        <f>+'24-03-999 Ind. CONADI'!AG47</f>
        <v>0</v>
      </c>
      <c r="W17" s="63">
        <f>+'24-03-999 Ind. CONADI'!AH47</f>
        <v>0</v>
      </c>
      <c r="X17" s="87">
        <f>+'24-03-999 Ind. CONADI'!AI47</f>
        <v>0</v>
      </c>
      <c r="Y17" s="87">
        <f>+'24-03-999 Ind. CONADI'!AJ44</f>
        <v>0</v>
      </c>
    </row>
    <row r="18" spans="1:25" ht="24.75" customHeight="1" x14ac:dyDescent="0.25">
      <c r="A18" s="86" t="s">
        <v>64</v>
      </c>
      <c r="B18" s="63">
        <f>+'24-03-999 Ind. CONADI'!J51</f>
        <v>0</v>
      </c>
      <c r="C18" s="63">
        <f>+'24-03-999 Ind. CONADI'!K51</f>
        <v>0</v>
      </c>
      <c r="D18" s="63">
        <f>+'24-03-999 Ind. CONADI'!M51</f>
        <v>0</v>
      </c>
      <c r="E18" s="63">
        <f>+'24-03-999 Ind. CONADI'!N51</f>
        <v>0</v>
      </c>
      <c r="F18" s="63">
        <f>+'24-03-999 Ind. CONADI'!O51</f>
        <v>0</v>
      </c>
      <c r="G18" s="63">
        <f>+'24-03-999 Ind. CONADI'!R51</f>
        <v>0</v>
      </c>
      <c r="H18" s="63">
        <f>+'24-03-999 Ind. CONADI'!S51</f>
        <v>0</v>
      </c>
      <c r="I18" s="63">
        <f>+'24-03-999 Ind. CONADI'!T51</f>
        <v>0</v>
      </c>
      <c r="J18" s="63">
        <f>+'24-03-999 Ind. CONADI'!U51</f>
        <v>0</v>
      </c>
      <c r="K18" s="63">
        <f>+'24-03-999 Ind. CONADI'!V51</f>
        <v>0</v>
      </c>
      <c r="L18" s="63">
        <f>+'24-03-999 Ind. CONADI'!W51</f>
        <v>0</v>
      </c>
      <c r="M18" s="63">
        <f>+'24-03-999 Ind. CONADI'!X51</f>
        <v>0</v>
      </c>
      <c r="N18" s="63">
        <f>+'24-03-999 Ind. CONADI'!Y51</f>
        <v>0</v>
      </c>
      <c r="O18" s="63">
        <f>+'24-03-999 Ind. CONADI'!Z51</f>
        <v>0</v>
      </c>
      <c r="P18" s="63">
        <f>+'24-03-999 Ind. CONADI'!AA51</f>
        <v>0</v>
      </c>
      <c r="Q18" s="63">
        <f>+'24-03-999 Ind. CONADI'!AB51</f>
        <v>0</v>
      </c>
      <c r="R18" s="63">
        <f>+'24-03-999 Ind. CONADI'!AC51</f>
        <v>0</v>
      </c>
      <c r="S18" s="63">
        <f>+'24-03-999 Ind. CONADI'!AD51</f>
        <v>0</v>
      </c>
      <c r="T18" s="63">
        <f>+'24-03-999 Ind. CONADI'!AE51</f>
        <v>0</v>
      </c>
      <c r="U18" s="63">
        <f>+'24-03-999 Ind. CONADI'!AF51</f>
        <v>0</v>
      </c>
      <c r="V18" s="63">
        <f>+'24-03-999 Ind. CONADI'!AG51</f>
        <v>0</v>
      </c>
      <c r="W18" s="63">
        <f>+'24-03-999 Ind. CONADI'!AH51</f>
        <v>0</v>
      </c>
      <c r="X18" s="87">
        <f>+'24-03-999 Ind. CONADI'!AI51</f>
        <v>0</v>
      </c>
      <c r="Y18" s="87">
        <f>+'24-03-999 Ind. CONADI'!AJ51</f>
        <v>0</v>
      </c>
    </row>
    <row r="19" spans="1:25" ht="24.75" customHeight="1" x14ac:dyDescent="0.25">
      <c r="A19" s="86" t="s">
        <v>66</v>
      </c>
      <c r="B19" s="63">
        <f>+'24-03-999 Ind. CONADI'!J55</f>
        <v>0</v>
      </c>
      <c r="C19" s="63">
        <f>+'24-03-999 Ind. CONADI'!K55</f>
        <v>0</v>
      </c>
      <c r="D19" s="63">
        <f>+'24-03-999 Ind. CONADI'!M55</f>
        <v>0</v>
      </c>
      <c r="E19" s="63">
        <f>+'24-03-999 Ind. CONADI'!N55</f>
        <v>0</v>
      </c>
      <c r="F19" s="63">
        <f>+'24-03-999 Ind. CONADI'!O55</f>
        <v>0</v>
      </c>
      <c r="G19" s="63">
        <f>+'24-03-999 Ind. CONADI'!R55</f>
        <v>0</v>
      </c>
      <c r="H19" s="63">
        <f>+'24-03-999 Ind. CONADI'!S55</f>
        <v>0</v>
      </c>
      <c r="I19" s="63">
        <f>+'24-03-999 Ind. CONADI'!T55</f>
        <v>0</v>
      </c>
      <c r="J19" s="63">
        <f>+'24-03-999 Ind. CONADI'!U55</f>
        <v>0</v>
      </c>
      <c r="K19" s="63">
        <f>+'24-03-999 Ind. CONADI'!V55</f>
        <v>0</v>
      </c>
      <c r="L19" s="63">
        <f>+'24-03-999 Ind. CONADI'!W55</f>
        <v>0</v>
      </c>
      <c r="M19" s="63">
        <f>+'24-03-999 Ind. CONADI'!X55</f>
        <v>0</v>
      </c>
      <c r="N19" s="63">
        <f>+'24-03-999 Ind. CONADI'!Y55</f>
        <v>0</v>
      </c>
      <c r="O19" s="63">
        <f>+'24-03-999 Ind. CONADI'!Z55</f>
        <v>0</v>
      </c>
      <c r="P19" s="63">
        <f>+'24-03-999 Ind. CONADI'!AA55</f>
        <v>0</v>
      </c>
      <c r="Q19" s="63">
        <f>+'24-03-999 Ind. CONADI'!AB55</f>
        <v>0</v>
      </c>
      <c r="R19" s="63">
        <f>+'24-03-999 Ind. CONADI'!AC55</f>
        <v>0</v>
      </c>
      <c r="S19" s="63">
        <f>+'24-03-999 Ind. CONADI'!AD55</f>
        <v>0</v>
      </c>
      <c r="T19" s="63">
        <f>+'24-03-999 Ind. CONADI'!AE55</f>
        <v>0</v>
      </c>
      <c r="U19" s="63">
        <f>+'24-03-999 Ind. CONADI'!AF55</f>
        <v>0</v>
      </c>
      <c r="V19" s="63">
        <f>+'24-03-999 Ind. CONADI'!AG55</f>
        <v>0</v>
      </c>
      <c r="W19" s="63">
        <f>+'24-03-999 Ind. CONADI'!AH55</f>
        <v>0</v>
      </c>
      <c r="X19" s="87">
        <f>+'24-03-999 Ind. CONADI'!AI55</f>
        <v>0</v>
      </c>
      <c r="Y19" s="87">
        <f>+'24-03-999 Ind. CONADI'!AJ55</f>
        <v>0</v>
      </c>
    </row>
    <row r="20" spans="1:25" ht="24.75" customHeight="1" x14ac:dyDescent="0.25">
      <c r="A20" s="88" t="s">
        <v>68</v>
      </c>
      <c r="B20" s="63">
        <f>+'24-03-999 Ind. CONADI'!J59</f>
        <v>0</v>
      </c>
      <c r="C20" s="63">
        <f>+'24-03-999 Ind. CONADI'!K59</f>
        <v>0</v>
      </c>
      <c r="D20" s="63">
        <f>+'24-03-999 Ind. CONADI'!M59</f>
        <v>0</v>
      </c>
      <c r="E20" s="63">
        <f>+'24-03-999 Ind. CONADI'!N59</f>
        <v>0</v>
      </c>
      <c r="F20" s="63">
        <f>+'24-03-999 Ind. CONADI'!O59</f>
        <v>0</v>
      </c>
      <c r="G20" s="63">
        <f>+'24-03-999 Ind. CONADI'!R59</f>
        <v>0</v>
      </c>
      <c r="H20" s="63">
        <f>+'24-03-999 Ind. CONADI'!S59</f>
        <v>0</v>
      </c>
      <c r="I20" s="63">
        <f>+'24-03-999 Ind. CONADI'!T59</f>
        <v>0</v>
      </c>
      <c r="J20" s="63">
        <f>+'24-03-999 Ind. CONADI'!U59</f>
        <v>0</v>
      </c>
      <c r="K20" s="63">
        <f>+'24-03-999 Ind. CONADI'!V59</f>
        <v>0</v>
      </c>
      <c r="L20" s="63">
        <f>+'24-03-999 Ind. CONADI'!W59</f>
        <v>0</v>
      </c>
      <c r="M20" s="63">
        <f>+'24-03-999 Ind. CONADI'!X59</f>
        <v>0</v>
      </c>
      <c r="N20" s="63">
        <f>+'24-03-999 Ind. CONADI'!Y59</f>
        <v>0</v>
      </c>
      <c r="O20" s="63">
        <f>+'24-03-999 Ind. CONADI'!Z59</f>
        <v>0</v>
      </c>
      <c r="P20" s="63">
        <f>+'24-03-999 Ind. CONADI'!AA59</f>
        <v>0</v>
      </c>
      <c r="Q20" s="63">
        <f>+'24-03-999 Ind. CONADI'!AB59</f>
        <v>0</v>
      </c>
      <c r="R20" s="63">
        <f>+'24-03-999 Ind. CONADI'!AC59</f>
        <v>0</v>
      </c>
      <c r="S20" s="63">
        <f>+'24-03-999 Ind. CONADI'!AD59</f>
        <v>0</v>
      </c>
      <c r="T20" s="63">
        <f>+'24-03-999 Ind. CONADI'!AE59</f>
        <v>0</v>
      </c>
      <c r="U20" s="63">
        <f>+'24-03-999 Ind. CONADI'!AF59</f>
        <v>0</v>
      </c>
      <c r="V20" s="63">
        <f>+'24-03-999 Ind. CONADI'!AG59</f>
        <v>0</v>
      </c>
      <c r="W20" s="63">
        <f>+'24-03-999 Ind. CONADI'!AH59</f>
        <v>0</v>
      </c>
      <c r="X20" s="87">
        <f>+'24-03-999 Ind. CONADI'!AI59</f>
        <v>0</v>
      </c>
      <c r="Y20" s="87">
        <f>+'24-03-999 Ind. CONADI'!AJ59</f>
        <v>0</v>
      </c>
    </row>
    <row r="21" spans="1:25" ht="24.75" customHeight="1" x14ac:dyDescent="0.25">
      <c r="A21" s="88" t="s">
        <v>70</v>
      </c>
      <c r="B21" s="63">
        <f>+'24-03-999 Ind. CONADI'!J63</f>
        <v>0</v>
      </c>
      <c r="C21" s="63">
        <f>+'24-03-999 Ind. CONADI'!K63</f>
        <v>0</v>
      </c>
      <c r="D21" s="63">
        <f>+'24-03-999 Ind. CONADI'!M63</f>
        <v>0</v>
      </c>
      <c r="E21" s="63">
        <f>+'24-03-999 Ind. CONADI'!N63</f>
        <v>0</v>
      </c>
      <c r="F21" s="63">
        <f>+'24-03-999 Ind. CONADI'!O63</f>
        <v>0</v>
      </c>
      <c r="G21" s="63">
        <f>+'24-03-999 Ind. CONADI'!R63</f>
        <v>0</v>
      </c>
      <c r="H21" s="63">
        <f>+'24-03-999 Ind. CONADI'!S63</f>
        <v>0</v>
      </c>
      <c r="I21" s="63">
        <f>+'24-03-999 Ind. CONADI'!T63</f>
        <v>0</v>
      </c>
      <c r="J21" s="63">
        <f>+'24-03-999 Ind. CONADI'!U63</f>
        <v>0</v>
      </c>
      <c r="K21" s="63">
        <f>+'24-03-999 Ind. CONADI'!V63</f>
        <v>0</v>
      </c>
      <c r="L21" s="63">
        <f>+'24-03-999 Ind. CONADI'!W63</f>
        <v>0</v>
      </c>
      <c r="M21" s="63">
        <f>+'24-03-999 Ind. CONADI'!X63</f>
        <v>0</v>
      </c>
      <c r="N21" s="63">
        <f>+'24-03-999 Ind. CONADI'!Y63</f>
        <v>0</v>
      </c>
      <c r="O21" s="63">
        <f>+'24-03-999 Ind. CONADI'!Z63</f>
        <v>0</v>
      </c>
      <c r="P21" s="63">
        <f>+'24-03-999 Ind. CONADI'!AA63</f>
        <v>0</v>
      </c>
      <c r="Q21" s="63">
        <f>+'24-03-999 Ind. CONADI'!AB63</f>
        <v>0</v>
      </c>
      <c r="R21" s="63">
        <f>+'24-03-999 Ind. CONADI'!AC63</f>
        <v>0</v>
      </c>
      <c r="S21" s="63">
        <f>+'24-03-999 Ind. CONADI'!AD63</f>
        <v>0</v>
      </c>
      <c r="T21" s="63">
        <f>+'24-03-999 Ind. CONADI'!AE63</f>
        <v>0</v>
      </c>
      <c r="U21" s="63">
        <f>+'24-03-999 Ind. CONADI'!AF63</f>
        <v>0</v>
      </c>
      <c r="V21" s="63">
        <f>+'24-03-999 Ind. CONADI'!AG63</f>
        <v>0</v>
      </c>
      <c r="W21" s="63">
        <f>+'24-03-999 Ind. CONADI'!AH63</f>
        <v>0</v>
      </c>
      <c r="X21" s="87">
        <f>+'24-03-999 Ind. CONADI'!AI63</f>
        <v>0</v>
      </c>
      <c r="Y21" s="87">
        <f>+'24-03-999 Ind. CONADI'!AJ63</f>
        <v>0</v>
      </c>
    </row>
    <row r="22" spans="1:25" ht="24.75" customHeight="1" x14ac:dyDescent="0.25">
      <c r="A22" s="88" t="s">
        <v>72</v>
      </c>
      <c r="B22" s="63">
        <f>+'24-03-999 Ind. CONADI'!J67</f>
        <v>0</v>
      </c>
      <c r="C22" s="63">
        <f>+'24-03-999 Ind. CONADI'!K67</f>
        <v>0</v>
      </c>
      <c r="D22" s="63">
        <f>+'24-03-999 Ind. CONADI'!M67</f>
        <v>0</v>
      </c>
      <c r="E22" s="63">
        <f>+'24-03-999 Ind. CONADI'!N67</f>
        <v>0</v>
      </c>
      <c r="F22" s="63">
        <f>+'24-03-999 Ind. CONADI'!O67</f>
        <v>0</v>
      </c>
      <c r="G22" s="63">
        <f>+'24-03-999 Ind. CONADI'!R67</f>
        <v>0</v>
      </c>
      <c r="H22" s="63">
        <f>+'24-03-999 Ind. CONADI'!S67</f>
        <v>0</v>
      </c>
      <c r="I22" s="63">
        <f>+'24-03-999 Ind. CONADI'!T67</f>
        <v>0</v>
      </c>
      <c r="J22" s="63">
        <f>+'24-03-999 Ind. CONADI'!U67</f>
        <v>0</v>
      </c>
      <c r="K22" s="63">
        <f>+'24-03-999 Ind. CONADI'!V67</f>
        <v>0</v>
      </c>
      <c r="L22" s="63">
        <f>+'24-03-999 Ind. CONADI'!W67</f>
        <v>0</v>
      </c>
      <c r="M22" s="63">
        <f>+'24-03-999 Ind. CONADI'!X67</f>
        <v>0</v>
      </c>
      <c r="N22" s="63">
        <f>+'24-03-999 Ind. CONADI'!Y67</f>
        <v>0</v>
      </c>
      <c r="O22" s="63">
        <f>+'24-03-999 Ind. CONADI'!Z67</f>
        <v>0</v>
      </c>
      <c r="P22" s="63">
        <f>+'24-03-999 Ind. CONADI'!AA67</f>
        <v>0</v>
      </c>
      <c r="Q22" s="63">
        <f>+'24-03-999 Ind. CONADI'!AB67</f>
        <v>0</v>
      </c>
      <c r="R22" s="63">
        <f>+'24-03-999 Ind. CONADI'!AC67</f>
        <v>0</v>
      </c>
      <c r="S22" s="63">
        <f>+'24-03-999 Ind. CONADI'!AD67</f>
        <v>0</v>
      </c>
      <c r="T22" s="63">
        <f>+'24-03-999 Ind. CONADI'!AE67</f>
        <v>0</v>
      </c>
      <c r="U22" s="63">
        <f>+'24-03-999 Ind. CONADI'!AF67</f>
        <v>0</v>
      </c>
      <c r="V22" s="63">
        <f>+'24-03-999 Ind. CONADI'!AG67</f>
        <v>0</v>
      </c>
      <c r="W22" s="63">
        <f>+'24-03-999 Ind. CONADI'!AH67</f>
        <v>0</v>
      </c>
      <c r="X22" s="87">
        <f>+'24-03-999 Ind. CONADI'!AI67</f>
        <v>0</v>
      </c>
      <c r="Y22" s="87">
        <f>+'24-03-999 Ind. CONADI'!AJ67</f>
        <v>0</v>
      </c>
    </row>
    <row r="23" spans="1:25" ht="24.75" customHeight="1" x14ac:dyDescent="0.25">
      <c r="A23" s="89" t="s">
        <v>74</v>
      </c>
      <c r="B23" s="63">
        <f>+'24-03-999 Ind. CONADI'!J70</f>
        <v>568292000</v>
      </c>
      <c r="C23" s="63">
        <f>+'24-03-999 Ind. CONADI'!K70</f>
        <v>568292000</v>
      </c>
      <c r="D23" s="63">
        <f>+'24-03-999 Ind. CONADI'!M70</f>
        <v>0</v>
      </c>
      <c r="E23" s="63">
        <f>+'24-03-999 Ind. CONADI'!N70</f>
        <v>0</v>
      </c>
      <c r="F23" s="63">
        <f>+'24-03-999 Ind. CONADI'!O70</f>
        <v>0</v>
      </c>
      <c r="G23" s="63">
        <f>+'24-03-999 Ind. CONADI'!R70</f>
        <v>0</v>
      </c>
      <c r="H23" s="63">
        <f>+'24-03-999 Ind. CONADI'!S70</f>
        <v>284146000</v>
      </c>
      <c r="I23" s="63">
        <f>+'24-03-999 Ind. CONADI'!T70</f>
        <v>0</v>
      </c>
      <c r="J23" s="63">
        <f>+'24-03-999 Ind. CONADI'!U70</f>
        <v>284146000</v>
      </c>
      <c r="K23" s="63">
        <f>+'24-03-999 Ind. CONADI'!V70</f>
        <v>0</v>
      </c>
      <c r="L23" s="63">
        <f>+'24-03-999 Ind. CONADI'!W70</f>
        <v>0</v>
      </c>
      <c r="M23" s="63">
        <f>+'24-03-999 Ind. CONADI'!X70</f>
        <v>0</v>
      </c>
      <c r="N23" s="63">
        <f>+'24-03-999 Ind. CONADI'!Y70</f>
        <v>0</v>
      </c>
      <c r="O23" s="63">
        <f>+'24-03-999 Ind. CONADI'!Z70</f>
        <v>0</v>
      </c>
      <c r="P23" s="63">
        <f>+'24-03-999 Ind. CONADI'!AA70</f>
        <v>0</v>
      </c>
      <c r="Q23" s="63">
        <f>+'24-03-999 Ind. CONADI'!AB70</f>
        <v>0</v>
      </c>
      <c r="R23" s="63">
        <f>+'24-03-999 Ind. CONADI'!AC70</f>
        <v>0</v>
      </c>
      <c r="S23" s="63">
        <f>+'24-03-999 Ind. CONADI'!AD70</f>
        <v>0</v>
      </c>
      <c r="T23" s="63">
        <f>+'24-03-999 Ind. CONADI'!AE70</f>
        <v>0</v>
      </c>
      <c r="U23" s="63">
        <f>+'24-03-999 Ind. CONADI'!AF70</f>
        <v>0</v>
      </c>
      <c r="V23" s="63">
        <f>+'24-03-999 Ind. CONADI'!AG70</f>
        <v>0</v>
      </c>
      <c r="W23" s="63">
        <f>+'24-03-999 Ind. CONADI'!AH70</f>
        <v>284146000</v>
      </c>
      <c r="X23" s="87">
        <f>+'24-03-999 Ind. CONADI'!AI70</f>
        <v>0.5</v>
      </c>
      <c r="Y23" s="87">
        <f>+'24-03-999 Ind. CONADI'!AJ70</f>
        <v>1</v>
      </c>
    </row>
    <row r="24" spans="1:25" ht="38.25" x14ac:dyDescent="0.25">
      <c r="A24" s="8" t="str">
        <f>"TOTAL ASIG."&amp;" "&amp;$A$5</f>
        <v>TOTAL ASIG. 24-03-999 "Programa de Generación de Microemprendimiento Indígena Urbano Chile Solidario - CONADI"</v>
      </c>
      <c r="B24" s="75">
        <f>SUM(B8:B23)</f>
        <v>568292000</v>
      </c>
      <c r="C24" s="75">
        <f t="shared" ref="C24:V24" si="0">SUM(C8:C23)</f>
        <v>568292000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284146000</v>
      </c>
      <c r="I24" s="75">
        <f t="shared" si="0"/>
        <v>0</v>
      </c>
      <c r="J24" s="75">
        <f t="shared" si="0"/>
        <v>284146000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284146000</v>
      </c>
      <c r="X24" s="90">
        <f>+'24-03-999 Ind. CONADI'!AI71</f>
        <v>0.5</v>
      </c>
      <c r="Y24" s="90">
        <f>'24-03-999 Ind. CONADI'!AJ71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DB90"/>
  <sheetViews>
    <sheetView topLeftCell="E12" zoomScaleNormal="100" workbookViewId="0">
      <selection activeCell="L69" sqref="L69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customWidth="1" outlineLevel="1"/>
    <col min="25" max="25" width="12.140625" style="83" customWidth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</row>
    <row r="2" spans="1:106" s="1" customFormat="1" ht="16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</row>
    <row r="3" spans="1:106" s="1" customFormat="1" ht="16.5" customHeight="1" x14ac:dyDescent="0.25">
      <c r="A3" s="142" t="s">
        <v>169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</row>
    <row r="4" spans="1:106" s="1" customFormat="1" ht="16.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</row>
    <row r="5" spans="1:106" ht="17.25" customHeight="1" x14ac:dyDescent="0.25">
      <c r="A5" s="174" t="s">
        <v>82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6"/>
    </row>
    <row r="6" spans="1:106" s="6" customFormat="1" x14ac:dyDescent="0.25">
      <c r="A6" s="138" t="s">
        <v>3</v>
      </c>
      <c r="B6" s="172" t="s">
        <v>4</v>
      </c>
      <c r="C6" s="4" t="s">
        <v>5</v>
      </c>
      <c r="D6" s="172" t="s">
        <v>6</v>
      </c>
      <c r="E6" s="138" t="s">
        <v>7</v>
      </c>
      <c r="F6" s="172" t="s">
        <v>8</v>
      </c>
      <c r="G6" s="138" t="s">
        <v>9</v>
      </c>
      <c r="H6" s="138" t="s">
        <v>10</v>
      </c>
      <c r="I6" s="138"/>
      <c r="J6" s="145" t="s">
        <v>11</v>
      </c>
      <c r="K6" s="145" t="s">
        <v>12</v>
      </c>
      <c r="L6" s="138" t="s">
        <v>13</v>
      </c>
      <c r="M6" s="151" t="s">
        <v>14</v>
      </c>
      <c r="N6" s="152"/>
      <c r="O6" s="153"/>
      <c r="P6" s="138" t="s">
        <v>15</v>
      </c>
      <c r="Q6" s="172" t="s">
        <v>16</v>
      </c>
      <c r="R6" s="137" t="s">
        <v>17</v>
      </c>
      <c r="S6" s="137"/>
      <c r="T6" s="137"/>
      <c r="U6" s="145" t="s">
        <v>18</v>
      </c>
      <c r="V6" s="137" t="s">
        <v>17</v>
      </c>
      <c r="W6" s="137"/>
      <c r="X6" s="137"/>
      <c r="Y6" s="145" t="s">
        <v>19</v>
      </c>
      <c r="Z6" s="137" t="s">
        <v>17</v>
      </c>
      <c r="AA6" s="137"/>
      <c r="AB6" s="137"/>
      <c r="AC6" s="145" t="s">
        <v>20</v>
      </c>
      <c r="AD6" s="137" t="s">
        <v>17</v>
      </c>
      <c r="AE6" s="137"/>
      <c r="AF6" s="137"/>
      <c r="AG6" s="145" t="s">
        <v>21</v>
      </c>
      <c r="AH6" s="145" t="s">
        <v>22</v>
      </c>
      <c r="AI6" s="147" t="s">
        <v>23</v>
      </c>
      <c r="AJ6" s="147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38"/>
      <c r="B7" s="173"/>
      <c r="C7" s="4" t="s">
        <v>24</v>
      </c>
      <c r="D7" s="173"/>
      <c r="E7" s="138"/>
      <c r="F7" s="173"/>
      <c r="G7" s="138"/>
      <c r="H7" s="3" t="s">
        <v>25</v>
      </c>
      <c r="I7" s="3" t="s">
        <v>26</v>
      </c>
      <c r="J7" s="146"/>
      <c r="K7" s="146"/>
      <c r="L7" s="138"/>
      <c r="M7" s="5" t="s">
        <v>27</v>
      </c>
      <c r="N7" s="5" t="s">
        <v>28</v>
      </c>
      <c r="O7" s="5" t="s">
        <v>29</v>
      </c>
      <c r="P7" s="138"/>
      <c r="Q7" s="173"/>
      <c r="R7" s="5" t="s">
        <v>30</v>
      </c>
      <c r="S7" s="5" t="s">
        <v>31</v>
      </c>
      <c r="T7" s="5" t="s">
        <v>32</v>
      </c>
      <c r="U7" s="146"/>
      <c r="V7" s="5" t="s">
        <v>33</v>
      </c>
      <c r="W7" s="5" t="s">
        <v>34</v>
      </c>
      <c r="X7" s="5" t="s">
        <v>35</v>
      </c>
      <c r="Y7" s="146"/>
      <c r="Z7" s="5" t="s">
        <v>36</v>
      </c>
      <c r="AA7" s="5" t="s">
        <v>37</v>
      </c>
      <c r="AB7" s="5" t="s">
        <v>38</v>
      </c>
      <c r="AC7" s="146"/>
      <c r="AD7" s="5" t="s">
        <v>39</v>
      </c>
      <c r="AE7" s="5" t="s">
        <v>40</v>
      </c>
      <c r="AF7" s="5" t="s">
        <v>41</v>
      </c>
      <c r="AG7" s="146"/>
      <c r="AH7" s="146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69" t="s">
        <v>44</v>
      </c>
      <c r="B8" s="149"/>
      <c r="C8" s="149"/>
      <c r="D8" s="149"/>
      <c r="E8" s="150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60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IF(ISERROR(AH9/$AH$71),"-",AH9/$AH$71)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61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IF(ISERROR(AH10/$AH$71),"-",AH10/$AH$71)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62" t="s">
        <v>45</v>
      </c>
      <c r="B11" s="168"/>
      <c r="C11" s="163"/>
      <c r="D11" s="163"/>
      <c r="E11" s="163"/>
      <c r="F11" s="163"/>
      <c r="G11" s="163"/>
      <c r="H11" s="163"/>
      <c r="I11" s="16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57" t="s">
        <v>46</v>
      </c>
      <c r="B12" s="158"/>
      <c r="C12" s="158"/>
      <c r="D12" s="158"/>
      <c r="E12" s="15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7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IF(ISERROR(AH13/$AH$71),"-",AH13/$AH$71)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7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IF(ISERROR(AH14/$AH$71),"-",AH14/$AH$71)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62" t="s">
        <v>47</v>
      </c>
      <c r="B15" s="168"/>
      <c r="C15" s="163"/>
      <c r="D15" s="163"/>
      <c r="E15" s="163"/>
      <c r="F15" s="163"/>
      <c r="G15" s="163"/>
      <c r="H15" s="163"/>
      <c r="I15" s="16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57" t="s">
        <v>48</v>
      </c>
      <c r="B16" s="158"/>
      <c r="C16" s="158"/>
      <c r="D16" s="158"/>
      <c r="E16" s="15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60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IF(ISERROR(AH17/$AH$71),"-",AH17/$AH$71)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61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IF(ISERROR(AH18/$AH$71),"-",AH18/$AH$71)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62" t="s">
        <v>49</v>
      </c>
      <c r="B19" s="168"/>
      <c r="C19" s="163"/>
      <c r="D19" s="163"/>
      <c r="E19" s="163"/>
      <c r="F19" s="163"/>
      <c r="G19" s="163"/>
      <c r="H19" s="163"/>
      <c r="I19" s="16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57" t="s">
        <v>50</v>
      </c>
      <c r="B20" s="158"/>
      <c r="C20" s="158"/>
      <c r="D20" s="158"/>
      <c r="E20" s="15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60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IF(ISERROR(AH21/$AH$71),"-",AH21/$AH$71)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61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IF(ISERROR(AH22/$AH$71),"-",AH22/$AH$71)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62" t="s">
        <v>51</v>
      </c>
      <c r="B23" s="168"/>
      <c r="C23" s="163"/>
      <c r="D23" s="163"/>
      <c r="E23" s="163"/>
      <c r="F23" s="163"/>
      <c r="G23" s="163"/>
      <c r="H23" s="163"/>
      <c r="I23" s="16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57" t="s">
        <v>52</v>
      </c>
      <c r="B24" s="158"/>
      <c r="C24" s="158"/>
      <c r="D24" s="158"/>
      <c r="E24" s="15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60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IF(ISERROR(AH25/$AH$71),"-",AH25/$AH$71)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61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IF(ISERROR(AH26/$AH$71),"-",AH26/$AH$71)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62" t="s">
        <v>53</v>
      </c>
      <c r="B27" s="168"/>
      <c r="C27" s="163"/>
      <c r="D27" s="163"/>
      <c r="E27" s="163"/>
      <c r="F27" s="163"/>
      <c r="G27" s="163"/>
      <c r="H27" s="163"/>
      <c r="I27" s="16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57" t="s">
        <v>54</v>
      </c>
      <c r="B28" s="158"/>
      <c r="C28" s="158"/>
      <c r="D28" s="158"/>
      <c r="E28" s="15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60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IF(ISERROR(AH29/$AH$71),"-",AH29/$AH$71)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61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IF(ISERROR(AH30/$AH$71),"-",AH30/$AH$71)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62" t="s">
        <v>55</v>
      </c>
      <c r="B31" s="168"/>
      <c r="C31" s="163"/>
      <c r="D31" s="163"/>
      <c r="E31" s="163"/>
      <c r="F31" s="163"/>
      <c r="G31" s="163"/>
      <c r="H31" s="163"/>
      <c r="I31" s="16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57" t="s">
        <v>56</v>
      </c>
      <c r="B32" s="158"/>
      <c r="C32" s="158"/>
      <c r="D32" s="158"/>
      <c r="E32" s="15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60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IF(ISERROR(AH33/$AH$71),"-",AH33/$AH$71)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61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IF(ISERROR(AH34/$AH$71),"-",AH34/$AH$71)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62" t="s">
        <v>57</v>
      </c>
      <c r="B35" s="168"/>
      <c r="C35" s="163"/>
      <c r="D35" s="163"/>
      <c r="E35" s="163"/>
      <c r="F35" s="163"/>
      <c r="G35" s="163"/>
      <c r="H35" s="163"/>
      <c r="I35" s="16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57" t="s">
        <v>58</v>
      </c>
      <c r="B36" s="158"/>
      <c r="C36" s="158"/>
      <c r="D36" s="158"/>
      <c r="E36" s="15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60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IF(ISERROR(AH37/$AH$71),"-",AH37/$AH$71)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61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IF(ISERROR(AH38/$AH$71),"-",AH38/$AH$71)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62" t="s">
        <v>59</v>
      </c>
      <c r="B39" s="168"/>
      <c r="C39" s="163"/>
      <c r="D39" s="163"/>
      <c r="E39" s="163"/>
      <c r="F39" s="163"/>
      <c r="G39" s="163"/>
      <c r="H39" s="163"/>
      <c r="I39" s="16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57" t="s">
        <v>60</v>
      </c>
      <c r="B40" s="158"/>
      <c r="C40" s="158"/>
      <c r="D40" s="158"/>
      <c r="E40" s="15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60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IF(ISERROR(AH41/$AH$71),"-",AH41/$AH$71)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61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IF(ISERROR(AH42/$AH$71),"-",AH42/$AH$71)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62" t="s">
        <v>61</v>
      </c>
      <c r="B43" s="168"/>
      <c r="C43" s="163"/>
      <c r="D43" s="163"/>
      <c r="E43" s="163"/>
      <c r="F43" s="163"/>
      <c r="G43" s="163"/>
      <c r="H43" s="163"/>
      <c r="I43" s="16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57" t="s">
        <v>62</v>
      </c>
      <c r="B44" s="158"/>
      <c r="C44" s="158"/>
      <c r="D44" s="158"/>
      <c r="E44" s="15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60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IF(ISERROR(AH45/$AH$71),"-",AH45/$AH$71)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61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IF(ISERROR(AH46/$AH$71),"-",AH46/$AH$71)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62" t="s">
        <v>63</v>
      </c>
      <c r="B47" s="168"/>
      <c r="C47" s="163"/>
      <c r="D47" s="163"/>
      <c r="E47" s="163"/>
      <c r="F47" s="163"/>
      <c r="G47" s="163"/>
      <c r="H47" s="163"/>
      <c r="I47" s="16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57" t="s">
        <v>64</v>
      </c>
      <c r="B48" s="158"/>
      <c r="C48" s="158"/>
      <c r="D48" s="158"/>
      <c r="E48" s="15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60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IF(ISERROR(AH49/$AH$71),"-",AH49/$AH$71)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61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IF(ISERROR(AH50/$AH$71),"-",AH50/$AH$71)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65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65" t="s">
        <v>66</v>
      </c>
      <c r="B52" s="166"/>
      <c r="C52" s="166"/>
      <c r="D52" s="166"/>
      <c r="E52" s="16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60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IF(ISERROR(AH53/$AH$71),"-",AH53/$AH$71)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61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IF(ISERROR(AH54/$AH$71),"-",AH54/$AH$71)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62" t="s">
        <v>67</v>
      </c>
      <c r="B55" s="163"/>
      <c r="C55" s="163"/>
      <c r="D55" s="163"/>
      <c r="E55" s="163"/>
      <c r="F55" s="163"/>
      <c r="G55" s="163"/>
      <c r="H55" s="163"/>
      <c r="I55" s="16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57" t="s">
        <v>68</v>
      </c>
      <c r="B56" s="158"/>
      <c r="C56" s="158"/>
      <c r="D56" s="158"/>
      <c r="E56" s="15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60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IF(ISERROR(AH57/$AH$71),"-",AH57/$AH$71)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61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IF(ISERROR(AH58/$AH$71),"-",AH58/$AH$71)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62" t="s">
        <v>69</v>
      </c>
      <c r="B59" s="163"/>
      <c r="C59" s="163"/>
      <c r="D59" s="163"/>
      <c r="E59" s="163"/>
      <c r="F59" s="163"/>
      <c r="G59" s="163"/>
      <c r="H59" s="163"/>
      <c r="I59" s="16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57" t="s">
        <v>70</v>
      </c>
      <c r="B60" s="158"/>
      <c r="C60" s="158"/>
      <c r="D60" s="158"/>
      <c r="E60" s="15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60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IF(ISERROR(AH61/$AH$71),"-",AH61/$AH$71)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61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IF(ISERROR(AH62/$AH$71),"-",AH62/$AH$71)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62" t="s">
        <v>71</v>
      </c>
      <c r="B63" s="163"/>
      <c r="C63" s="163"/>
      <c r="D63" s="163"/>
      <c r="E63" s="163"/>
      <c r="F63" s="163"/>
      <c r="G63" s="163"/>
      <c r="H63" s="163"/>
      <c r="I63" s="16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57" t="s">
        <v>72</v>
      </c>
      <c r="B64" s="158"/>
      <c r="C64" s="158"/>
      <c r="D64" s="158"/>
      <c r="E64" s="15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60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IF(ISERROR(AH65/$AH$71),"-",AH65/$AH$71)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61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IF(ISERROR(AH66/$AH$71),"-",AH66/$AH$71)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62" t="s">
        <v>73</v>
      </c>
      <c r="B67" s="163"/>
      <c r="C67" s="163"/>
      <c r="D67" s="163"/>
      <c r="E67" s="163"/>
      <c r="F67" s="163"/>
      <c r="G67" s="163"/>
      <c r="H67" s="163"/>
      <c r="I67" s="16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57" t="s">
        <v>74</v>
      </c>
      <c r="B68" s="158"/>
      <c r="C68" s="158"/>
      <c r="D68" s="158"/>
      <c r="E68" s="159"/>
      <c r="F68" s="9"/>
      <c r="G68" s="10"/>
      <c r="H68" s="11"/>
      <c r="I68" s="11"/>
      <c r="J68" s="131">
        <v>4568381000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24.95" customHeight="1" outlineLevel="1" x14ac:dyDescent="0.25">
      <c r="A69" s="19">
        <v>1</v>
      </c>
      <c r="B69" s="19"/>
      <c r="C69" s="50"/>
      <c r="D69" s="51"/>
      <c r="E69" s="69"/>
      <c r="F69" s="70"/>
      <c r="G69" s="71" t="s">
        <v>301</v>
      </c>
      <c r="H69" s="53"/>
      <c r="I69" s="55"/>
      <c r="J69" s="131"/>
      <c r="K69" s="99">
        <v>4568381000</v>
      </c>
      <c r="L69" s="59" t="s">
        <v>302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IF(ISERROR(AH69/$AH$71),"-",AH69/$AH$71)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7" customFormat="1" ht="12.75" customHeight="1" x14ac:dyDescent="0.25">
      <c r="A70" s="157" t="s">
        <v>75</v>
      </c>
      <c r="B70" s="158"/>
      <c r="C70" s="158"/>
      <c r="D70" s="158"/>
      <c r="E70" s="159"/>
      <c r="F70" s="157"/>
      <c r="G70" s="158"/>
      <c r="H70" s="158"/>
      <c r="I70" s="158"/>
      <c r="J70" s="75">
        <f>J68</f>
        <v>4568381000</v>
      </c>
      <c r="K70" s="75">
        <f>SUM(K69:K69)</f>
        <v>4568381000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0</v>
      </c>
      <c r="AI70" s="78">
        <f>IF(ISERROR(AH70/J70),0,AH70/J70)</f>
        <v>0</v>
      </c>
      <c r="AJ70" s="78">
        <f>IF(ISERROR(AH70/$AH$71),0,AH70/$AH$71)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9" customFormat="1" ht="15" customHeight="1" x14ac:dyDescent="0.25">
      <c r="A71" s="154" t="str">
        <f>"TOTAL ASIG."&amp;" "&amp;$A$5</f>
        <v>TOTAL ASIG. 24-02-012 "Programa de Alimentación - JUNAEB"</v>
      </c>
      <c r="B71" s="155"/>
      <c r="C71" s="155"/>
      <c r="D71" s="155"/>
      <c r="E71" s="155"/>
      <c r="F71" s="155"/>
      <c r="G71" s="155"/>
      <c r="H71" s="155"/>
      <c r="I71" s="156"/>
      <c r="J71" s="33">
        <f>SUM(J11,J15,J19,J23,J27,J31,J35,J39,J43,J47,J51,J55,J59,J63,J67,J70)</f>
        <v>4568381000</v>
      </c>
      <c r="K71" s="33">
        <f>+K11+K15+K19+K23+K27+K31+K35+K39+K43+K47+K51+K55+K67+K59+K63+K70</f>
        <v>4568381000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0</v>
      </c>
      <c r="AI71" s="36">
        <f>IF(ISERROR(AH71/J71),0,AH71/J71)</f>
        <v>0</v>
      </c>
      <c r="AJ71" s="36">
        <f>IF(ISERROR(AH71/$AH$71),0,AH71/$AH$71)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81"/>
      <c r="R72" s="81"/>
      <c r="S72" s="81"/>
      <c r="T72" s="81"/>
      <c r="V72" s="81"/>
      <c r="W72" s="81"/>
      <c r="X72" s="81"/>
      <c r="Z72" s="81"/>
      <c r="AA72" s="81"/>
      <c r="AB72" s="81"/>
      <c r="AD72" s="81"/>
      <c r="AE72" s="81"/>
      <c r="AF72" s="8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A80" s="2"/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90" spans="1:32" x14ac:dyDescent="0.25">
      <c r="E90" s="85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4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4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4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4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00000000-0002-0000-04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4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4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Y41"/>
  <sheetViews>
    <sheetView zoomScaleNormal="100" workbookViewId="0">
      <selection activeCell="L7" sqref="L7:M7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customWidth="1" outlineLevel="1"/>
    <col min="12" max="12" width="10.140625" style="83" customWidth="1" outlineLevel="1"/>
    <col min="13" max="13" width="12.28515625" style="83" customWidth="1" outlineLevel="1"/>
    <col min="14" max="14" width="11.42578125" style="83" customWidth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177" t="s">
        <v>80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</row>
    <row r="2" spans="1:25" s="1" customFormat="1" ht="1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25" s="1" customFormat="1" ht="15" customHeight="1" x14ac:dyDescent="0.25">
      <c r="A3" s="141" t="s">
        <v>169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25" s="1" customFormat="1" ht="1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</row>
    <row r="5" spans="1:25" ht="18" customHeight="1" x14ac:dyDescent="0.25">
      <c r="A5" s="148" t="str">
        <f>'24-02-012 Ind. JUNAEB Alimentac'!A5:U5</f>
        <v>24-02-012 "Programa de Alimentación - JUNAEB"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50"/>
    </row>
    <row r="6" spans="1:25" s="80" customFormat="1" x14ac:dyDescent="0.25">
      <c r="A6" s="138" t="s">
        <v>5</v>
      </c>
      <c r="B6" s="145" t="s">
        <v>11</v>
      </c>
      <c r="C6" s="145" t="s">
        <v>76</v>
      </c>
      <c r="D6" s="151" t="s">
        <v>14</v>
      </c>
      <c r="E6" s="152"/>
      <c r="F6" s="153"/>
      <c r="G6" s="137" t="s">
        <v>17</v>
      </c>
      <c r="H6" s="137"/>
      <c r="I6" s="137"/>
      <c r="J6" s="145" t="s">
        <v>18</v>
      </c>
      <c r="K6" s="137" t="s">
        <v>17</v>
      </c>
      <c r="L6" s="137"/>
      <c r="M6" s="137"/>
      <c r="N6" s="145" t="s">
        <v>19</v>
      </c>
      <c r="O6" s="137" t="s">
        <v>17</v>
      </c>
      <c r="P6" s="137"/>
      <c r="Q6" s="137"/>
      <c r="R6" s="145" t="s">
        <v>20</v>
      </c>
      <c r="S6" s="137" t="s">
        <v>17</v>
      </c>
      <c r="T6" s="137"/>
      <c r="U6" s="137"/>
      <c r="V6" s="145" t="s">
        <v>21</v>
      </c>
      <c r="W6" s="145" t="s">
        <v>22</v>
      </c>
      <c r="X6" s="147" t="s">
        <v>77</v>
      </c>
      <c r="Y6" s="147"/>
    </row>
    <row r="7" spans="1:25" s="80" customFormat="1" ht="25.5" x14ac:dyDescent="0.25">
      <c r="A7" s="138"/>
      <c r="B7" s="146"/>
      <c r="C7" s="146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46"/>
      <c r="K7" s="5" t="s">
        <v>33</v>
      </c>
      <c r="L7" s="5" t="s">
        <v>34</v>
      </c>
      <c r="M7" s="5" t="s">
        <v>35</v>
      </c>
      <c r="N7" s="146"/>
      <c r="O7" s="5" t="s">
        <v>36</v>
      </c>
      <c r="P7" s="5" t="s">
        <v>37</v>
      </c>
      <c r="Q7" s="5" t="s">
        <v>38</v>
      </c>
      <c r="R7" s="146"/>
      <c r="S7" s="5" t="s">
        <v>39</v>
      </c>
      <c r="T7" s="5" t="s">
        <v>40</v>
      </c>
      <c r="U7" s="5" t="s">
        <v>78</v>
      </c>
      <c r="V7" s="146"/>
      <c r="W7" s="146"/>
      <c r="X7" s="7" t="s">
        <v>42</v>
      </c>
      <c r="Y7" s="7" t="s">
        <v>79</v>
      </c>
    </row>
    <row r="8" spans="1:25" ht="24.75" customHeight="1" x14ac:dyDescent="0.25">
      <c r="A8" s="86" t="s">
        <v>44</v>
      </c>
      <c r="B8" s="63">
        <f>+'24-02-012 Ind. JUNAEB Alimentac'!J11</f>
        <v>0</v>
      </c>
      <c r="C8" s="63">
        <f>+'24-02-012 Ind. JUNAEB Alimentac'!K11</f>
        <v>0</v>
      </c>
      <c r="D8" s="63">
        <f>+'24-02-012 Ind. JUNAEB Alimentac'!M11</f>
        <v>0</v>
      </c>
      <c r="E8" s="63">
        <f>+'24-02-012 Ind. JUNAEB Alimentac'!N11</f>
        <v>0</v>
      </c>
      <c r="F8" s="63">
        <f>+'24-02-012 Ind. JUNAEB Alimentac'!O11</f>
        <v>0</v>
      </c>
      <c r="G8" s="63">
        <f>+'24-02-012 Ind. JUNAEB Alimentac'!R11</f>
        <v>0</v>
      </c>
      <c r="H8" s="63">
        <f>+'24-02-012 Ind. JUNAEB Alimentac'!S11</f>
        <v>0</v>
      </c>
      <c r="I8" s="63">
        <f>+'24-02-012 Ind. JUNAEB Alimentac'!T11</f>
        <v>0</v>
      </c>
      <c r="J8" s="63">
        <f>+'24-02-012 Ind. JUNAEB Alimentac'!U11</f>
        <v>0</v>
      </c>
      <c r="K8" s="63">
        <f>+'24-02-012 Ind. JUNAEB Alimentac'!V11</f>
        <v>0</v>
      </c>
      <c r="L8" s="63">
        <f>+'24-02-012 Ind. JUNAEB Alimentac'!W11</f>
        <v>0</v>
      </c>
      <c r="M8" s="63">
        <f>+'24-02-012 Ind. JUNAEB Alimentac'!X11</f>
        <v>0</v>
      </c>
      <c r="N8" s="63">
        <f>+'24-02-012 Ind. JUNAEB Alimentac'!Y11</f>
        <v>0</v>
      </c>
      <c r="O8" s="63">
        <f>+'24-02-012 Ind. JUNAEB Alimentac'!Z11</f>
        <v>0</v>
      </c>
      <c r="P8" s="63">
        <f>+'24-02-012 Ind. JUNAEB Alimentac'!AA11</f>
        <v>0</v>
      </c>
      <c r="Q8" s="63">
        <f>+'24-02-012 Ind. JUNAEB Alimentac'!AB11</f>
        <v>0</v>
      </c>
      <c r="R8" s="63">
        <f>+'24-02-012 Ind. JUNAEB Alimentac'!AC11</f>
        <v>0</v>
      </c>
      <c r="S8" s="63">
        <f>+'24-02-012 Ind. JUNAEB Alimentac'!AD11</f>
        <v>0</v>
      </c>
      <c r="T8" s="63">
        <f>+'24-02-012 Ind. JUNAEB Alimentac'!AE11</f>
        <v>0</v>
      </c>
      <c r="U8" s="63">
        <f>+'24-02-012 Ind. JUNAEB Alimentac'!AF11</f>
        <v>0</v>
      </c>
      <c r="V8" s="63">
        <f>+'24-02-012 Ind. JUNAEB Alimentac'!AG11</f>
        <v>0</v>
      </c>
      <c r="W8" s="63">
        <f>+'24-02-012 Ind. JUNAEB Alimentac'!AH11</f>
        <v>0</v>
      </c>
      <c r="X8" s="87">
        <f>+'24-02-012 Ind. JUNAEB Alimentac'!AI11</f>
        <v>0</v>
      </c>
      <c r="Y8" s="87">
        <f>+'24-02-012 Ind. JUNAEB Alimentac'!AJ11</f>
        <v>0</v>
      </c>
    </row>
    <row r="9" spans="1:25" ht="24.75" customHeight="1" x14ac:dyDescent="0.25">
      <c r="A9" s="86" t="s">
        <v>46</v>
      </c>
      <c r="B9" s="63">
        <f>+'24-02-012 Ind. JUNAEB Alimentac'!J15</f>
        <v>0</v>
      </c>
      <c r="C9" s="63">
        <f>+'24-02-012 Ind. JUNAEB Alimentac'!K15</f>
        <v>0</v>
      </c>
      <c r="D9" s="63">
        <f>+'24-02-012 Ind. JUNAEB Alimentac'!M15</f>
        <v>0</v>
      </c>
      <c r="E9" s="63">
        <f>+'24-02-012 Ind. JUNAEB Alimentac'!N15</f>
        <v>0</v>
      </c>
      <c r="F9" s="63">
        <f>+'24-02-012 Ind. JUNAEB Alimentac'!O15</f>
        <v>0</v>
      </c>
      <c r="G9" s="63">
        <f>+'24-02-012 Ind. JUNAEB Alimentac'!R15</f>
        <v>0</v>
      </c>
      <c r="H9" s="63">
        <f>+'24-02-012 Ind. JUNAEB Alimentac'!S15</f>
        <v>0</v>
      </c>
      <c r="I9" s="63">
        <f>+'24-02-012 Ind. JUNAEB Alimentac'!T15</f>
        <v>0</v>
      </c>
      <c r="J9" s="63">
        <f>+'24-02-012 Ind. JUNAEB Alimentac'!U15</f>
        <v>0</v>
      </c>
      <c r="K9" s="63">
        <f>+'24-02-012 Ind. JUNAEB Alimentac'!V15</f>
        <v>0</v>
      </c>
      <c r="L9" s="63">
        <f>+'24-02-012 Ind. JUNAEB Alimentac'!W15</f>
        <v>0</v>
      </c>
      <c r="M9" s="63">
        <f>+'24-02-012 Ind. JUNAEB Alimentac'!X15</f>
        <v>0</v>
      </c>
      <c r="N9" s="63">
        <f>+'24-02-012 Ind. JUNAEB Alimentac'!Y15</f>
        <v>0</v>
      </c>
      <c r="O9" s="63">
        <f>+'24-02-012 Ind. JUNAEB Alimentac'!Z15</f>
        <v>0</v>
      </c>
      <c r="P9" s="63">
        <f>+'24-02-012 Ind. JUNAEB Alimentac'!AA15</f>
        <v>0</v>
      </c>
      <c r="Q9" s="63">
        <f>+'24-02-012 Ind. JUNAEB Alimentac'!AB15</f>
        <v>0</v>
      </c>
      <c r="R9" s="63">
        <f>+'24-02-012 Ind. JUNAEB Alimentac'!AC15</f>
        <v>0</v>
      </c>
      <c r="S9" s="63">
        <f>+'24-02-012 Ind. JUNAEB Alimentac'!AD15</f>
        <v>0</v>
      </c>
      <c r="T9" s="63">
        <f>+'24-02-012 Ind. JUNAEB Alimentac'!AE15</f>
        <v>0</v>
      </c>
      <c r="U9" s="63">
        <f>+'24-02-012 Ind. JUNAEB Alimentac'!AF15</f>
        <v>0</v>
      </c>
      <c r="V9" s="63">
        <f>+'24-02-012 Ind. JUNAEB Alimentac'!AG15</f>
        <v>0</v>
      </c>
      <c r="W9" s="63">
        <f>+'24-02-012 Ind. JUNAEB Alimentac'!AH15</f>
        <v>0</v>
      </c>
      <c r="X9" s="87">
        <f>+'24-02-012 Ind. JUNAEB Alimentac'!AI15</f>
        <v>0</v>
      </c>
      <c r="Y9" s="87">
        <f>+'24-02-012 Ind. JUNAEB Alimentac'!AJ15</f>
        <v>0</v>
      </c>
    </row>
    <row r="10" spans="1:25" ht="24.75" customHeight="1" x14ac:dyDescent="0.25">
      <c r="A10" s="86" t="s">
        <v>48</v>
      </c>
      <c r="B10" s="63">
        <f>+'24-02-012 Ind. JUNAEB Alimentac'!J19</f>
        <v>0</v>
      </c>
      <c r="C10" s="63">
        <f>+'24-02-012 Ind. JUNAEB Alimentac'!K19</f>
        <v>0</v>
      </c>
      <c r="D10" s="63">
        <f>+'24-02-012 Ind. JUNAEB Alimentac'!M19</f>
        <v>0</v>
      </c>
      <c r="E10" s="63">
        <f>+'24-02-012 Ind. JUNAEB Alimentac'!N19</f>
        <v>0</v>
      </c>
      <c r="F10" s="63">
        <f>+'24-02-012 Ind. JUNAEB Alimentac'!O19</f>
        <v>0</v>
      </c>
      <c r="G10" s="63">
        <f>+'24-02-012 Ind. JUNAEB Alimentac'!R19</f>
        <v>0</v>
      </c>
      <c r="H10" s="63">
        <f>+'24-02-012 Ind. JUNAEB Alimentac'!S19</f>
        <v>0</v>
      </c>
      <c r="I10" s="63">
        <f>+'24-02-012 Ind. JUNAEB Alimentac'!T19</f>
        <v>0</v>
      </c>
      <c r="J10" s="63">
        <f>+'24-02-012 Ind. JUNAEB Alimentac'!U19</f>
        <v>0</v>
      </c>
      <c r="K10" s="63">
        <f>+'24-02-012 Ind. JUNAEB Alimentac'!V19</f>
        <v>0</v>
      </c>
      <c r="L10" s="63">
        <f>+'24-02-012 Ind. JUNAEB Alimentac'!W19</f>
        <v>0</v>
      </c>
      <c r="M10" s="63">
        <f>+'24-02-012 Ind. JUNAEB Alimentac'!X19</f>
        <v>0</v>
      </c>
      <c r="N10" s="63">
        <f>+'24-02-012 Ind. JUNAEB Alimentac'!Y19</f>
        <v>0</v>
      </c>
      <c r="O10" s="63">
        <f>+'24-02-012 Ind. JUNAEB Alimentac'!Z19</f>
        <v>0</v>
      </c>
      <c r="P10" s="63">
        <f>+'24-02-012 Ind. JUNAEB Alimentac'!AA19</f>
        <v>0</v>
      </c>
      <c r="Q10" s="63">
        <f>+'24-02-012 Ind. JUNAEB Alimentac'!AB19</f>
        <v>0</v>
      </c>
      <c r="R10" s="63">
        <f>+'24-02-012 Ind. JUNAEB Alimentac'!AC19</f>
        <v>0</v>
      </c>
      <c r="S10" s="63">
        <f>+'24-02-012 Ind. JUNAEB Alimentac'!AD19</f>
        <v>0</v>
      </c>
      <c r="T10" s="63">
        <f>+'24-02-012 Ind. JUNAEB Alimentac'!AE19</f>
        <v>0</v>
      </c>
      <c r="U10" s="63">
        <f>+'24-02-012 Ind. JUNAEB Alimentac'!AF19</f>
        <v>0</v>
      </c>
      <c r="V10" s="63">
        <f>+'24-02-012 Ind. JUNAEB Alimentac'!AG19</f>
        <v>0</v>
      </c>
      <c r="W10" s="63">
        <f>+'24-02-012 Ind. JUNAEB Alimentac'!AH19</f>
        <v>0</v>
      </c>
      <c r="X10" s="87">
        <f>+'24-02-012 Ind. JUNAEB Alimentac'!AI19</f>
        <v>0</v>
      </c>
      <c r="Y10" s="87">
        <f>+'24-02-012 Ind. JUNAEB Alimentac'!AJ19</f>
        <v>0</v>
      </c>
    </row>
    <row r="11" spans="1:25" ht="24.75" customHeight="1" x14ac:dyDescent="0.25">
      <c r="A11" s="86" t="s">
        <v>50</v>
      </c>
      <c r="B11" s="63">
        <f>+'24-02-012 Ind. JUNAEB Alimentac'!J23</f>
        <v>0</v>
      </c>
      <c r="C11" s="63">
        <f>+'24-02-012 Ind. JUNAEB Alimentac'!K23</f>
        <v>0</v>
      </c>
      <c r="D11" s="63">
        <f>+'24-02-012 Ind. JUNAEB Alimentac'!M23</f>
        <v>0</v>
      </c>
      <c r="E11" s="63">
        <f>+'24-02-012 Ind. JUNAEB Alimentac'!N23</f>
        <v>0</v>
      </c>
      <c r="F11" s="63">
        <f>+'24-02-012 Ind. JUNAEB Alimentac'!O23</f>
        <v>0</v>
      </c>
      <c r="G11" s="63">
        <f>+'24-02-012 Ind. JUNAEB Alimentac'!R23</f>
        <v>0</v>
      </c>
      <c r="H11" s="63">
        <f>+'24-02-012 Ind. JUNAEB Alimentac'!S23</f>
        <v>0</v>
      </c>
      <c r="I11" s="63">
        <f>+'24-02-012 Ind. JUNAEB Alimentac'!T23</f>
        <v>0</v>
      </c>
      <c r="J11" s="63">
        <f>+'24-02-012 Ind. JUNAEB Alimentac'!U23</f>
        <v>0</v>
      </c>
      <c r="K11" s="63">
        <f>+'24-02-012 Ind. JUNAEB Alimentac'!V23</f>
        <v>0</v>
      </c>
      <c r="L11" s="63">
        <f>+'24-02-012 Ind. JUNAEB Alimentac'!W23</f>
        <v>0</v>
      </c>
      <c r="M11" s="63">
        <f>+'24-02-012 Ind. JUNAEB Alimentac'!X23</f>
        <v>0</v>
      </c>
      <c r="N11" s="63">
        <f>+'24-02-012 Ind. JUNAEB Alimentac'!Y23</f>
        <v>0</v>
      </c>
      <c r="O11" s="63">
        <f>+'24-02-012 Ind. JUNAEB Alimentac'!Z23</f>
        <v>0</v>
      </c>
      <c r="P11" s="63">
        <f>+'24-02-012 Ind. JUNAEB Alimentac'!AA23</f>
        <v>0</v>
      </c>
      <c r="Q11" s="63">
        <f>+'24-02-012 Ind. JUNAEB Alimentac'!AB23</f>
        <v>0</v>
      </c>
      <c r="R11" s="63">
        <f>+'24-02-012 Ind. JUNAEB Alimentac'!AC23</f>
        <v>0</v>
      </c>
      <c r="S11" s="63">
        <f>+'24-02-012 Ind. JUNAEB Alimentac'!AD23</f>
        <v>0</v>
      </c>
      <c r="T11" s="63">
        <f>+'24-02-012 Ind. JUNAEB Alimentac'!AE23</f>
        <v>0</v>
      </c>
      <c r="U11" s="63">
        <f>+'24-02-012 Ind. JUNAEB Alimentac'!AF23</f>
        <v>0</v>
      </c>
      <c r="V11" s="63">
        <f>+'24-02-012 Ind. JUNAEB Alimentac'!AG23</f>
        <v>0</v>
      </c>
      <c r="W11" s="63">
        <f>+'24-02-012 Ind. JUNAEB Alimentac'!AH23</f>
        <v>0</v>
      </c>
      <c r="X11" s="87">
        <f>+'24-02-012 Ind. JUNAEB Alimentac'!AI23</f>
        <v>0</v>
      </c>
      <c r="Y11" s="87">
        <f>+'24-02-012 Ind. JUNAEB Alimentac'!AJ23</f>
        <v>0</v>
      </c>
    </row>
    <row r="12" spans="1:25" ht="24.75" customHeight="1" x14ac:dyDescent="0.25">
      <c r="A12" s="86" t="s">
        <v>52</v>
      </c>
      <c r="B12" s="63">
        <f>+'24-02-012 Ind. JUNAEB Alimentac'!J27</f>
        <v>0</v>
      </c>
      <c r="C12" s="63">
        <f>+'24-02-012 Ind. JUNAEB Alimentac'!K27</f>
        <v>0</v>
      </c>
      <c r="D12" s="63">
        <f>+'24-02-012 Ind. JUNAEB Alimentac'!M27</f>
        <v>0</v>
      </c>
      <c r="E12" s="63">
        <f>+'24-02-012 Ind. JUNAEB Alimentac'!N27</f>
        <v>0</v>
      </c>
      <c r="F12" s="63">
        <f>+'24-02-012 Ind. JUNAEB Alimentac'!O27</f>
        <v>0</v>
      </c>
      <c r="G12" s="63">
        <f>+'24-02-012 Ind. JUNAEB Alimentac'!R27</f>
        <v>0</v>
      </c>
      <c r="H12" s="63">
        <f>+'24-02-012 Ind. JUNAEB Alimentac'!S27</f>
        <v>0</v>
      </c>
      <c r="I12" s="63">
        <f>+'24-02-012 Ind. JUNAEB Alimentac'!T27</f>
        <v>0</v>
      </c>
      <c r="J12" s="63">
        <f>+'24-02-012 Ind. JUNAEB Alimentac'!U27</f>
        <v>0</v>
      </c>
      <c r="K12" s="63">
        <f>+'24-02-012 Ind. JUNAEB Alimentac'!V27</f>
        <v>0</v>
      </c>
      <c r="L12" s="63">
        <f>+'24-02-012 Ind. JUNAEB Alimentac'!W27</f>
        <v>0</v>
      </c>
      <c r="M12" s="63">
        <f>+'24-02-012 Ind. JUNAEB Alimentac'!X27</f>
        <v>0</v>
      </c>
      <c r="N12" s="63">
        <f>+'24-02-012 Ind. JUNAEB Alimentac'!Y27</f>
        <v>0</v>
      </c>
      <c r="O12" s="63">
        <f>+'24-02-012 Ind. JUNAEB Alimentac'!Z27</f>
        <v>0</v>
      </c>
      <c r="P12" s="63">
        <f>+'24-02-012 Ind. JUNAEB Alimentac'!AA27</f>
        <v>0</v>
      </c>
      <c r="Q12" s="63">
        <f>+'24-02-012 Ind. JUNAEB Alimentac'!AB27</f>
        <v>0</v>
      </c>
      <c r="R12" s="63">
        <f>+'24-02-012 Ind. JUNAEB Alimentac'!AC27</f>
        <v>0</v>
      </c>
      <c r="S12" s="63">
        <f>+'24-02-012 Ind. JUNAEB Alimentac'!AD27</f>
        <v>0</v>
      </c>
      <c r="T12" s="63">
        <f>+'24-02-012 Ind. JUNAEB Alimentac'!AE27</f>
        <v>0</v>
      </c>
      <c r="U12" s="63">
        <f>+'24-02-012 Ind. JUNAEB Alimentac'!AF27</f>
        <v>0</v>
      </c>
      <c r="V12" s="63">
        <f>+'24-02-012 Ind. JUNAEB Alimentac'!AG27</f>
        <v>0</v>
      </c>
      <c r="W12" s="63">
        <f>+'24-02-012 Ind. JUNAEB Alimentac'!AH27</f>
        <v>0</v>
      </c>
      <c r="X12" s="87">
        <f>+'24-02-012 Ind. JUNAEB Alimentac'!AI27</f>
        <v>0</v>
      </c>
      <c r="Y12" s="87">
        <f>+'24-02-012 Ind. JUNAEB Alimentac'!AJ27</f>
        <v>0</v>
      </c>
    </row>
    <row r="13" spans="1:25" ht="24.75" customHeight="1" x14ac:dyDescent="0.25">
      <c r="A13" s="86" t="s">
        <v>54</v>
      </c>
      <c r="B13" s="63">
        <f>+'24-02-012 Ind. JUNAEB Alimentac'!J31</f>
        <v>0</v>
      </c>
      <c r="C13" s="63">
        <f>+'24-02-012 Ind. JUNAEB Alimentac'!K31</f>
        <v>0</v>
      </c>
      <c r="D13" s="63">
        <f>+'24-02-012 Ind. JUNAEB Alimentac'!M31</f>
        <v>0</v>
      </c>
      <c r="E13" s="63">
        <f>+'24-02-012 Ind. JUNAEB Alimentac'!N31</f>
        <v>0</v>
      </c>
      <c r="F13" s="63">
        <f>+'24-02-012 Ind. JUNAEB Alimentac'!O31</f>
        <v>0</v>
      </c>
      <c r="G13" s="63">
        <f>+'24-02-012 Ind. JUNAEB Alimentac'!R31</f>
        <v>0</v>
      </c>
      <c r="H13" s="63">
        <f>+'24-02-012 Ind. JUNAEB Alimentac'!S31</f>
        <v>0</v>
      </c>
      <c r="I13" s="63">
        <f>+'24-02-012 Ind. JUNAEB Alimentac'!T31</f>
        <v>0</v>
      </c>
      <c r="J13" s="63">
        <f>+'24-02-012 Ind. JUNAEB Alimentac'!U31</f>
        <v>0</v>
      </c>
      <c r="K13" s="63">
        <f>+'24-02-012 Ind. JUNAEB Alimentac'!V31</f>
        <v>0</v>
      </c>
      <c r="L13" s="63">
        <f>+'24-02-012 Ind. JUNAEB Alimentac'!W31</f>
        <v>0</v>
      </c>
      <c r="M13" s="63">
        <f>+'24-02-012 Ind. JUNAEB Alimentac'!X31</f>
        <v>0</v>
      </c>
      <c r="N13" s="63">
        <f>+'24-02-012 Ind. JUNAEB Alimentac'!Y31</f>
        <v>0</v>
      </c>
      <c r="O13" s="63">
        <f>+'24-02-012 Ind. JUNAEB Alimentac'!Z31</f>
        <v>0</v>
      </c>
      <c r="P13" s="63">
        <f>+'24-02-012 Ind. JUNAEB Alimentac'!AA31</f>
        <v>0</v>
      </c>
      <c r="Q13" s="63">
        <f>+'24-02-012 Ind. JUNAEB Alimentac'!AB31</f>
        <v>0</v>
      </c>
      <c r="R13" s="63">
        <f>+'24-02-012 Ind. JUNAEB Alimentac'!AC31</f>
        <v>0</v>
      </c>
      <c r="S13" s="63">
        <f>+'24-02-012 Ind. JUNAEB Alimentac'!AD31</f>
        <v>0</v>
      </c>
      <c r="T13" s="63">
        <f>+'24-02-012 Ind. JUNAEB Alimentac'!AE31</f>
        <v>0</v>
      </c>
      <c r="U13" s="63">
        <f>+'24-02-012 Ind. JUNAEB Alimentac'!AF31</f>
        <v>0</v>
      </c>
      <c r="V13" s="63">
        <f>+'24-02-012 Ind. JUNAEB Alimentac'!AG31</f>
        <v>0</v>
      </c>
      <c r="W13" s="63">
        <f>+'24-02-012 Ind. JUNAEB Alimentac'!AH31</f>
        <v>0</v>
      </c>
      <c r="X13" s="87">
        <f>+'24-02-012 Ind. JUNAEB Alimentac'!AI31</f>
        <v>0</v>
      </c>
      <c r="Y13" s="87">
        <f>+'24-02-012 Ind. JUNAEB Alimentac'!AJ31</f>
        <v>0</v>
      </c>
    </row>
    <row r="14" spans="1:25" ht="24.75" customHeight="1" x14ac:dyDescent="0.25">
      <c r="A14" s="86" t="s">
        <v>56</v>
      </c>
      <c r="B14" s="63">
        <f>+'24-02-012 Ind. JUNAEB Alimentac'!J35</f>
        <v>0</v>
      </c>
      <c r="C14" s="63">
        <f>+'24-02-012 Ind. JUNAEB Alimentac'!K35</f>
        <v>0</v>
      </c>
      <c r="D14" s="63">
        <f>+'24-02-012 Ind. JUNAEB Alimentac'!M35</f>
        <v>0</v>
      </c>
      <c r="E14" s="63">
        <f>+'24-02-012 Ind. JUNAEB Alimentac'!N35</f>
        <v>0</v>
      </c>
      <c r="F14" s="63">
        <f>+'24-02-012 Ind. JUNAEB Alimentac'!O35</f>
        <v>0</v>
      </c>
      <c r="G14" s="63">
        <f>+'24-02-012 Ind. JUNAEB Alimentac'!R35</f>
        <v>0</v>
      </c>
      <c r="H14" s="63">
        <f>+'24-02-012 Ind. JUNAEB Alimentac'!S35</f>
        <v>0</v>
      </c>
      <c r="I14" s="63">
        <f>+'24-02-012 Ind. JUNAEB Alimentac'!T35</f>
        <v>0</v>
      </c>
      <c r="J14" s="63">
        <f>+'24-02-012 Ind. JUNAEB Alimentac'!U35</f>
        <v>0</v>
      </c>
      <c r="K14" s="63">
        <f>+'24-02-012 Ind. JUNAEB Alimentac'!V35</f>
        <v>0</v>
      </c>
      <c r="L14" s="63">
        <f>+'24-02-012 Ind. JUNAEB Alimentac'!W35</f>
        <v>0</v>
      </c>
      <c r="M14" s="63">
        <f>+'24-02-012 Ind. JUNAEB Alimentac'!X35</f>
        <v>0</v>
      </c>
      <c r="N14" s="63">
        <f>+'24-02-012 Ind. JUNAEB Alimentac'!Y35</f>
        <v>0</v>
      </c>
      <c r="O14" s="63">
        <f>+'24-02-012 Ind. JUNAEB Alimentac'!Z35</f>
        <v>0</v>
      </c>
      <c r="P14" s="63">
        <f>+'24-02-012 Ind. JUNAEB Alimentac'!AA35</f>
        <v>0</v>
      </c>
      <c r="Q14" s="63">
        <f>+'24-02-012 Ind. JUNAEB Alimentac'!AB35</f>
        <v>0</v>
      </c>
      <c r="R14" s="63">
        <f>+'24-02-012 Ind. JUNAEB Alimentac'!AC35</f>
        <v>0</v>
      </c>
      <c r="S14" s="63">
        <f>+'24-02-012 Ind. JUNAEB Alimentac'!AD35</f>
        <v>0</v>
      </c>
      <c r="T14" s="63">
        <f>+'24-02-012 Ind. JUNAEB Alimentac'!AE35</f>
        <v>0</v>
      </c>
      <c r="U14" s="63">
        <f>+'24-02-012 Ind. JUNAEB Alimentac'!AF35</f>
        <v>0</v>
      </c>
      <c r="V14" s="63">
        <f>+'24-02-012 Ind. JUNAEB Alimentac'!AG35</f>
        <v>0</v>
      </c>
      <c r="W14" s="63">
        <f>+'24-02-012 Ind. JUNAEB Alimentac'!AH35</f>
        <v>0</v>
      </c>
      <c r="X14" s="87">
        <f>+'24-02-012 Ind. JUNAEB Alimentac'!AI35</f>
        <v>0</v>
      </c>
      <c r="Y14" s="87">
        <f>+'24-02-012 Ind. JUNAEB Alimentac'!AJ35</f>
        <v>0</v>
      </c>
    </row>
    <row r="15" spans="1:25" ht="24.75" customHeight="1" x14ac:dyDescent="0.25">
      <c r="A15" s="86" t="s">
        <v>58</v>
      </c>
      <c r="B15" s="63">
        <f>+'24-02-012 Ind. JUNAEB Alimentac'!J39</f>
        <v>0</v>
      </c>
      <c r="C15" s="63">
        <f>+'24-02-012 Ind. JUNAEB Alimentac'!K39</f>
        <v>0</v>
      </c>
      <c r="D15" s="63">
        <f>+'24-02-012 Ind. JUNAEB Alimentac'!M39</f>
        <v>0</v>
      </c>
      <c r="E15" s="63">
        <f>+'24-02-012 Ind. JUNAEB Alimentac'!N39</f>
        <v>0</v>
      </c>
      <c r="F15" s="63">
        <f>+'24-02-012 Ind. JUNAEB Alimentac'!O39</f>
        <v>0</v>
      </c>
      <c r="G15" s="63">
        <f>+'24-02-012 Ind. JUNAEB Alimentac'!R39</f>
        <v>0</v>
      </c>
      <c r="H15" s="63">
        <f>+'24-02-012 Ind. JUNAEB Alimentac'!S39</f>
        <v>0</v>
      </c>
      <c r="I15" s="63">
        <f>+'24-02-012 Ind. JUNAEB Alimentac'!T39</f>
        <v>0</v>
      </c>
      <c r="J15" s="63">
        <f>+'24-02-012 Ind. JUNAEB Alimentac'!U39</f>
        <v>0</v>
      </c>
      <c r="K15" s="63">
        <f>+'24-02-012 Ind. JUNAEB Alimentac'!V39</f>
        <v>0</v>
      </c>
      <c r="L15" s="63">
        <f>+'24-02-012 Ind. JUNAEB Alimentac'!W39</f>
        <v>0</v>
      </c>
      <c r="M15" s="63">
        <f>+'24-02-012 Ind. JUNAEB Alimentac'!X39</f>
        <v>0</v>
      </c>
      <c r="N15" s="63">
        <f>+'24-02-012 Ind. JUNAEB Alimentac'!Y39</f>
        <v>0</v>
      </c>
      <c r="O15" s="63">
        <f>+'24-02-012 Ind. JUNAEB Alimentac'!Z39</f>
        <v>0</v>
      </c>
      <c r="P15" s="63">
        <f>+'24-02-012 Ind. JUNAEB Alimentac'!AA39</f>
        <v>0</v>
      </c>
      <c r="Q15" s="63">
        <f>+'24-02-012 Ind. JUNAEB Alimentac'!AB39</f>
        <v>0</v>
      </c>
      <c r="R15" s="63">
        <f>+'24-02-012 Ind. JUNAEB Alimentac'!AC39</f>
        <v>0</v>
      </c>
      <c r="S15" s="63">
        <f>+'24-02-012 Ind. JUNAEB Alimentac'!AD39</f>
        <v>0</v>
      </c>
      <c r="T15" s="63">
        <f>+'24-02-012 Ind. JUNAEB Alimentac'!AE39</f>
        <v>0</v>
      </c>
      <c r="U15" s="63">
        <f>+'24-02-012 Ind. JUNAEB Alimentac'!AF39</f>
        <v>0</v>
      </c>
      <c r="V15" s="63">
        <f>+'24-02-012 Ind. JUNAEB Alimentac'!AG39</f>
        <v>0</v>
      </c>
      <c r="W15" s="63">
        <f>+'24-02-012 Ind. JUNAEB Alimentac'!AH39</f>
        <v>0</v>
      </c>
      <c r="X15" s="87">
        <f>+'24-02-012 Ind. JUNAEB Alimentac'!AI39</f>
        <v>0</v>
      </c>
      <c r="Y15" s="87">
        <f>+'24-02-012 Ind. JUNAEB Alimentac'!AJ39</f>
        <v>0</v>
      </c>
    </row>
    <row r="16" spans="1:25" ht="24.75" customHeight="1" x14ac:dyDescent="0.25">
      <c r="A16" s="86" t="s">
        <v>60</v>
      </c>
      <c r="B16" s="63">
        <f>+'24-02-012 Ind. JUNAEB Alimentac'!J43</f>
        <v>0</v>
      </c>
      <c r="C16" s="63">
        <f>+'24-02-012 Ind. JUNAEB Alimentac'!K43</f>
        <v>0</v>
      </c>
      <c r="D16" s="63">
        <f>+'24-02-012 Ind. JUNAEB Alimentac'!M43</f>
        <v>0</v>
      </c>
      <c r="E16" s="63">
        <f>+'24-02-012 Ind. JUNAEB Alimentac'!N43</f>
        <v>0</v>
      </c>
      <c r="F16" s="63">
        <f>+'24-02-012 Ind. JUNAEB Alimentac'!O43</f>
        <v>0</v>
      </c>
      <c r="G16" s="63">
        <f>+'24-02-012 Ind. JUNAEB Alimentac'!R43</f>
        <v>0</v>
      </c>
      <c r="H16" s="63">
        <f>+'24-02-012 Ind. JUNAEB Alimentac'!S43</f>
        <v>0</v>
      </c>
      <c r="I16" s="63">
        <f>+'24-02-012 Ind. JUNAEB Alimentac'!T43</f>
        <v>0</v>
      </c>
      <c r="J16" s="63">
        <f>+'24-02-012 Ind. JUNAEB Alimentac'!U43</f>
        <v>0</v>
      </c>
      <c r="K16" s="63">
        <f>+'24-02-012 Ind. JUNAEB Alimentac'!V43</f>
        <v>0</v>
      </c>
      <c r="L16" s="63">
        <f>+'24-02-012 Ind. JUNAEB Alimentac'!W43</f>
        <v>0</v>
      </c>
      <c r="M16" s="63">
        <f>+'24-02-012 Ind. JUNAEB Alimentac'!X43</f>
        <v>0</v>
      </c>
      <c r="N16" s="63">
        <f>+'24-02-012 Ind. JUNAEB Alimentac'!Y43</f>
        <v>0</v>
      </c>
      <c r="O16" s="63">
        <f>+'24-02-012 Ind. JUNAEB Alimentac'!Z43</f>
        <v>0</v>
      </c>
      <c r="P16" s="63">
        <f>+'24-02-012 Ind. JUNAEB Alimentac'!AA43</f>
        <v>0</v>
      </c>
      <c r="Q16" s="63">
        <f>+'24-02-012 Ind. JUNAEB Alimentac'!AB43</f>
        <v>0</v>
      </c>
      <c r="R16" s="63">
        <f>+'24-02-012 Ind. JUNAEB Alimentac'!AC43</f>
        <v>0</v>
      </c>
      <c r="S16" s="63">
        <f>+'24-02-012 Ind. JUNAEB Alimentac'!AD43</f>
        <v>0</v>
      </c>
      <c r="T16" s="63">
        <f>+'24-02-012 Ind. JUNAEB Alimentac'!AE43</f>
        <v>0</v>
      </c>
      <c r="U16" s="63">
        <f>+'24-02-012 Ind. JUNAEB Alimentac'!AF43</f>
        <v>0</v>
      </c>
      <c r="V16" s="63">
        <f>+'24-02-012 Ind. JUNAEB Alimentac'!AG43</f>
        <v>0</v>
      </c>
      <c r="W16" s="63">
        <f>+'24-02-012 Ind. JUNAEB Alimentac'!AH43</f>
        <v>0</v>
      </c>
      <c r="X16" s="87">
        <f>+'24-02-012 Ind. JUNAEB Alimentac'!AI43</f>
        <v>0</v>
      </c>
      <c r="Y16" s="87">
        <f>+'24-02-012 Ind. JUNAEB Alimentac'!AJ43</f>
        <v>0</v>
      </c>
    </row>
    <row r="17" spans="1:25" ht="24.75" customHeight="1" x14ac:dyDescent="0.25">
      <c r="A17" s="86" t="s">
        <v>62</v>
      </c>
      <c r="B17" s="63">
        <f>+'24-02-012 Ind. JUNAEB Alimentac'!J47</f>
        <v>0</v>
      </c>
      <c r="C17" s="63">
        <f>+'24-02-012 Ind. JUNAEB Alimentac'!K47</f>
        <v>0</v>
      </c>
      <c r="D17" s="63">
        <f>+'24-02-012 Ind. JUNAEB Alimentac'!M47</f>
        <v>0</v>
      </c>
      <c r="E17" s="63">
        <f>+'24-02-012 Ind. JUNAEB Alimentac'!N47</f>
        <v>0</v>
      </c>
      <c r="F17" s="63">
        <f>+'24-02-012 Ind. JUNAEB Alimentac'!O47</f>
        <v>0</v>
      </c>
      <c r="G17" s="63">
        <f>+'24-02-012 Ind. JUNAEB Alimentac'!R47</f>
        <v>0</v>
      </c>
      <c r="H17" s="63">
        <f>+'24-02-012 Ind. JUNAEB Alimentac'!S47</f>
        <v>0</v>
      </c>
      <c r="I17" s="63">
        <f>+'24-02-012 Ind. JUNAEB Alimentac'!T47</f>
        <v>0</v>
      </c>
      <c r="J17" s="63">
        <f>+'24-02-012 Ind. JUNAEB Alimentac'!U47</f>
        <v>0</v>
      </c>
      <c r="K17" s="63">
        <f>+'24-02-012 Ind. JUNAEB Alimentac'!V47</f>
        <v>0</v>
      </c>
      <c r="L17" s="63">
        <f>+'24-02-012 Ind. JUNAEB Alimentac'!W47</f>
        <v>0</v>
      </c>
      <c r="M17" s="63">
        <f>+'24-02-012 Ind. JUNAEB Alimentac'!X47</f>
        <v>0</v>
      </c>
      <c r="N17" s="63">
        <f>+'24-02-012 Ind. JUNAEB Alimentac'!Y47</f>
        <v>0</v>
      </c>
      <c r="O17" s="63">
        <f>+'24-02-012 Ind. JUNAEB Alimentac'!Z47</f>
        <v>0</v>
      </c>
      <c r="P17" s="63">
        <f>+'24-02-012 Ind. JUNAEB Alimentac'!AA47</f>
        <v>0</v>
      </c>
      <c r="Q17" s="63">
        <f>+'24-02-012 Ind. JUNAEB Alimentac'!AB47</f>
        <v>0</v>
      </c>
      <c r="R17" s="63">
        <f>+'24-02-012 Ind. JUNAEB Alimentac'!AC47</f>
        <v>0</v>
      </c>
      <c r="S17" s="63">
        <f>+'24-02-012 Ind. JUNAEB Alimentac'!AD47</f>
        <v>0</v>
      </c>
      <c r="T17" s="63">
        <f>+'24-02-012 Ind. JUNAEB Alimentac'!AE47</f>
        <v>0</v>
      </c>
      <c r="U17" s="63">
        <f>+'24-02-012 Ind. JUNAEB Alimentac'!AF47</f>
        <v>0</v>
      </c>
      <c r="V17" s="63">
        <f>+'24-02-012 Ind. JUNAEB Alimentac'!AG47</f>
        <v>0</v>
      </c>
      <c r="W17" s="63">
        <f>+'24-02-012 Ind. JUNAEB Alimentac'!AH47</f>
        <v>0</v>
      </c>
      <c r="X17" s="87">
        <f>+'24-02-012 Ind. JUNAEB Alimentac'!AI47</f>
        <v>0</v>
      </c>
      <c r="Y17" s="87">
        <f>+'24-02-012 Ind. JUNAEB Alimentac'!AJ44</f>
        <v>0</v>
      </c>
    </row>
    <row r="18" spans="1:25" ht="24.75" customHeight="1" x14ac:dyDescent="0.25">
      <c r="A18" s="86" t="s">
        <v>64</v>
      </c>
      <c r="B18" s="63">
        <f>+'24-02-012 Ind. JUNAEB Alimentac'!J51</f>
        <v>0</v>
      </c>
      <c r="C18" s="63">
        <f>+'24-02-012 Ind. JUNAEB Alimentac'!K51</f>
        <v>0</v>
      </c>
      <c r="D18" s="63">
        <f>+'24-02-012 Ind. JUNAEB Alimentac'!M51</f>
        <v>0</v>
      </c>
      <c r="E18" s="63">
        <f>+'24-02-012 Ind. JUNAEB Alimentac'!N51</f>
        <v>0</v>
      </c>
      <c r="F18" s="63">
        <f>+'24-02-012 Ind. JUNAEB Alimentac'!O51</f>
        <v>0</v>
      </c>
      <c r="G18" s="63">
        <f>+'24-02-012 Ind. JUNAEB Alimentac'!R51</f>
        <v>0</v>
      </c>
      <c r="H18" s="63">
        <f>+'24-02-012 Ind. JUNAEB Alimentac'!S51</f>
        <v>0</v>
      </c>
      <c r="I18" s="63">
        <f>+'24-02-012 Ind. JUNAEB Alimentac'!T51</f>
        <v>0</v>
      </c>
      <c r="J18" s="63">
        <f>+'24-02-012 Ind. JUNAEB Alimentac'!U51</f>
        <v>0</v>
      </c>
      <c r="K18" s="63">
        <f>+'24-02-012 Ind. JUNAEB Alimentac'!V51</f>
        <v>0</v>
      </c>
      <c r="L18" s="63">
        <f>+'24-02-012 Ind. JUNAEB Alimentac'!W51</f>
        <v>0</v>
      </c>
      <c r="M18" s="63">
        <f>+'24-02-012 Ind. JUNAEB Alimentac'!X51</f>
        <v>0</v>
      </c>
      <c r="N18" s="63">
        <f>+'24-02-012 Ind. JUNAEB Alimentac'!Y51</f>
        <v>0</v>
      </c>
      <c r="O18" s="63">
        <f>+'24-02-012 Ind. JUNAEB Alimentac'!Z51</f>
        <v>0</v>
      </c>
      <c r="P18" s="63">
        <f>+'24-02-012 Ind. JUNAEB Alimentac'!AA51</f>
        <v>0</v>
      </c>
      <c r="Q18" s="63">
        <f>+'24-02-012 Ind. JUNAEB Alimentac'!AB51</f>
        <v>0</v>
      </c>
      <c r="R18" s="63">
        <f>+'24-02-012 Ind. JUNAEB Alimentac'!AC51</f>
        <v>0</v>
      </c>
      <c r="S18" s="63">
        <f>+'24-02-012 Ind. JUNAEB Alimentac'!AD51</f>
        <v>0</v>
      </c>
      <c r="T18" s="63">
        <f>+'24-02-012 Ind. JUNAEB Alimentac'!AE51</f>
        <v>0</v>
      </c>
      <c r="U18" s="63">
        <f>+'24-02-012 Ind. JUNAEB Alimentac'!AF51</f>
        <v>0</v>
      </c>
      <c r="V18" s="63">
        <f>+'24-02-012 Ind. JUNAEB Alimentac'!AG51</f>
        <v>0</v>
      </c>
      <c r="W18" s="63">
        <f>+'24-02-012 Ind. JUNAEB Alimentac'!AH51</f>
        <v>0</v>
      </c>
      <c r="X18" s="87">
        <f>+'24-02-012 Ind. JUNAEB Alimentac'!AI51</f>
        <v>0</v>
      </c>
      <c r="Y18" s="87">
        <f>+'24-02-012 Ind. JUNAEB Alimentac'!AJ51</f>
        <v>0</v>
      </c>
    </row>
    <row r="19" spans="1:25" ht="24.75" customHeight="1" x14ac:dyDescent="0.25">
      <c r="A19" s="86" t="s">
        <v>66</v>
      </c>
      <c r="B19" s="63">
        <f>+'24-02-012 Ind. JUNAEB Alimentac'!J55</f>
        <v>0</v>
      </c>
      <c r="C19" s="63">
        <f>+'24-02-012 Ind. JUNAEB Alimentac'!K55</f>
        <v>0</v>
      </c>
      <c r="D19" s="63">
        <f>+'24-02-012 Ind. JUNAEB Alimentac'!M55</f>
        <v>0</v>
      </c>
      <c r="E19" s="63">
        <f>+'24-02-012 Ind. JUNAEB Alimentac'!N55</f>
        <v>0</v>
      </c>
      <c r="F19" s="63">
        <f>+'24-02-012 Ind. JUNAEB Alimentac'!O55</f>
        <v>0</v>
      </c>
      <c r="G19" s="63">
        <f>+'24-02-012 Ind. JUNAEB Alimentac'!R55</f>
        <v>0</v>
      </c>
      <c r="H19" s="63">
        <f>+'24-02-012 Ind. JUNAEB Alimentac'!S55</f>
        <v>0</v>
      </c>
      <c r="I19" s="63">
        <f>+'24-02-012 Ind. JUNAEB Alimentac'!T55</f>
        <v>0</v>
      </c>
      <c r="J19" s="63">
        <f>+'24-02-012 Ind. JUNAEB Alimentac'!U55</f>
        <v>0</v>
      </c>
      <c r="K19" s="63">
        <f>+'24-02-012 Ind. JUNAEB Alimentac'!V55</f>
        <v>0</v>
      </c>
      <c r="L19" s="63">
        <f>+'24-02-012 Ind. JUNAEB Alimentac'!W55</f>
        <v>0</v>
      </c>
      <c r="M19" s="63">
        <f>+'24-02-012 Ind. JUNAEB Alimentac'!X55</f>
        <v>0</v>
      </c>
      <c r="N19" s="63">
        <f>+'24-02-012 Ind. JUNAEB Alimentac'!Y55</f>
        <v>0</v>
      </c>
      <c r="O19" s="63">
        <f>+'24-02-012 Ind. JUNAEB Alimentac'!Z55</f>
        <v>0</v>
      </c>
      <c r="P19" s="63">
        <f>+'24-02-012 Ind. JUNAEB Alimentac'!AA55</f>
        <v>0</v>
      </c>
      <c r="Q19" s="63">
        <f>+'24-02-012 Ind. JUNAEB Alimentac'!AB55</f>
        <v>0</v>
      </c>
      <c r="R19" s="63">
        <f>+'24-02-012 Ind. JUNAEB Alimentac'!AC55</f>
        <v>0</v>
      </c>
      <c r="S19" s="63">
        <f>+'24-02-012 Ind. JUNAEB Alimentac'!AD55</f>
        <v>0</v>
      </c>
      <c r="T19" s="63">
        <f>+'24-02-012 Ind. JUNAEB Alimentac'!AE55</f>
        <v>0</v>
      </c>
      <c r="U19" s="63">
        <f>+'24-02-012 Ind. JUNAEB Alimentac'!AF55</f>
        <v>0</v>
      </c>
      <c r="V19" s="63">
        <f>+'24-02-012 Ind. JUNAEB Alimentac'!AG55</f>
        <v>0</v>
      </c>
      <c r="W19" s="63">
        <f>+'24-02-012 Ind. JUNAEB Alimentac'!AH55</f>
        <v>0</v>
      </c>
      <c r="X19" s="87">
        <f>+'24-02-012 Ind. JUNAEB Alimentac'!AI55</f>
        <v>0</v>
      </c>
      <c r="Y19" s="87">
        <f>+'24-02-012 Ind. JUNAEB Alimentac'!AJ55</f>
        <v>0</v>
      </c>
    </row>
    <row r="20" spans="1:25" ht="24.75" customHeight="1" x14ac:dyDescent="0.25">
      <c r="A20" s="88" t="s">
        <v>68</v>
      </c>
      <c r="B20" s="63">
        <f>+'24-02-012 Ind. JUNAEB Alimentac'!J59</f>
        <v>0</v>
      </c>
      <c r="C20" s="63">
        <f>+'24-02-012 Ind. JUNAEB Alimentac'!K59</f>
        <v>0</v>
      </c>
      <c r="D20" s="63">
        <f>+'24-02-012 Ind. JUNAEB Alimentac'!M59</f>
        <v>0</v>
      </c>
      <c r="E20" s="63">
        <f>+'24-02-012 Ind. JUNAEB Alimentac'!N59</f>
        <v>0</v>
      </c>
      <c r="F20" s="63">
        <f>+'24-02-012 Ind. JUNAEB Alimentac'!O59</f>
        <v>0</v>
      </c>
      <c r="G20" s="63">
        <f>+'24-02-012 Ind. JUNAEB Alimentac'!R59</f>
        <v>0</v>
      </c>
      <c r="H20" s="63">
        <f>+'24-02-012 Ind. JUNAEB Alimentac'!S59</f>
        <v>0</v>
      </c>
      <c r="I20" s="63">
        <f>+'24-02-012 Ind. JUNAEB Alimentac'!T59</f>
        <v>0</v>
      </c>
      <c r="J20" s="63">
        <f>+'24-02-012 Ind. JUNAEB Alimentac'!U59</f>
        <v>0</v>
      </c>
      <c r="K20" s="63">
        <f>+'24-02-012 Ind. JUNAEB Alimentac'!V59</f>
        <v>0</v>
      </c>
      <c r="L20" s="63">
        <f>+'24-02-012 Ind. JUNAEB Alimentac'!W59</f>
        <v>0</v>
      </c>
      <c r="M20" s="63">
        <f>+'24-02-012 Ind. JUNAEB Alimentac'!X59</f>
        <v>0</v>
      </c>
      <c r="N20" s="63">
        <f>+'24-02-012 Ind. JUNAEB Alimentac'!Y59</f>
        <v>0</v>
      </c>
      <c r="O20" s="63">
        <f>+'24-02-012 Ind. JUNAEB Alimentac'!Z59</f>
        <v>0</v>
      </c>
      <c r="P20" s="63">
        <f>+'24-02-012 Ind. JUNAEB Alimentac'!AA59</f>
        <v>0</v>
      </c>
      <c r="Q20" s="63">
        <f>+'24-02-012 Ind. JUNAEB Alimentac'!AB59</f>
        <v>0</v>
      </c>
      <c r="R20" s="63">
        <f>+'24-02-012 Ind. JUNAEB Alimentac'!AC59</f>
        <v>0</v>
      </c>
      <c r="S20" s="63">
        <f>+'24-02-012 Ind. JUNAEB Alimentac'!AD59</f>
        <v>0</v>
      </c>
      <c r="T20" s="63">
        <f>+'24-02-012 Ind. JUNAEB Alimentac'!AE59</f>
        <v>0</v>
      </c>
      <c r="U20" s="63">
        <f>+'24-02-012 Ind. JUNAEB Alimentac'!AF59</f>
        <v>0</v>
      </c>
      <c r="V20" s="63">
        <f>+'24-02-012 Ind. JUNAEB Alimentac'!AG59</f>
        <v>0</v>
      </c>
      <c r="W20" s="63">
        <f>+'24-02-012 Ind. JUNAEB Alimentac'!AH59</f>
        <v>0</v>
      </c>
      <c r="X20" s="87">
        <f>+'24-02-012 Ind. JUNAEB Alimentac'!AI59</f>
        <v>0</v>
      </c>
      <c r="Y20" s="87">
        <f>+'24-02-012 Ind. JUNAEB Alimentac'!AJ59</f>
        <v>0</v>
      </c>
    </row>
    <row r="21" spans="1:25" ht="24.75" customHeight="1" x14ac:dyDescent="0.25">
      <c r="A21" s="88" t="s">
        <v>70</v>
      </c>
      <c r="B21" s="63">
        <f>+'24-02-012 Ind. JUNAEB Alimentac'!J63</f>
        <v>0</v>
      </c>
      <c r="C21" s="63">
        <f>+'24-02-012 Ind. JUNAEB Alimentac'!K63</f>
        <v>0</v>
      </c>
      <c r="D21" s="63">
        <f>+'24-02-012 Ind. JUNAEB Alimentac'!M63</f>
        <v>0</v>
      </c>
      <c r="E21" s="63">
        <f>+'24-02-012 Ind. JUNAEB Alimentac'!N63</f>
        <v>0</v>
      </c>
      <c r="F21" s="63">
        <f>+'24-02-012 Ind. JUNAEB Alimentac'!O63</f>
        <v>0</v>
      </c>
      <c r="G21" s="63">
        <f>+'24-02-012 Ind. JUNAEB Alimentac'!R63</f>
        <v>0</v>
      </c>
      <c r="H21" s="63">
        <f>+'24-02-012 Ind. JUNAEB Alimentac'!S63</f>
        <v>0</v>
      </c>
      <c r="I21" s="63">
        <f>+'24-02-012 Ind. JUNAEB Alimentac'!T63</f>
        <v>0</v>
      </c>
      <c r="J21" s="63">
        <f>+'24-02-012 Ind. JUNAEB Alimentac'!U63</f>
        <v>0</v>
      </c>
      <c r="K21" s="63">
        <f>+'24-02-012 Ind. JUNAEB Alimentac'!V63</f>
        <v>0</v>
      </c>
      <c r="L21" s="63">
        <f>+'24-02-012 Ind. JUNAEB Alimentac'!W63</f>
        <v>0</v>
      </c>
      <c r="M21" s="63">
        <f>+'24-02-012 Ind. JUNAEB Alimentac'!X63</f>
        <v>0</v>
      </c>
      <c r="N21" s="63">
        <f>+'24-02-012 Ind. JUNAEB Alimentac'!Y63</f>
        <v>0</v>
      </c>
      <c r="O21" s="63">
        <f>+'24-02-012 Ind. JUNAEB Alimentac'!Z63</f>
        <v>0</v>
      </c>
      <c r="P21" s="63">
        <f>+'24-02-012 Ind. JUNAEB Alimentac'!AA63</f>
        <v>0</v>
      </c>
      <c r="Q21" s="63">
        <f>+'24-02-012 Ind. JUNAEB Alimentac'!AB63</f>
        <v>0</v>
      </c>
      <c r="R21" s="63">
        <f>+'24-02-012 Ind. JUNAEB Alimentac'!AC63</f>
        <v>0</v>
      </c>
      <c r="S21" s="63">
        <f>+'24-02-012 Ind. JUNAEB Alimentac'!AD63</f>
        <v>0</v>
      </c>
      <c r="T21" s="63">
        <f>+'24-02-012 Ind. JUNAEB Alimentac'!AE63</f>
        <v>0</v>
      </c>
      <c r="U21" s="63">
        <f>+'24-02-012 Ind. JUNAEB Alimentac'!AF63</f>
        <v>0</v>
      </c>
      <c r="V21" s="63">
        <f>+'24-02-012 Ind. JUNAEB Alimentac'!AG63</f>
        <v>0</v>
      </c>
      <c r="W21" s="63">
        <f>+'24-02-012 Ind. JUNAEB Alimentac'!AH63</f>
        <v>0</v>
      </c>
      <c r="X21" s="87">
        <f>+'24-02-012 Ind. JUNAEB Alimentac'!AI63</f>
        <v>0</v>
      </c>
      <c r="Y21" s="87">
        <f>+'24-02-012 Ind. JUNAEB Alimentac'!AJ63</f>
        <v>0</v>
      </c>
    </row>
    <row r="22" spans="1:25" ht="24.75" customHeight="1" x14ac:dyDescent="0.25">
      <c r="A22" s="88" t="s">
        <v>72</v>
      </c>
      <c r="B22" s="63">
        <f>+'24-02-012 Ind. JUNAEB Alimentac'!J67</f>
        <v>0</v>
      </c>
      <c r="C22" s="63">
        <f>+'24-02-012 Ind. JUNAEB Alimentac'!K67</f>
        <v>0</v>
      </c>
      <c r="D22" s="63">
        <f>+'24-02-012 Ind. JUNAEB Alimentac'!M67</f>
        <v>0</v>
      </c>
      <c r="E22" s="63">
        <f>+'24-02-012 Ind. JUNAEB Alimentac'!N67</f>
        <v>0</v>
      </c>
      <c r="F22" s="63">
        <f>+'24-02-012 Ind. JUNAEB Alimentac'!O67</f>
        <v>0</v>
      </c>
      <c r="G22" s="63">
        <f>+'24-02-012 Ind. JUNAEB Alimentac'!R67</f>
        <v>0</v>
      </c>
      <c r="H22" s="63">
        <f>+'24-02-012 Ind. JUNAEB Alimentac'!S67</f>
        <v>0</v>
      </c>
      <c r="I22" s="63">
        <f>+'24-02-012 Ind. JUNAEB Alimentac'!T67</f>
        <v>0</v>
      </c>
      <c r="J22" s="63">
        <f>+'24-02-012 Ind. JUNAEB Alimentac'!U67</f>
        <v>0</v>
      </c>
      <c r="K22" s="63">
        <f>+'24-02-012 Ind. JUNAEB Alimentac'!V67</f>
        <v>0</v>
      </c>
      <c r="L22" s="63">
        <f>+'24-02-012 Ind. JUNAEB Alimentac'!W67</f>
        <v>0</v>
      </c>
      <c r="M22" s="63">
        <f>+'24-02-012 Ind. JUNAEB Alimentac'!X67</f>
        <v>0</v>
      </c>
      <c r="N22" s="63">
        <f>+'24-02-012 Ind. JUNAEB Alimentac'!Y67</f>
        <v>0</v>
      </c>
      <c r="O22" s="63">
        <f>+'24-02-012 Ind. JUNAEB Alimentac'!Z67</f>
        <v>0</v>
      </c>
      <c r="P22" s="63">
        <f>+'24-02-012 Ind. JUNAEB Alimentac'!AA67</f>
        <v>0</v>
      </c>
      <c r="Q22" s="63">
        <f>+'24-02-012 Ind. JUNAEB Alimentac'!AB67</f>
        <v>0</v>
      </c>
      <c r="R22" s="63">
        <f>+'24-02-012 Ind. JUNAEB Alimentac'!AC67</f>
        <v>0</v>
      </c>
      <c r="S22" s="63">
        <f>+'24-02-012 Ind. JUNAEB Alimentac'!AD67</f>
        <v>0</v>
      </c>
      <c r="T22" s="63">
        <f>+'24-02-012 Ind. JUNAEB Alimentac'!AE67</f>
        <v>0</v>
      </c>
      <c r="U22" s="63">
        <f>+'24-02-012 Ind. JUNAEB Alimentac'!AF67</f>
        <v>0</v>
      </c>
      <c r="V22" s="63">
        <f>+'24-02-012 Ind. JUNAEB Alimentac'!AG67</f>
        <v>0</v>
      </c>
      <c r="W22" s="63">
        <f>+'24-02-012 Ind. JUNAEB Alimentac'!AH67</f>
        <v>0</v>
      </c>
      <c r="X22" s="87">
        <f>+'24-02-012 Ind. JUNAEB Alimentac'!AI67</f>
        <v>0</v>
      </c>
      <c r="Y22" s="87">
        <f>+'24-02-012 Ind. JUNAEB Alimentac'!AJ67</f>
        <v>0</v>
      </c>
    </row>
    <row r="23" spans="1:25" ht="24.75" customHeight="1" x14ac:dyDescent="0.25">
      <c r="A23" s="89" t="s">
        <v>74</v>
      </c>
      <c r="B23" s="63">
        <f>+'24-02-012 Ind. JUNAEB Alimentac'!J70</f>
        <v>4568381000</v>
      </c>
      <c r="C23" s="63">
        <f>+'24-02-012 Ind. JUNAEB Alimentac'!K70</f>
        <v>4568381000</v>
      </c>
      <c r="D23" s="63">
        <f>+'24-02-012 Ind. JUNAEB Alimentac'!M70</f>
        <v>0</v>
      </c>
      <c r="E23" s="63">
        <f>+'24-02-012 Ind. JUNAEB Alimentac'!N70</f>
        <v>0</v>
      </c>
      <c r="F23" s="63">
        <f>+'24-02-012 Ind. JUNAEB Alimentac'!O70</f>
        <v>0</v>
      </c>
      <c r="G23" s="63">
        <f>+'24-02-012 Ind. JUNAEB Alimentac'!R70</f>
        <v>0</v>
      </c>
      <c r="H23" s="63">
        <f>+'24-02-012 Ind. JUNAEB Alimentac'!S70</f>
        <v>0</v>
      </c>
      <c r="I23" s="63">
        <f>+'24-02-012 Ind. JUNAEB Alimentac'!T70</f>
        <v>0</v>
      </c>
      <c r="J23" s="63">
        <f>+'24-02-012 Ind. JUNAEB Alimentac'!U70</f>
        <v>0</v>
      </c>
      <c r="K23" s="63">
        <f>+'24-02-012 Ind. JUNAEB Alimentac'!V70</f>
        <v>0</v>
      </c>
      <c r="L23" s="63">
        <f>+'24-02-012 Ind. JUNAEB Alimentac'!W70</f>
        <v>0</v>
      </c>
      <c r="M23" s="63">
        <f>+'24-02-012 Ind. JUNAEB Alimentac'!X70</f>
        <v>0</v>
      </c>
      <c r="N23" s="63">
        <f>+'24-02-012 Ind. JUNAEB Alimentac'!Y70</f>
        <v>0</v>
      </c>
      <c r="O23" s="63">
        <f>+'24-02-012 Ind. JUNAEB Alimentac'!Z70</f>
        <v>0</v>
      </c>
      <c r="P23" s="63">
        <f>+'24-02-012 Ind. JUNAEB Alimentac'!AA70</f>
        <v>0</v>
      </c>
      <c r="Q23" s="63">
        <f>+'24-02-012 Ind. JUNAEB Alimentac'!AB70</f>
        <v>0</v>
      </c>
      <c r="R23" s="63">
        <f>+'24-02-012 Ind. JUNAEB Alimentac'!AC70</f>
        <v>0</v>
      </c>
      <c r="S23" s="63">
        <f>+'24-02-012 Ind. JUNAEB Alimentac'!AD70</f>
        <v>0</v>
      </c>
      <c r="T23" s="63">
        <f>+'24-02-012 Ind. JUNAEB Alimentac'!AE70</f>
        <v>0</v>
      </c>
      <c r="U23" s="63">
        <f>+'24-02-012 Ind. JUNAEB Alimentac'!AF70</f>
        <v>0</v>
      </c>
      <c r="V23" s="63">
        <f>+'24-02-012 Ind. JUNAEB Alimentac'!AG70</f>
        <v>0</v>
      </c>
      <c r="W23" s="63">
        <f>+'24-02-012 Ind. JUNAEB Alimentac'!AH70</f>
        <v>0</v>
      </c>
      <c r="X23" s="87">
        <f>+'24-02-012 Ind. JUNAEB Alimentac'!AI70</f>
        <v>0</v>
      </c>
      <c r="Y23" s="87">
        <f>+'24-02-012 Ind. JUNAEB Alimentac'!AJ70</f>
        <v>0</v>
      </c>
    </row>
    <row r="24" spans="1:25" ht="25.5" x14ac:dyDescent="0.25">
      <c r="A24" s="8" t="str">
        <f>"TOTAL ASIG."&amp;" "&amp;$A$5</f>
        <v>TOTAL ASIG. 24-02-012 "Programa de Alimentación - JUNAEB"</v>
      </c>
      <c r="B24" s="75">
        <f>SUM(B8:B23)</f>
        <v>4568381000</v>
      </c>
      <c r="C24" s="75">
        <f t="shared" ref="C24:V24" si="0">SUM(C8:C23)</f>
        <v>4568381000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90">
        <f>+'24-02-012 Ind. JUNAEB Alimentac'!AI71</f>
        <v>0</v>
      </c>
      <c r="Y24" s="90">
        <f>'24-02-012 Ind. JUNAEB Alimentac'!AJ71</f>
        <v>0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0290B-5841-4E86-8AE9-EC2F34DCF616}">
  <sheetPr>
    <tabColor rgb="FF007DB5"/>
    <pageSetUpPr fitToPage="1"/>
  </sheetPr>
  <dimension ref="A1:DB91"/>
  <sheetViews>
    <sheetView topLeftCell="D19" zoomScale="110" zoomScaleNormal="110" workbookViewId="0">
      <selection activeCell="L69" sqref="L69:L70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customWidth="1" outlineLevel="1"/>
    <col min="25" max="25" width="12.140625" style="83" customWidth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</row>
    <row r="2" spans="1:106" s="1" customFormat="1" ht="16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</row>
    <row r="3" spans="1:106" s="1" customFormat="1" ht="16.5" customHeight="1" x14ac:dyDescent="0.25">
      <c r="A3" s="142" t="s">
        <v>169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</row>
    <row r="4" spans="1:106" s="1" customFormat="1" ht="16.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</row>
    <row r="5" spans="1:106" ht="17.25" customHeight="1" x14ac:dyDescent="0.25">
      <c r="A5" s="174" t="s">
        <v>83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6"/>
    </row>
    <row r="6" spans="1:106" s="6" customFormat="1" x14ac:dyDescent="0.25">
      <c r="A6" s="138" t="s">
        <v>3</v>
      </c>
      <c r="B6" s="172" t="s">
        <v>4</v>
      </c>
      <c r="C6" s="4" t="s">
        <v>5</v>
      </c>
      <c r="D6" s="172" t="s">
        <v>6</v>
      </c>
      <c r="E6" s="138" t="s">
        <v>7</v>
      </c>
      <c r="F6" s="172" t="s">
        <v>8</v>
      </c>
      <c r="G6" s="138" t="s">
        <v>9</v>
      </c>
      <c r="H6" s="138" t="s">
        <v>10</v>
      </c>
      <c r="I6" s="138"/>
      <c r="J6" s="145" t="s">
        <v>11</v>
      </c>
      <c r="K6" s="145" t="s">
        <v>12</v>
      </c>
      <c r="L6" s="138" t="s">
        <v>13</v>
      </c>
      <c r="M6" s="151" t="s">
        <v>14</v>
      </c>
      <c r="N6" s="152"/>
      <c r="O6" s="153"/>
      <c r="P6" s="138" t="s">
        <v>15</v>
      </c>
      <c r="Q6" s="172" t="s">
        <v>16</v>
      </c>
      <c r="R6" s="137" t="s">
        <v>17</v>
      </c>
      <c r="S6" s="137"/>
      <c r="T6" s="137"/>
      <c r="U6" s="145" t="s">
        <v>18</v>
      </c>
      <c r="V6" s="137" t="s">
        <v>17</v>
      </c>
      <c r="W6" s="137"/>
      <c r="X6" s="137"/>
      <c r="Y6" s="145" t="s">
        <v>19</v>
      </c>
      <c r="Z6" s="137" t="s">
        <v>17</v>
      </c>
      <c r="AA6" s="137"/>
      <c r="AB6" s="137"/>
      <c r="AC6" s="145" t="s">
        <v>20</v>
      </c>
      <c r="AD6" s="137" t="s">
        <v>17</v>
      </c>
      <c r="AE6" s="137"/>
      <c r="AF6" s="137"/>
      <c r="AG6" s="145" t="s">
        <v>21</v>
      </c>
      <c r="AH6" s="145" t="s">
        <v>22</v>
      </c>
      <c r="AI6" s="147" t="s">
        <v>23</v>
      </c>
      <c r="AJ6" s="147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38"/>
      <c r="B7" s="173"/>
      <c r="C7" s="4" t="s">
        <v>24</v>
      </c>
      <c r="D7" s="173"/>
      <c r="E7" s="138"/>
      <c r="F7" s="173"/>
      <c r="G7" s="138"/>
      <c r="H7" s="3" t="s">
        <v>25</v>
      </c>
      <c r="I7" s="3" t="s">
        <v>26</v>
      </c>
      <c r="J7" s="146"/>
      <c r="K7" s="146"/>
      <c r="L7" s="138"/>
      <c r="M7" s="5" t="s">
        <v>27</v>
      </c>
      <c r="N7" s="5" t="s">
        <v>28</v>
      </c>
      <c r="O7" s="5" t="s">
        <v>29</v>
      </c>
      <c r="P7" s="138"/>
      <c r="Q7" s="173"/>
      <c r="R7" s="5" t="s">
        <v>30</v>
      </c>
      <c r="S7" s="5" t="s">
        <v>31</v>
      </c>
      <c r="T7" s="5" t="s">
        <v>32</v>
      </c>
      <c r="U7" s="146"/>
      <c r="V7" s="5" t="s">
        <v>33</v>
      </c>
      <c r="W7" s="5" t="s">
        <v>34</v>
      </c>
      <c r="X7" s="5" t="s">
        <v>35</v>
      </c>
      <c r="Y7" s="146"/>
      <c r="Z7" s="5" t="s">
        <v>36</v>
      </c>
      <c r="AA7" s="5" t="s">
        <v>37</v>
      </c>
      <c r="AB7" s="5" t="s">
        <v>38</v>
      </c>
      <c r="AC7" s="146"/>
      <c r="AD7" s="5" t="s">
        <v>39</v>
      </c>
      <c r="AE7" s="5" t="s">
        <v>40</v>
      </c>
      <c r="AF7" s="5" t="s">
        <v>41</v>
      </c>
      <c r="AG7" s="146"/>
      <c r="AH7" s="146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69" t="s">
        <v>44</v>
      </c>
      <c r="B8" s="149"/>
      <c r="C8" s="149"/>
      <c r="D8" s="149"/>
      <c r="E8" s="150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60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61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62" t="s">
        <v>45</v>
      </c>
      <c r="B11" s="168"/>
      <c r="C11" s="163"/>
      <c r="D11" s="163"/>
      <c r="E11" s="163"/>
      <c r="F11" s="163"/>
      <c r="G11" s="163"/>
      <c r="H11" s="163"/>
      <c r="I11" s="16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57" t="s">
        <v>46</v>
      </c>
      <c r="B12" s="158"/>
      <c r="C12" s="158"/>
      <c r="D12" s="158"/>
      <c r="E12" s="15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7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7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62" t="s">
        <v>47</v>
      </c>
      <c r="B15" s="168"/>
      <c r="C15" s="163"/>
      <c r="D15" s="163"/>
      <c r="E15" s="163"/>
      <c r="F15" s="163"/>
      <c r="G15" s="163"/>
      <c r="H15" s="163"/>
      <c r="I15" s="16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57" t="s">
        <v>48</v>
      </c>
      <c r="B16" s="158"/>
      <c r="C16" s="158"/>
      <c r="D16" s="158"/>
      <c r="E16" s="15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60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61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62" t="s">
        <v>49</v>
      </c>
      <c r="B19" s="168"/>
      <c r="C19" s="163"/>
      <c r="D19" s="163"/>
      <c r="E19" s="163"/>
      <c r="F19" s="163"/>
      <c r="G19" s="163"/>
      <c r="H19" s="163"/>
      <c r="I19" s="16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57" t="s">
        <v>50</v>
      </c>
      <c r="B20" s="158"/>
      <c r="C20" s="158"/>
      <c r="D20" s="158"/>
      <c r="E20" s="15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60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61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62" t="s">
        <v>51</v>
      </c>
      <c r="B23" s="168"/>
      <c r="C23" s="163"/>
      <c r="D23" s="163"/>
      <c r="E23" s="163"/>
      <c r="F23" s="163"/>
      <c r="G23" s="163"/>
      <c r="H23" s="163"/>
      <c r="I23" s="16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57" t="s">
        <v>52</v>
      </c>
      <c r="B24" s="158"/>
      <c r="C24" s="158"/>
      <c r="D24" s="158"/>
      <c r="E24" s="15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60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61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62" t="s">
        <v>53</v>
      </c>
      <c r="B27" s="168"/>
      <c r="C27" s="163"/>
      <c r="D27" s="163"/>
      <c r="E27" s="163"/>
      <c r="F27" s="163"/>
      <c r="G27" s="163"/>
      <c r="H27" s="163"/>
      <c r="I27" s="16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57" t="s">
        <v>54</v>
      </c>
      <c r="B28" s="158"/>
      <c r="C28" s="158"/>
      <c r="D28" s="158"/>
      <c r="E28" s="15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60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61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62" t="s">
        <v>55</v>
      </c>
      <c r="B31" s="168"/>
      <c r="C31" s="163"/>
      <c r="D31" s="163"/>
      <c r="E31" s="163"/>
      <c r="F31" s="163"/>
      <c r="G31" s="163"/>
      <c r="H31" s="163"/>
      <c r="I31" s="16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57" t="s">
        <v>56</v>
      </c>
      <c r="B32" s="158"/>
      <c r="C32" s="158"/>
      <c r="D32" s="158"/>
      <c r="E32" s="15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60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61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62" t="s">
        <v>57</v>
      </c>
      <c r="B35" s="168"/>
      <c r="C35" s="163"/>
      <c r="D35" s="163"/>
      <c r="E35" s="163"/>
      <c r="F35" s="163"/>
      <c r="G35" s="163"/>
      <c r="H35" s="163"/>
      <c r="I35" s="16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57" t="s">
        <v>58</v>
      </c>
      <c r="B36" s="158"/>
      <c r="C36" s="158"/>
      <c r="D36" s="158"/>
      <c r="E36" s="15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60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61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62" t="s">
        <v>59</v>
      </c>
      <c r="B39" s="168"/>
      <c r="C39" s="163"/>
      <c r="D39" s="163"/>
      <c r="E39" s="163"/>
      <c r="F39" s="163"/>
      <c r="G39" s="163"/>
      <c r="H39" s="163"/>
      <c r="I39" s="16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57" t="s">
        <v>60</v>
      </c>
      <c r="B40" s="158"/>
      <c r="C40" s="158"/>
      <c r="D40" s="158"/>
      <c r="E40" s="15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60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61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62" t="s">
        <v>61</v>
      </c>
      <c r="B43" s="168"/>
      <c r="C43" s="163"/>
      <c r="D43" s="163"/>
      <c r="E43" s="163"/>
      <c r="F43" s="163"/>
      <c r="G43" s="163"/>
      <c r="H43" s="163"/>
      <c r="I43" s="16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57" t="s">
        <v>62</v>
      </c>
      <c r="B44" s="158"/>
      <c r="C44" s="158"/>
      <c r="D44" s="158"/>
      <c r="E44" s="15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60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61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62" t="s">
        <v>63</v>
      </c>
      <c r="B47" s="168"/>
      <c r="C47" s="163"/>
      <c r="D47" s="163"/>
      <c r="E47" s="163"/>
      <c r="F47" s="163"/>
      <c r="G47" s="163"/>
      <c r="H47" s="163"/>
      <c r="I47" s="16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57" t="s">
        <v>64</v>
      </c>
      <c r="B48" s="158"/>
      <c r="C48" s="158"/>
      <c r="D48" s="158"/>
      <c r="E48" s="15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60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61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65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65" t="s">
        <v>66</v>
      </c>
      <c r="B52" s="166"/>
      <c r="C52" s="166"/>
      <c r="D52" s="166"/>
      <c r="E52" s="16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60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61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62" t="s">
        <v>67</v>
      </c>
      <c r="B55" s="163"/>
      <c r="C55" s="163"/>
      <c r="D55" s="163"/>
      <c r="E55" s="163"/>
      <c r="F55" s="163"/>
      <c r="G55" s="163"/>
      <c r="H55" s="163"/>
      <c r="I55" s="16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57" t="s">
        <v>68</v>
      </c>
      <c r="B56" s="158"/>
      <c r="C56" s="158"/>
      <c r="D56" s="158"/>
      <c r="E56" s="15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60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61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62" t="s">
        <v>69</v>
      </c>
      <c r="B59" s="163"/>
      <c r="C59" s="163"/>
      <c r="D59" s="163"/>
      <c r="E59" s="163"/>
      <c r="F59" s="163"/>
      <c r="G59" s="163"/>
      <c r="H59" s="163"/>
      <c r="I59" s="16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57" t="s">
        <v>70</v>
      </c>
      <c r="B60" s="158"/>
      <c r="C60" s="158"/>
      <c r="D60" s="158"/>
      <c r="E60" s="15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60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61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62" t="s">
        <v>71</v>
      </c>
      <c r="B63" s="163"/>
      <c r="C63" s="163"/>
      <c r="D63" s="163"/>
      <c r="E63" s="163"/>
      <c r="F63" s="163"/>
      <c r="G63" s="163"/>
      <c r="H63" s="163"/>
      <c r="I63" s="16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57" t="s">
        <v>72</v>
      </c>
      <c r="B64" s="158"/>
      <c r="C64" s="158"/>
      <c r="D64" s="158"/>
      <c r="E64" s="15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60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61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62" t="s">
        <v>73</v>
      </c>
      <c r="B67" s="163"/>
      <c r="C67" s="163"/>
      <c r="D67" s="163"/>
      <c r="E67" s="163"/>
      <c r="F67" s="163"/>
      <c r="G67" s="163"/>
      <c r="H67" s="163"/>
      <c r="I67" s="16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57" t="s">
        <v>74</v>
      </c>
      <c r="B68" s="158"/>
      <c r="C68" s="158"/>
      <c r="D68" s="158"/>
      <c r="E68" s="159"/>
      <c r="F68" s="9"/>
      <c r="G68" s="10"/>
      <c r="H68" s="11"/>
      <c r="I68" s="11"/>
      <c r="J68" s="131">
        <v>17708247000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24.95" customHeight="1" outlineLevel="1" x14ac:dyDescent="0.25">
      <c r="A69" s="19">
        <v>1</v>
      </c>
      <c r="B69" s="19"/>
      <c r="C69" s="50" t="s">
        <v>172</v>
      </c>
      <c r="D69" s="51">
        <v>45352</v>
      </c>
      <c r="E69" s="69" t="s">
        <v>174</v>
      </c>
      <c r="F69" s="69" t="s">
        <v>173</v>
      </c>
      <c r="G69" s="53" t="s">
        <v>303</v>
      </c>
      <c r="H69" s="53">
        <v>45292</v>
      </c>
      <c r="I69" s="55">
        <v>45657</v>
      </c>
      <c r="J69" s="131"/>
      <c r="K69" s="99">
        <v>17141900000</v>
      </c>
      <c r="L69" s="59" t="s">
        <v>304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>
        <v>8570950000</v>
      </c>
      <c r="X69" s="24">
        <v>8570950000</v>
      </c>
      <c r="Y69" s="25">
        <f>SUM(V69:X69)</f>
        <v>17141900000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17141900000</v>
      </c>
      <c r="AI69" s="26">
        <f>IF(ISERROR(AH69/J68),0,AH69/J68)</f>
        <v>0.96801789584254161</v>
      </c>
      <c r="AJ69" s="27">
        <f>IF(ISERROR(AH69/$AH$72),"-",AH69/$AH$72)</f>
        <v>0.96801789584254161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25">
      <c r="A70" s="19">
        <v>2</v>
      </c>
      <c r="B70" s="19"/>
      <c r="C70" s="50" t="s">
        <v>172</v>
      </c>
      <c r="D70" s="51">
        <v>45352</v>
      </c>
      <c r="E70" s="69" t="s">
        <v>174</v>
      </c>
      <c r="F70" s="69" t="s">
        <v>176</v>
      </c>
      <c r="G70" s="53" t="s">
        <v>303</v>
      </c>
      <c r="H70" s="53">
        <v>45292</v>
      </c>
      <c r="I70" s="55">
        <v>45657</v>
      </c>
      <c r="J70" s="131"/>
      <c r="K70" s="99">
        <v>566347000</v>
      </c>
      <c r="L70" s="59" t="s">
        <v>304</v>
      </c>
      <c r="M70" s="47"/>
      <c r="N70" s="73"/>
      <c r="O70" s="47"/>
      <c r="P70" s="74"/>
      <c r="Q70" s="74"/>
      <c r="R70" s="24"/>
      <c r="S70" s="24"/>
      <c r="T70" s="24"/>
      <c r="U70" s="25">
        <f>SUM(R70:T70)</f>
        <v>0</v>
      </c>
      <c r="V70" s="24"/>
      <c r="W70" s="24">
        <v>283173500</v>
      </c>
      <c r="X70" s="24">
        <v>283173500</v>
      </c>
      <c r="Y70" s="25">
        <f>SUM(V70:X70)</f>
        <v>566347000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566347000</v>
      </c>
      <c r="AI70" s="26">
        <f>IF(ISERROR(AH70/J68),0,AH70/J68)</f>
        <v>3.1982104157458384E-2</v>
      </c>
      <c r="AJ70" s="27">
        <f>IF(ISERROR(AH70/$AH$72),"-",AH70/$AH$72)</f>
        <v>3.1982104157458384E-2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57" t="s">
        <v>75</v>
      </c>
      <c r="B71" s="158"/>
      <c r="C71" s="158"/>
      <c r="D71" s="158"/>
      <c r="E71" s="159"/>
      <c r="F71" s="157"/>
      <c r="G71" s="158"/>
      <c r="H71" s="158"/>
      <c r="I71" s="158"/>
      <c r="J71" s="75">
        <f>J68</f>
        <v>17708247000</v>
      </c>
      <c r="K71" s="75">
        <f>SUM(K69:K70)</f>
        <v>17708247000</v>
      </c>
      <c r="L71" s="76"/>
      <c r="M71" s="75">
        <f>SUM(M69:M69)</f>
        <v>0</v>
      </c>
      <c r="N71" s="75">
        <f>SUM(N69:N69)</f>
        <v>0</v>
      </c>
      <c r="O71" s="75">
        <f>SUM(O69:O69)</f>
        <v>0</v>
      </c>
      <c r="P71" s="77"/>
      <c r="Q71" s="38"/>
      <c r="R71" s="75">
        <f t="shared" ref="R71:U71" si="15">SUM(R69:R69)</f>
        <v>0</v>
      </c>
      <c r="S71" s="75">
        <f t="shared" si="15"/>
        <v>0</v>
      </c>
      <c r="T71" s="75">
        <f t="shared" si="15"/>
        <v>0</v>
      </c>
      <c r="U71" s="75">
        <f t="shared" si="15"/>
        <v>0</v>
      </c>
      <c r="V71" s="75">
        <f>SUM(V69:V70)</f>
        <v>0</v>
      </c>
      <c r="W71" s="75">
        <f t="shared" ref="W71:Y71" si="16">SUM(W69:W70)</f>
        <v>8854123500</v>
      </c>
      <c r="X71" s="75">
        <f t="shared" si="16"/>
        <v>8854123500</v>
      </c>
      <c r="Y71" s="75">
        <f t="shared" si="16"/>
        <v>17708247000</v>
      </c>
      <c r="Z71" s="75">
        <f t="shared" ref="Z71" si="17">SUM(Z69:Z70)</f>
        <v>0</v>
      </c>
      <c r="AA71" s="75">
        <f t="shared" ref="AA71" si="18">SUM(AA69:AA70)</f>
        <v>0</v>
      </c>
      <c r="AB71" s="75">
        <f t="shared" ref="AB71" si="19">SUM(AB69:AB70)</f>
        <v>0</v>
      </c>
      <c r="AC71" s="75">
        <f t="shared" ref="AC71" si="20">SUM(AC69:AC70)</f>
        <v>0</v>
      </c>
      <c r="AD71" s="75">
        <f t="shared" ref="AD71" si="21">SUM(AD69:AD70)</f>
        <v>0</v>
      </c>
      <c r="AE71" s="75">
        <f t="shared" ref="AE71" si="22">SUM(AE69:AE70)</f>
        <v>0</v>
      </c>
      <c r="AF71" s="75">
        <f t="shared" ref="AF71" si="23">SUM(AF69:AF70)</f>
        <v>0</v>
      </c>
      <c r="AG71" s="75">
        <f t="shared" ref="AG71" si="24">SUM(AG69:AG70)</f>
        <v>0</v>
      </c>
      <c r="AH71" s="75">
        <f t="shared" ref="AH71" si="25">SUM(AH69:AH70)</f>
        <v>17708247000</v>
      </c>
      <c r="AI71" s="78">
        <f>IF(ISERROR(AH71/J71),0,AH71/J71)</f>
        <v>1</v>
      </c>
      <c r="AJ71" s="78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9" customFormat="1" ht="15" customHeight="1" x14ac:dyDescent="0.25">
      <c r="A72" s="154" t="str">
        <f>"TOTAL ASIG."&amp;" "&amp;$A$5</f>
        <v>TOTAL ASIG. 24-02-014 "Fondo de Solidaridad e Inversión Social"</v>
      </c>
      <c r="B72" s="155"/>
      <c r="C72" s="155"/>
      <c r="D72" s="155"/>
      <c r="E72" s="155"/>
      <c r="F72" s="155"/>
      <c r="G72" s="155"/>
      <c r="H72" s="155"/>
      <c r="I72" s="156"/>
      <c r="J72" s="33">
        <f>SUM(J11,J15,J19,J23,J27,J31,J35,J39,J43,J47,J51,J55,J59,J63,J67,J71)</f>
        <v>17708247000</v>
      </c>
      <c r="K72" s="33">
        <f>+K11+K15+K19+K23+K27+K31+K35+K39+K43+K47+K51+K55+K67+K59+K63+K71</f>
        <v>17708247000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26">+R11+R15+R19+R23+R27+R31+R35+R39+R43+R47+R51+R55+R67+R59+R63+R71</f>
        <v>0</v>
      </c>
      <c r="S72" s="33">
        <f t="shared" si="26"/>
        <v>0</v>
      </c>
      <c r="T72" s="33">
        <f t="shared" si="26"/>
        <v>0</v>
      </c>
      <c r="U72" s="33">
        <f t="shared" si="26"/>
        <v>0</v>
      </c>
      <c r="V72" s="33">
        <f t="shared" si="26"/>
        <v>0</v>
      </c>
      <c r="W72" s="33">
        <f>+W11+W15+W19+W23+W27+W31+W35+W39+W43+W47+W51+W55+W67+W59+W63+W71</f>
        <v>8854123500</v>
      </c>
      <c r="X72" s="33">
        <f t="shared" si="26"/>
        <v>8854123500</v>
      </c>
      <c r="Y72" s="33">
        <f t="shared" si="26"/>
        <v>17708247000</v>
      </c>
      <c r="Z72" s="33">
        <f t="shared" si="26"/>
        <v>0</v>
      </c>
      <c r="AA72" s="33">
        <f t="shared" si="26"/>
        <v>0</v>
      </c>
      <c r="AB72" s="33">
        <f t="shared" si="26"/>
        <v>0</v>
      </c>
      <c r="AC72" s="33">
        <f t="shared" si="26"/>
        <v>0</v>
      </c>
      <c r="AD72" s="33">
        <f t="shared" si="26"/>
        <v>0</v>
      </c>
      <c r="AE72" s="33">
        <f t="shared" si="26"/>
        <v>0</v>
      </c>
      <c r="AF72" s="33">
        <f t="shared" si="26"/>
        <v>0</v>
      </c>
      <c r="AG72" s="33">
        <f t="shared" si="26"/>
        <v>0</v>
      </c>
      <c r="AH72" s="33">
        <f t="shared" si="26"/>
        <v>17708247000</v>
      </c>
      <c r="AI72" s="36">
        <f>IF(ISERROR(AH72/J72),0,AH72/J72)</f>
        <v>1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89" spans="1:32" x14ac:dyDescent="0.25">
      <c r="A89" s="2"/>
      <c r="J89" s="81"/>
      <c r="R89" s="81"/>
      <c r="S89" s="81"/>
      <c r="T89" s="81"/>
      <c r="V89" s="81"/>
      <c r="W89" s="81"/>
      <c r="X89" s="81"/>
      <c r="Z89" s="81"/>
      <c r="AA89" s="81"/>
      <c r="AB89" s="81"/>
      <c r="AD89" s="81"/>
      <c r="AE89" s="81"/>
      <c r="AF89" s="81"/>
    </row>
    <row r="91" spans="1:32" x14ac:dyDescent="0.25">
      <c r="E91" s="85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981352DA-3BC3-4308-84CE-5DC4D1168A9A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4EA3C1F3-2AE9-467E-BFD8-7069CE5B0B1B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F70" xr:uid="{E75F1B57-DDF2-4FAE-8C64-B85D7BBF9A61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8D208D5E-9253-4321-AAEB-DD059DADBF83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21505B9E-4312-4C3C-9AAE-696EB74E82AA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72A6EB50-0734-4400-951F-1F0B16E5FBDD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9A4F6E6-2AF0-4E0E-B431-862478018DE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BA2AB3CE-878F-476D-828C-555C42B5D8E7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N39" formulaRange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BB933-7EF0-45D9-B644-B57C3FEB28C2}">
  <sheetPr>
    <tabColor rgb="FF33CCFF"/>
    <pageSetUpPr fitToPage="1"/>
  </sheetPr>
  <dimension ref="A1:Y41"/>
  <sheetViews>
    <sheetView zoomScaleNormal="100" workbookViewId="0">
      <selection activeCell="L7" sqref="L7:M7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customWidth="1" outlineLevel="1"/>
    <col min="12" max="12" width="10.140625" style="83" customWidth="1" outlineLevel="1"/>
    <col min="13" max="13" width="12.28515625" style="83" customWidth="1" outlineLevel="1"/>
    <col min="14" max="14" width="11.42578125" style="83" customWidth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177" t="s">
        <v>80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</row>
    <row r="2" spans="1:25" s="1" customFormat="1" ht="1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25" s="1" customFormat="1" ht="15" customHeight="1" x14ac:dyDescent="0.25">
      <c r="A3" s="141" t="s">
        <v>169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25" s="1" customFormat="1" ht="1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</row>
    <row r="5" spans="1:25" ht="18" customHeight="1" x14ac:dyDescent="0.25">
      <c r="A5" s="148" t="str">
        <f>'24-02-014 Ind. FOSIS'!A5:U5</f>
        <v>24-02-014 "Fondo de Solidaridad e Inversión Social"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50"/>
    </row>
    <row r="6" spans="1:25" s="80" customFormat="1" x14ac:dyDescent="0.25">
      <c r="A6" s="138" t="s">
        <v>5</v>
      </c>
      <c r="B6" s="145" t="s">
        <v>11</v>
      </c>
      <c r="C6" s="145" t="s">
        <v>76</v>
      </c>
      <c r="D6" s="151" t="s">
        <v>14</v>
      </c>
      <c r="E6" s="152"/>
      <c r="F6" s="153"/>
      <c r="G6" s="137" t="s">
        <v>17</v>
      </c>
      <c r="H6" s="137"/>
      <c r="I6" s="137"/>
      <c r="J6" s="145" t="s">
        <v>18</v>
      </c>
      <c r="K6" s="137" t="s">
        <v>17</v>
      </c>
      <c r="L6" s="137"/>
      <c r="M6" s="137"/>
      <c r="N6" s="145" t="s">
        <v>19</v>
      </c>
      <c r="O6" s="137" t="s">
        <v>17</v>
      </c>
      <c r="P6" s="137"/>
      <c r="Q6" s="137"/>
      <c r="R6" s="145" t="s">
        <v>20</v>
      </c>
      <c r="S6" s="137" t="s">
        <v>17</v>
      </c>
      <c r="T6" s="137"/>
      <c r="U6" s="137"/>
      <c r="V6" s="145" t="s">
        <v>21</v>
      </c>
      <c r="W6" s="145" t="s">
        <v>22</v>
      </c>
      <c r="X6" s="147" t="s">
        <v>77</v>
      </c>
      <c r="Y6" s="147"/>
    </row>
    <row r="7" spans="1:25" s="80" customFormat="1" ht="25.5" x14ac:dyDescent="0.25">
      <c r="A7" s="138"/>
      <c r="B7" s="146"/>
      <c r="C7" s="146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46"/>
      <c r="K7" s="5" t="s">
        <v>33</v>
      </c>
      <c r="L7" s="5" t="s">
        <v>34</v>
      </c>
      <c r="M7" s="5" t="s">
        <v>35</v>
      </c>
      <c r="N7" s="146"/>
      <c r="O7" s="5" t="s">
        <v>36</v>
      </c>
      <c r="P7" s="5" t="s">
        <v>37</v>
      </c>
      <c r="Q7" s="5" t="s">
        <v>38</v>
      </c>
      <c r="R7" s="146"/>
      <c r="S7" s="5" t="s">
        <v>39</v>
      </c>
      <c r="T7" s="5" t="s">
        <v>40</v>
      </c>
      <c r="U7" s="5" t="s">
        <v>78</v>
      </c>
      <c r="V7" s="146"/>
      <c r="W7" s="146"/>
      <c r="X7" s="7" t="s">
        <v>42</v>
      </c>
      <c r="Y7" s="7" t="s">
        <v>79</v>
      </c>
    </row>
    <row r="8" spans="1:25" ht="24.75" customHeight="1" x14ac:dyDescent="0.25">
      <c r="A8" s="86" t="s">
        <v>44</v>
      </c>
      <c r="B8" s="63">
        <f>+'24-02-014 Ind. FOSIS'!J11</f>
        <v>0</v>
      </c>
      <c r="C8" s="63">
        <f>+'24-02-014 Ind. FOSIS'!K11</f>
        <v>0</v>
      </c>
      <c r="D8" s="63">
        <f>+'24-02-014 Ind. FOSIS'!M11</f>
        <v>0</v>
      </c>
      <c r="E8" s="63">
        <f>+'24-02-014 Ind. FOSIS'!N11</f>
        <v>0</v>
      </c>
      <c r="F8" s="63">
        <f>+'24-02-014 Ind. FOSIS'!O11</f>
        <v>0</v>
      </c>
      <c r="G8" s="63">
        <f>+'24-02-014 Ind. FOSIS'!R11</f>
        <v>0</v>
      </c>
      <c r="H8" s="63">
        <f>+'24-02-014 Ind. FOSIS'!S11</f>
        <v>0</v>
      </c>
      <c r="I8" s="63">
        <f>+'24-02-014 Ind. FOSIS'!T11</f>
        <v>0</v>
      </c>
      <c r="J8" s="63">
        <f>+'24-02-014 Ind. FOSIS'!U11</f>
        <v>0</v>
      </c>
      <c r="K8" s="63">
        <f>+'24-02-014 Ind. FOSIS'!V11</f>
        <v>0</v>
      </c>
      <c r="L8" s="63">
        <f>+'24-02-014 Ind. FOSIS'!W11</f>
        <v>0</v>
      </c>
      <c r="M8" s="63">
        <f>+'24-02-014 Ind. FOSIS'!X11</f>
        <v>0</v>
      </c>
      <c r="N8" s="63">
        <f>+'24-02-014 Ind. FOSIS'!Y11</f>
        <v>0</v>
      </c>
      <c r="O8" s="63">
        <f>+'24-02-014 Ind. FOSIS'!Z11</f>
        <v>0</v>
      </c>
      <c r="P8" s="63">
        <f>+'24-02-014 Ind. FOSIS'!AA11</f>
        <v>0</v>
      </c>
      <c r="Q8" s="63">
        <f>+'24-02-014 Ind. FOSIS'!AB11</f>
        <v>0</v>
      </c>
      <c r="R8" s="63">
        <f>+'24-02-014 Ind. FOSIS'!AC11</f>
        <v>0</v>
      </c>
      <c r="S8" s="63">
        <f>+'24-02-014 Ind. FOSIS'!AD11</f>
        <v>0</v>
      </c>
      <c r="T8" s="63">
        <f>+'24-02-014 Ind. FOSIS'!AE11</f>
        <v>0</v>
      </c>
      <c r="U8" s="63">
        <f>+'24-02-014 Ind. FOSIS'!AF11</f>
        <v>0</v>
      </c>
      <c r="V8" s="63">
        <f>+'24-02-014 Ind. FOSIS'!AG11</f>
        <v>0</v>
      </c>
      <c r="W8" s="63">
        <f>+'24-02-014 Ind. FOSIS'!AH11</f>
        <v>0</v>
      </c>
      <c r="X8" s="87">
        <f>+'24-02-014 Ind. FOSIS'!AI11</f>
        <v>0</v>
      </c>
      <c r="Y8" s="87">
        <f>+'24-02-014 Ind. FOSIS'!AJ11</f>
        <v>0</v>
      </c>
    </row>
    <row r="9" spans="1:25" ht="24.75" customHeight="1" x14ac:dyDescent="0.25">
      <c r="A9" s="86" t="s">
        <v>46</v>
      </c>
      <c r="B9" s="63">
        <f>+'24-02-014 Ind. FOSIS'!J15</f>
        <v>0</v>
      </c>
      <c r="C9" s="63">
        <f>+'24-02-014 Ind. FOSIS'!K15</f>
        <v>0</v>
      </c>
      <c r="D9" s="63">
        <f>+'24-02-014 Ind. FOSIS'!M15</f>
        <v>0</v>
      </c>
      <c r="E9" s="63">
        <f>+'24-02-014 Ind. FOSIS'!N15</f>
        <v>0</v>
      </c>
      <c r="F9" s="63">
        <f>+'24-02-014 Ind. FOSIS'!O15</f>
        <v>0</v>
      </c>
      <c r="G9" s="63">
        <f>+'24-02-014 Ind. FOSIS'!R15</f>
        <v>0</v>
      </c>
      <c r="H9" s="63">
        <f>+'24-02-014 Ind. FOSIS'!S15</f>
        <v>0</v>
      </c>
      <c r="I9" s="63">
        <f>+'24-02-014 Ind. FOSIS'!T15</f>
        <v>0</v>
      </c>
      <c r="J9" s="63">
        <f>+'24-02-014 Ind. FOSIS'!U15</f>
        <v>0</v>
      </c>
      <c r="K9" s="63">
        <f>+'24-02-014 Ind. FOSIS'!V15</f>
        <v>0</v>
      </c>
      <c r="L9" s="63">
        <f>+'24-02-014 Ind. FOSIS'!W15</f>
        <v>0</v>
      </c>
      <c r="M9" s="63">
        <f>+'24-02-014 Ind. FOSIS'!X15</f>
        <v>0</v>
      </c>
      <c r="N9" s="63">
        <f>+'24-02-014 Ind. FOSIS'!Y15</f>
        <v>0</v>
      </c>
      <c r="O9" s="63">
        <f>+'24-02-014 Ind. FOSIS'!Z15</f>
        <v>0</v>
      </c>
      <c r="P9" s="63">
        <f>+'24-02-014 Ind. FOSIS'!AA15</f>
        <v>0</v>
      </c>
      <c r="Q9" s="63">
        <f>+'24-02-014 Ind. FOSIS'!AB15</f>
        <v>0</v>
      </c>
      <c r="R9" s="63">
        <f>+'24-02-014 Ind. FOSIS'!AC15</f>
        <v>0</v>
      </c>
      <c r="S9" s="63">
        <f>+'24-02-014 Ind. FOSIS'!AD15</f>
        <v>0</v>
      </c>
      <c r="T9" s="63">
        <f>+'24-02-014 Ind. FOSIS'!AE15</f>
        <v>0</v>
      </c>
      <c r="U9" s="63">
        <f>+'24-02-014 Ind. FOSIS'!AF15</f>
        <v>0</v>
      </c>
      <c r="V9" s="63">
        <f>+'24-02-014 Ind. FOSIS'!AG15</f>
        <v>0</v>
      </c>
      <c r="W9" s="63">
        <f>+'24-02-014 Ind. FOSIS'!AH15</f>
        <v>0</v>
      </c>
      <c r="X9" s="87">
        <f>+'24-02-014 Ind. FOSIS'!AI15</f>
        <v>0</v>
      </c>
      <c r="Y9" s="87">
        <f>+'24-02-014 Ind. FOSIS'!AJ15</f>
        <v>0</v>
      </c>
    </row>
    <row r="10" spans="1:25" ht="24.75" customHeight="1" x14ac:dyDescent="0.25">
      <c r="A10" s="86" t="s">
        <v>48</v>
      </c>
      <c r="B10" s="63">
        <f>+'24-02-014 Ind. FOSIS'!J19</f>
        <v>0</v>
      </c>
      <c r="C10" s="63">
        <f>+'24-02-014 Ind. FOSIS'!K19</f>
        <v>0</v>
      </c>
      <c r="D10" s="63">
        <f>+'24-02-014 Ind. FOSIS'!M19</f>
        <v>0</v>
      </c>
      <c r="E10" s="63">
        <f>+'24-02-014 Ind. FOSIS'!N19</f>
        <v>0</v>
      </c>
      <c r="F10" s="63">
        <f>+'24-02-014 Ind. FOSIS'!O19</f>
        <v>0</v>
      </c>
      <c r="G10" s="63">
        <f>+'24-02-014 Ind. FOSIS'!R19</f>
        <v>0</v>
      </c>
      <c r="H10" s="63">
        <f>+'24-02-014 Ind. FOSIS'!S19</f>
        <v>0</v>
      </c>
      <c r="I10" s="63">
        <f>+'24-02-014 Ind. FOSIS'!T19</f>
        <v>0</v>
      </c>
      <c r="J10" s="63">
        <f>+'24-02-014 Ind. FOSIS'!U19</f>
        <v>0</v>
      </c>
      <c r="K10" s="63">
        <f>+'24-02-014 Ind. FOSIS'!V19</f>
        <v>0</v>
      </c>
      <c r="L10" s="63">
        <f>+'24-02-014 Ind. FOSIS'!W19</f>
        <v>0</v>
      </c>
      <c r="M10" s="63">
        <f>+'24-02-014 Ind. FOSIS'!X19</f>
        <v>0</v>
      </c>
      <c r="N10" s="63">
        <f>+'24-02-014 Ind. FOSIS'!Y19</f>
        <v>0</v>
      </c>
      <c r="O10" s="63">
        <f>+'24-02-014 Ind. FOSIS'!Z19</f>
        <v>0</v>
      </c>
      <c r="P10" s="63">
        <f>+'24-02-014 Ind. FOSIS'!AA19</f>
        <v>0</v>
      </c>
      <c r="Q10" s="63">
        <f>+'24-02-014 Ind. FOSIS'!AB19</f>
        <v>0</v>
      </c>
      <c r="R10" s="63">
        <f>+'24-02-014 Ind. FOSIS'!AC19</f>
        <v>0</v>
      </c>
      <c r="S10" s="63">
        <f>+'24-02-014 Ind. FOSIS'!AD19</f>
        <v>0</v>
      </c>
      <c r="T10" s="63">
        <f>+'24-02-014 Ind. FOSIS'!AE19</f>
        <v>0</v>
      </c>
      <c r="U10" s="63">
        <f>+'24-02-014 Ind. FOSIS'!AF19</f>
        <v>0</v>
      </c>
      <c r="V10" s="63">
        <f>+'24-02-014 Ind. FOSIS'!AG19</f>
        <v>0</v>
      </c>
      <c r="W10" s="63">
        <f>+'24-02-014 Ind. FOSIS'!AH19</f>
        <v>0</v>
      </c>
      <c r="X10" s="87">
        <f>+'24-02-014 Ind. FOSIS'!AI19</f>
        <v>0</v>
      </c>
      <c r="Y10" s="87">
        <f>+'24-02-014 Ind. FOSIS'!AJ19</f>
        <v>0</v>
      </c>
    </row>
    <row r="11" spans="1:25" ht="24.75" customHeight="1" x14ac:dyDescent="0.25">
      <c r="A11" s="86" t="s">
        <v>50</v>
      </c>
      <c r="B11" s="63">
        <f>+'24-02-014 Ind. FOSIS'!J23</f>
        <v>0</v>
      </c>
      <c r="C11" s="63">
        <f>+'24-02-014 Ind. FOSIS'!K23</f>
        <v>0</v>
      </c>
      <c r="D11" s="63">
        <f>+'24-02-014 Ind. FOSIS'!M23</f>
        <v>0</v>
      </c>
      <c r="E11" s="63">
        <f>+'24-02-014 Ind. FOSIS'!N23</f>
        <v>0</v>
      </c>
      <c r="F11" s="63">
        <f>+'24-02-014 Ind. FOSIS'!O23</f>
        <v>0</v>
      </c>
      <c r="G11" s="63">
        <f>+'24-02-014 Ind. FOSIS'!R23</f>
        <v>0</v>
      </c>
      <c r="H11" s="63">
        <f>+'24-02-014 Ind. FOSIS'!S23</f>
        <v>0</v>
      </c>
      <c r="I11" s="63">
        <f>+'24-02-014 Ind. FOSIS'!T23</f>
        <v>0</v>
      </c>
      <c r="J11" s="63">
        <f>+'24-02-014 Ind. FOSIS'!U23</f>
        <v>0</v>
      </c>
      <c r="K11" s="63">
        <f>+'24-02-014 Ind. FOSIS'!V23</f>
        <v>0</v>
      </c>
      <c r="L11" s="63">
        <f>+'24-02-014 Ind. FOSIS'!W23</f>
        <v>0</v>
      </c>
      <c r="M11" s="63">
        <f>+'24-02-014 Ind. FOSIS'!X23</f>
        <v>0</v>
      </c>
      <c r="N11" s="63">
        <f>+'24-02-014 Ind. FOSIS'!Y23</f>
        <v>0</v>
      </c>
      <c r="O11" s="63">
        <f>+'24-02-014 Ind. FOSIS'!Z23</f>
        <v>0</v>
      </c>
      <c r="P11" s="63">
        <f>+'24-02-014 Ind. FOSIS'!AA23</f>
        <v>0</v>
      </c>
      <c r="Q11" s="63">
        <f>+'24-02-014 Ind. FOSIS'!AB23</f>
        <v>0</v>
      </c>
      <c r="R11" s="63">
        <f>+'24-02-014 Ind. FOSIS'!AC23</f>
        <v>0</v>
      </c>
      <c r="S11" s="63">
        <f>+'24-02-014 Ind. FOSIS'!AD23</f>
        <v>0</v>
      </c>
      <c r="T11" s="63">
        <f>+'24-02-014 Ind. FOSIS'!AE23</f>
        <v>0</v>
      </c>
      <c r="U11" s="63">
        <f>+'24-02-014 Ind. FOSIS'!AF23</f>
        <v>0</v>
      </c>
      <c r="V11" s="63">
        <f>+'24-02-014 Ind. FOSIS'!AG23</f>
        <v>0</v>
      </c>
      <c r="W11" s="63">
        <f>+'24-02-014 Ind. FOSIS'!AH23</f>
        <v>0</v>
      </c>
      <c r="X11" s="87">
        <f>+'24-02-014 Ind. FOSIS'!AI23</f>
        <v>0</v>
      </c>
      <c r="Y11" s="87">
        <f>+'24-02-014 Ind. FOSIS'!AJ23</f>
        <v>0</v>
      </c>
    </row>
    <row r="12" spans="1:25" ht="24.75" customHeight="1" x14ac:dyDescent="0.25">
      <c r="A12" s="86" t="s">
        <v>52</v>
      </c>
      <c r="B12" s="63">
        <f>+'24-02-014 Ind. FOSIS'!J27</f>
        <v>0</v>
      </c>
      <c r="C12" s="63">
        <f>+'24-02-014 Ind. FOSIS'!K27</f>
        <v>0</v>
      </c>
      <c r="D12" s="63">
        <f>+'24-02-014 Ind. FOSIS'!M27</f>
        <v>0</v>
      </c>
      <c r="E12" s="63">
        <f>+'24-02-014 Ind. FOSIS'!N27</f>
        <v>0</v>
      </c>
      <c r="F12" s="63">
        <f>+'24-02-014 Ind. FOSIS'!O27</f>
        <v>0</v>
      </c>
      <c r="G12" s="63">
        <f>+'24-02-014 Ind. FOSIS'!R27</f>
        <v>0</v>
      </c>
      <c r="H12" s="63">
        <f>+'24-02-014 Ind. FOSIS'!S27</f>
        <v>0</v>
      </c>
      <c r="I12" s="63">
        <f>+'24-02-014 Ind. FOSIS'!T27</f>
        <v>0</v>
      </c>
      <c r="J12" s="63">
        <f>+'24-02-014 Ind. FOSIS'!U27</f>
        <v>0</v>
      </c>
      <c r="K12" s="63">
        <f>+'24-02-014 Ind. FOSIS'!V27</f>
        <v>0</v>
      </c>
      <c r="L12" s="63">
        <f>+'24-02-014 Ind. FOSIS'!W27</f>
        <v>0</v>
      </c>
      <c r="M12" s="63">
        <f>+'24-02-014 Ind. FOSIS'!X27</f>
        <v>0</v>
      </c>
      <c r="N12" s="63">
        <f>+'24-02-014 Ind. FOSIS'!Y27</f>
        <v>0</v>
      </c>
      <c r="O12" s="63">
        <f>+'24-02-014 Ind. FOSIS'!Z27</f>
        <v>0</v>
      </c>
      <c r="P12" s="63">
        <f>+'24-02-014 Ind. FOSIS'!AA27</f>
        <v>0</v>
      </c>
      <c r="Q12" s="63">
        <f>+'24-02-014 Ind. FOSIS'!AB27</f>
        <v>0</v>
      </c>
      <c r="R12" s="63">
        <f>+'24-02-014 Ind. FOSIS'!AC27</f>
        <v>0</v>
      </c>
      <c r="S12" s="63">
        <f>+'24-02-014 Ind. FOSIS'!AD27</f>
        <v>0</v>
      </c>
      <c r="T12" s="63">
        <f>+'24-02-014 Ind. FOSIS'!AE27</f>
        <v>0</v>
      </c>
      <c r="U12" s="63">
        <f>+'24-02-014 Ind. FOSIS'!AF27</f>
        <v>0</v>
      </c>
      <c r="V12" s="63">
        <f>+'24-02-014 Ind. FOSIS'!AG27</f>
        <v>0</v>
      </c>
      <c r="W12" s="63">
        <f>+'24-02-014 Ind. FOSIS'!AH27</f>
        <v>0</v>
      </c>
      <c r="X12" s="87">
        <f>+'24-02-014 Ind. FOSIS'!AI27</f>
        <v>0</v>
      </c>
      <c r="Y12" s="87">
        <f>+'24-02-014 Ind. FOSIS'!AJ27</f>
        <v>0</v>
      </c>
    </row>
    <row r="13" spans="1:25" ht="24.75" customHeight="1" x14ac:dyDescent="0.25">
      <c r="A13" s="86" t="s">
        <v>54</v>
      </c>
      <c r="B13" s="63">
        <f>+'24-02-014 Ind. FOSIS'!J31</f>
        <v>0</v>
      </c>
      <c r="C13" s="63">
        <f>+'24-02-014 Ind. FOSIS'!K31</f>
        <v>0</v>
      </c>
      <c r="D13" s="63">
        <f>+'24-02-014 Ind. FOSIS'!M31</f>
        <v>0</v>
      </c>
      <c r="E13" s="63">
        <f>+'24-02-014 Ind. FOSIS'!N31</f>
        <v>0</v>
      </c>
      <c r="F13" s="63">
        <f>+'24-02-014 Ind. FOSIS'!O31</f>
        <v>0</v>
      </c>
      <c r="G13" s="63">
        <f>+'24-02-014 Ind. FOSIS'!R31</f>
        <v>0</v>
      </c>
      <c r="H13" s="63">
        <f>+'24-02-014 Ind. FOSIS'!S31</f>
        <v>0</v>
      </c>
      <c r="I13" s="63">
        <f>+'24-02-014 Ind. FOSIS'!T31</f>
        <v>0</v>
      </c>
      <c r="J13" s="63">
        <f>+'24-02-014 Ind. FOSIS'!U31</f>
        <v>0</v>
      </c>
      <c r="K13" s="63">
        <f>+'24-02-014 Ind. FOSIS'!V31</f>
        <v>0</v>
      </c>
      <c r="L13" s="63">
        <f>+'24-02-014 Ind. FOSIS'!W31</f>
        <v>0</v>
      </c>
      <c r="M13" s="63">
        <f>+'24-02-014 Ind. FOSIS'!X31</f>
        <v>0</v>
      </c>
      <c r="N13" s="63">
        <f>+'24-02-014 Ind. FOSIS'!Y31</f>
        <v>0</v>
      </c>
      <c r="O13" s="63">
        <f>+'24-02-014 Ind. FOSIS'!Z31</f>
        <v>0</v>
      </c>
      <c r="P13" s="63">
        <f>+'24-02-014 Ind. FOSIS'!AA31</f>
        <v>0</v>
      </c>
      <c r="Q13" s="63">
        <f>+'24-02-014 Ind. FOSIS'!AB31</f>
        <v>0</v>
      </c>
      <c r="R13" s="63">
        <f>+'24-02-014 Ind. FOSIS'!AC31</f>
        <v>0</v>
      </c>
      <c r="S13" s="63">
        <f>+'24-02-014 Ind. FOSIS'!AD31</f>
        <v>0</v>
      </c>
      <c r="T13" s="63">
        <f>+'24-02-014 Ind. FOSIS'!AE31</f>
        <v>0</v>
      </c>
      <c r="U13" s="63">
        <f>+'24-02-014 Ind. FOSIS'!AF31</f>
        <v>0</v>
      </c>
      <c r="V13" s="63">
        <f>+'24-02-014 Ind. FOSIS'!AG31</f>
        <v>0</v>
      </c>
      <c r="W13" s="63">
        <f>+'24-02-014 Ind. FOSIS'!AH31</f>
        <v>0</v>
      </c>
      <c r="X13" s="87">
        <f>+'24-02-014 Ind. FOSIS'!AI31</f>
        <v>0</v>
      </c>
      <c r="Y13" s="87">
        <f>+'24-02-014 Ind. FOSIS'!AJ31</f>
        <v>0</v>
      </c>
    </row>
    <row r="14" spans="1:25" ht="24.75" customHeight="1" x14ac:dyDescent="0.25">
      <c r="A14" s="86" t="s">
        <v>56</v>
      </c>
      <c r="B14" s="63">
        <f>+'24-02-014 Ind. FOSIS'!J35</f>
        <v>0</v>
      </c>
      <c r="C14" s="63">
        <f>+'24-02-014 Ind. FOSIS'!K35</f>
        <v>0</v>
      </c>
      <c r="D14" s="63">
        <f>+'24-02-014 Ind. FOSIS'!M35</f>
        <v>0</v>
      </c>
      <c r="E14" s="63">
        <f>+'24-02-014 Ind. FOSIS'!N35</f>
        <v>0</v>
      </c>
      <c r="F14" s="63">
        <f>+'24-02-014 Ind. FOSIS'!O35</f>
        <v>0</v>
      </c>
      <c r="G14" s="63">
        <f>+'24-02-014 Ind. FOSIS'!R35</f>
        <v>0</v>
      </c>
      <c r="H14" s="63">
        <f>+'24-02-014 Ind. FOSIS'!S35</f>
        <v>0</v>
      </c>
      <c r="I14" s="63">
        <f>+'24-02-014 Ind. FOSIS'!T35</f>
        <v>0</v>
      </c>
      <c r="J14" s="63">
        <f>+'24-02-014 Ind. FOSIS'!U35</f>
        <v>0</v>
      </c>
      <c r="K14" s="63">
        <f>+'24-02-014 Ind. FOSIS'!V35</f>
        <v>0</v>
      </c>
      <c r="L14" s="63">
        <f>+'24-02-014 Ind. FOSIS'!W35</f>
        <v>0</v>
      </c>
      <c r="M14" s="63">
        <f>+'24-02-014 Ind. FOSIS'!X35</f>
        <v>0</v>
      </c>
      <c r="N14" s="63">
        <f>+'24-02-014 Ind. FOSIS'!Y35</f>
        <v>0</v>
      </c>
      <c r="O14" s="63">
        <f>+'24-02-014 Ind. FOSIS'!Z35</f>
        <v>0</v>
      </c>
      <c r="P14" s="63">
        <f>+'24-02-014 Ind. FOSIS'!AA35</f>
        <v>0</v>
      </c>
      <c r="Q14" s="63">
        <f>+'24-02-014 Ind. FOSIS'!AB35</f>
        <v>0</v>
      </c>
      <c r="R14" s="63">
        <f>+'24-02-014 Ind. FOSIS'!AC35</f>
        <v>0</v>
      </c>
      <c r="S14" s="63">
        <f>+'24-02-014 Ind. FOSIS'!AD35</f>
        <v>0</v>
      </c>
      <c r="T14" s="63">
        <f>+'24-02-014 Ind. FOSIS'!AE35</f>
        <v>0</v>
      </c>
      <c r="U14" s="63">
        <f>+'24-02-014 Ind. FOSIS'!AF35</f>
        <v>0</v>
      </c>
      <c r="V14" s="63">
        <f>+'24-02-014 Ind. FOSIS'!AG35</f>
        <v>0</v>
      </c>
      <c r="W14" s="63">
        <f>+'24-02-014 Ind. FOSIS'!AH35</f>
        <v>0</v>
      </c>
      <c r="X14" s="87">
        <f>+'24-02-014 Ind. FOSIS'!AI35</f>
        <v>0</v>
      </c>
      <c r="Y14" s="87">
        <f>+'24-02-014 Ind. FOSIS'!AJ35</f>
        <v>0</v>
      </c>
    </row>
    <row r="15" spans="1:25" ht="24.75" customHeight="1" x14ac:dyDescent="0.25">
      <c r="A15" s="86" t="s">
        <v>58</v>
      </c>
      <c r="B15" s="63">
        <f>+'24-02-014 Ind. FOSIS'!J39</f>
        <v>0</v>
      </c>
      <c r="C15" s="63">
        <f>+'24-02-014 Ind. FOSIS'!K39</f>
        <v>0</v>
      </c>
      <c r="D15" s="63">
        <f>+'24-02-014 Ind. FOSIS'!M39</f>
        <v>0</v>
      </c>
      <c r="E15" s="63">
        <f>+'24-02-014 Ind. FOSIS'!N39</f>
        <v>0</v>
      </c>
      <c r="F15" s="63">
        <f>+'24-02-014 Ind. FOSIS'!O39</f>
        <v>0</v>
      </c>
      <c r="G15" s="63">
        <f>+'24-02-014 Ind. FOSIS'!R39</f>
        <v>0</v>
      </c>
      <c r="H15" s="63">
        <f>+'24-02-014 Ind. FOSIS'!S39</f>
        <v>0</v>
      </c>
      <c r="I15" s="63">
        <f>+'24-02-014 Ind. FOSIS'!T39</f>
        <v>0</v>
      </c>
      <c r="J15" s="63">
        <f>+'24-02-014 Ind. FOSIS'!U39</f>
        <v>0</v>
      </c>
      <c r="K15" s="63">
        <f>+'24-02-014 Ind. FOSIS'!V39</f>
        <v>0</v>
      </c>
      <c r="L15" s="63">
        <f>+'24-02-014 Ind. FOSIS'!W39</f>
        <v>0</v>
      </c>
      <c r="M15" s="63">
        <f>+'24-02-014 Ind. FOSIS'!X39</f>
        <v>0</v>
      </c>
      <c r="N15" s="63">
        <f>+'24-02-014 Ind. FOSIS'!Y39</f>
        <v>0</v>
      </c>
      <c r="O15" s="63">
        <f>+'24-02-014 Ind. FOSIS'!Z39</f>
        <v>0</v>
      </c>
      <c r="P15" s="63">
        <f>+'24-02-014 Ind. FOSIS'!AA39</f>
        <v>0</v>
      </c>
      <c r="Q15" s="63">
        <f>+'24-02-014 Ind. FOSIS'!AB39</f>
        <v>0</v>
      </c>
      <c r="R15" s="63">
        <f>+'24-02-014 Ind. FOSIS'!AC39</f>
        <v>0</v>
      </c>
      <c r="S15" s="63">
        <f>+'24-02-014 Ind. FOSIS'!AD39</f>
        <v>0</v>
      </c>
      <c r="T15" s="63">
        <f>+'24-02-014 Ind. FOSIS'!AE39</f>
        <v>0</v>
      </c>
      <c r="U15" s="63">
        <f>+'24-02-014 Ind. FOSIS'!AF39</f>
        <v>0</v>
      </c>
      <c r="V15" s="63">
        <f>+'24-02-014 Ind. FOSIS'!AG39</f>
        <v>0</v>
      </c>
      <c r="W15" s="63">
        <f>+'24-02-014 Ind. FOSIS'!AH39</f>
        <v>0</v>
      </c>
      <c r="X15" s="87">
        <f>+'24-02-014 Ind. FOSIS'!AI39</f>
        <v>0</v>
      </c>
      <c r="Y15" s="87">
        <f>+'24-02-014 Ind. FOSIS'!AJ39</f>
        <v>0</v>
      </c>
    </row>
    <row r="16" spans="1:25" ht="24.75" customHeight="1" x14ac:dyDescent="0.25">
      <c r="A16" s="86" t="s">
        <v>60</v>
      </c>
      <c r="B16" s="63">
        <f>+'24-02-014 Ind. FOSIS'!J43</f>
        <v>0</v>
      </c>
      <c r="C16" s="63">
        <f>+'24-02-014 Ind. FOSIS'!K43</f>
        <v>0</v>
      </c>
      <c r="D16" s="63">
        <f>+'24-02-014 Ind. FOSIS'!M43</f>
        <v>0</v>
      </c>
      <c r="E16" s="63">
        <f>+'24-02-014 Ind. FOSIS'!N43</f>
        <v>0</v>
      </c>
      <c r="F16" s="63">
        <f>+'24-02-014 Ind. FOSIS'!O43</f>
        <v>0</v>
      </c>
      <c r="G16" s="63">
        <f>+'24-02-014 Ind. FOSIS'!R43</f>
        <v>0</v>
      </c>
      <c r="H16" s="63">
        <f>+'24-02-014 Ind. FOSIS'!S43</f>
        <v>0</v>
      </c>
      <c r="I16" s="63">
        <f>+'24-02-014 Ind. FOSIS'!T43</f>
        <v>0</v>
      </c>
      <c r="J16" s="63">
        <f>+'24-02-014 Ind. FOSIS'!U43</f>
        <v>0</v>
      </c>
      <c r="K16" s="63">
        <f>+'24-02-014 Ind. FOSIS'!V43</f>
        <v>0</v>
      </c>
      <c r="L16" s="63">
        <f>+'24-02-014 Ind. FOSIS'!W43</f>
        <v>0</v>
      </c>
      <c r="M16" s="63">
        <f>+'24-02-014 Ind. FOSIS'!X43</f>
        <v>0</v>
      </c>
      <c r="N16" s="63">
        <f>+'24-02-014 Ind. FOSIS'!Y43</f>
        <v>0</v>
      </c>
      <c r="O16" s="63">
        <f>+'24-02-014 Ind. FOSIS'!Z43</f>
        <v>0</v>
      </c>
      <c r="P16" s="63">
        <f>+'24-02-014 Ind. FOSIS'!AA43</f>
        <v>0</v>
      </c>
      <c r="Q16" s="63">
        <f>+'24-02-014 Ind. FOSIS'!AB43</f>
        <v>0</v>
      </c>
      <c r="R16" s="63">
        <f>+'24-02-014 Ind. FOSIS'!AC43</f>
        <v>0</v>
      </c>
      <c r="S16" s="63">
        <f>+'24-02-014 Ind. FOSIS'!AD43</f>
        <v>0</v>
      </c>
      <c r="T16" s="63">
        <f>+'24-02-014 Ind. FOSIS'!AE43</f>
        <v>0</v>
      </c>
      <c r="U16" s="63">
        <f>+'24-02-014 Ind. FOSIS'!AF43</f>
        <v>0</v>
      </c>
      <c r="V16" s="63">
        <f>+'24-02-014 Ind. FOSIS'!AG43</f>
        <v>0</v>
      </c>
      <c r="W16" s="63">
        <f>+'24-02-014 Ind. FOSIS'!AH43</f>
        <v>0</v>
      </c>
      <c r="X16" s="87">
        <f>+'24-02-014 Ind. FOSIS'!AI43</f>
        <v>0</v>
      </c>
      <c r="Y16" s="87">
        <f>+'24-02-014 Ind. FOSIS'!AJ43</f>
        <v>0</v>
      </c>
    </row>
    <row r="17" spans="1:25" ht="24.75" customHeight="1" x14ac:dyDescent="0.25">
      <c r="A17" s="86" t="s">
        <v>62</v>
      </c>
      <c r="B17" s="63">
        <f>+'24-02-014 Ind. FOSIS'!J47</f>
        <v>0</v>
      </c>
      <c r="C17" s="63">
        <f>+'24-02-014 Ind. FOSIS'!K47</f>
        <v>0</v>
      </c>
      <c r="D17" s="63">
        <f>+'24-02-014 Ind. FOSIS'!M47</f>
        <v>0</v>
      </c>
      <c r="E17" s="63">
        <f>+'24-02-014 Ind. FOSIS'!N47</f>
        <v>0</v>
      </c>
      <c r="F17" s="63">
        <f>+'24-02-014 Ind. FOSIS'!O47</f>
        <v>0</v>
      </c>
      <c r="G17" s="63">
        <f>+'24-02-014 Ind. FOSIS'!R47</f>
        <v>0</v>
      </c>
      <c r="H17" s="63">
        <f>+'24-02-014 Ind. FOSIS'!S47</f>
        <v>0</v>
      </c>
      <c r="I17" s="63">
        <f>+'24-02-014 Ind. FOSIS'!T47</f>
        <v>0</v>
      </c>
      <c r="J17" s="63">
        <f>+'24-02-014 Ind. FOSIS'!U47</f>
        <v>0</v>
      </c>
      <c r="K17" s="63">
        <f>+'24-02-014 Ind. FOSIS'!V47</f>
        <v>0</v>
      </c>
      <c r="L17" s="63">
        <f>+'24-02-014 Ind. FOSIS'!W47</f>
        <v>0</v>
      </c>
      <c r="M17" s="63">
        <f>+'24-02-014 Ind. FOSIS'!X47</f>
        <v>0</v>
      </c>
      <c r="N17" s="63">
        <f>+'24-02-014 Ind. FOSIS'!Y47</f>
        <v>0</v>
      </c>
      <c r="O17" s="63">
        <f>+'24-02-014 Ind. FOSIS'!Z47</f>
        <v>0</v>
      </c>
      <c r="P17" s="63">
        <f>+'24-02-014 Ind. FOSIS'!AA47</f>
        <v>0</v>
      </c>
      <c r="Q17" s="63">
        <f>+'24-02-014 Ind. FOSIS'!AB47</f>
        <v>0</v>
      </c>
      <c r="R17" s="63">
        <f>+'24-02-014 Ind. FOSIS'!AC47</f>
        <v>0</v>
      </c>
      <c r="S17" s="63">
        <f>+'24-02-014 Ind. FOSIS'!AD47</f>
        <v>0</v>
      </c>
      <c r="T17" s="63">
        <f>+'24-02-014 Ind. FOSIS'!AE47</f>
        <v>0</v>
      </c>
      <c r="U17" s="63">
        <f>+'24-02-014 Ind. FOSIS'!AF47</f>
        <v>0</v>
      </c>
      <c r="V17" s="63">
        <f>+'24-02-014 Ind. FOSIS'!AG47</f>
        <v>0</v>
      </c>
      <c r="W17" s="63">
        <f>+'24-02-014 Ind. FOSIS'!AH47</f>
        <v>0</v>
      </c>
      <c r="X17" s="87">
        <f>+'24-02-014 Ind. FOSIS'!AI47</f>
        <v>0</v>
      </c>
      <c r="Y17" s="87">
        <f>+'24-02-014 Ind. FOSIS'!AJ44</f>
        <v>0</v>
      </c>
    </row>
    <row r="18" spans="1:25" ht="24.75" customHeight="1" x14ac:dyDescent="0.25">
      <c r="A18" s="86" t="s">
        <v>64</v>
      </c>
      <c r="B18" s="63">
        <f>+'24-02-014 Ind. FOSIS'!J51</f>
        <v>0</v>
      </c>
      <c r="C18" s="63">
        <f>+'24-02-014 Ind. FOSIS'!K51</f>
        <v>0</v>
      </c>
      <c r="D18" s="63">
        <f>+'24-02-014 Ind. FOSIS'!M51</f>
        <v>0</v>
      </c>
      <c r="E18" s="63">
        <f>+'24-02-014 Ind. FOSIS'!N51</f>
        <v>0</v>
      </c>
      <c r="F18" s="63">
        <f>+'24-02-014 Ind. FOSIS'!O51</f>
        <v>0</v>
      </c>
      <c r="G18" s="63">
        <f>+'24-02-014 Ind. FOSIS'!R51</f>
        <v>0</v>
      </c>
      <c r="H18" s="63">
        <f>+'24-02-014 Ind. FOSIS'!S51</f>
        <v>0</v>
      </c>
      <c r="I18" s="63">
        <f>+'24-02-014 Ind. FOSIS'!T51</f>
        <v>0</v>
      </c>
      <c r="J18" s="63">
        <f>+'24-02-014 Ind. FOSIS'!U51</f>
        <v>0</v>
      </c>
      <c r="K18" s="63">
        <f>+'24-02-014 Ind. FOSIS'!V51</f>
        <v>0</v>
      </c>
      <c r="L18" s="63">
        <f>+'24-02-014 Ind. FOSIS'!W51</f>
        <v>0</v>
      </c>
      <c r="M18" s="63">
        <f>+'24-02-014 Ind. FOSIS'!X51</f>
        <v>0</v>
      </c>
      <c r="N18" s="63">
        <f>+'24-02-014 Ind. FOSIS'!Y51</f>
        <v>0</v>
      </c>
      <c r="O18" s="63">
        <f>+'24-02-014 Ind. FOSIS'!Z51</f>
        <v>0</v>
      </c>
      <c r="P18" s="63">
        <f>+'24-02-014 Ind. FOSIS'!AA51</f>
        <v>0</v>
      </c>
      <c r="Q18" s="63">
        <f>+'24-02-014 Ind. FOSIS'!AB51</f>
        <v>0</v>
      </c>
      <c r="R18" s="63">
        <f>+'24-02-014 Ind. FOSIS'!AC51</f>
        <v>0</v>
      </c>
      <c r="S18" s="63">
        <f>+'24-02-014 Ind. FOSIS'!AD51</f>
        <v>0</v>
      </c>
      <c r="T18" s="63">
        <f>+'24-02-014 Ind. FOSIS'!AE51</f>
        <v>0</v>
      </c>
      <c r="U18" s="63">
        <f>+'24-02-014 Ind. FOSIS'!AF51</f>
        <v>0</v>
      </c>
      <c r="V18" s="63">
        <f>+'24-02-014 Ind. FOSIS'!AG51</f>
        <v>0</v>
      </c>
      <c r="W18" s="63">
        <f>+'24-02-014 Ind. FOSIS'!AH51</f>
        <v>0</v>
      </c>
      <c r="X18" s="87">
        <f>+'24-02-014 Ind. FOSIS'!AI51</f>
        <v>0</v>
      </c>
      <c r="Y18" s="87">
        <f>+'24-02-014 Ind. FOSIS'!AJ51</f>
        <v>0</v>
      </c>
    </row>
    <row r="19" spans="1:25" ht="24.75" customHeight="1" x14ac:dyDescent="0.25">
      <c r="A19" s="86" t="s">
        <v>66</v>
      </c>
      <c r="B19" s="63">
        <f>+'24-02-014 Ind. FOSIS'!J55</f>
        <v>0</v>
      </c>
      <c r="C19" s="63">
        <f>+'24-02-014 Ind. FOSIS'!K55</f>
        <v>0</v>
      </c>
      <c r="D19" s="63">
        <f>+'24-02-014 Ind. FOSIS'!M55</f>
        <v>0</v>
      </c>
      <c r="E19" s="63">
        <f>+'24-02-014 Ind. FOSIS'!N55</f>
        <v>0</v>
      </c>
      <c r="F19" s="63">
        <f>+'24-02-014 Ind. FOSIS'!O55</f>
        <v>0</v>
      </c>
      <c r="G19" s="63">
        <f>+'24-02-014 Ind. FOSIS'!R55</f>
        <v>0</v>
      </c>
      <c r="H19" s="63">
        <f>+'24-02-014 Ind. FOSIS'!S55</f>
        <v>0</v>
      </c>
      <c r="I19" s="63">
        <f>+'24-02-014 Ind. FOSIS'!T55</f>
        <v>0</v>
      </c>
      <c r="J19" s="63">
        <f>+'24-02-014 Ind. FOSIS'!U55</f>
        <v>0</v>
      </c>
      <c r="K19" s="63">
        <f>+'24-02-014 Ind. FOSIS'!V55</f>
        <v>0</v>
      </c>
      <c r="L19" s="63">
        <f>+'24-02-014 Ind. FOSIS'!W55</f>
        <v>0</v>
      </c>
      <c r="M19" s="63">
        <f>+'24-02-014 Ind. FOSIS'!X55</f>
        <v>0</v>
      </c>
      <c r="N19" s="63">
        <f>+'24-02-014 Ind. FOSIS'!Y55</f>
        <v>0</v>
      </c>
      <c r="O19" s="63">
        <f>+'24-02-014 Ind. FOSIS'!Z55</f>
        <v>0</v>
      </c>
      <c r="P19" s="63">
        <f>+'24-02-014 Ind. FOSIS'!AA55</f>
        <v>0</v>
      </c>
      <c r="Q19" s="63">
        <f>+'24-02-014 Ind. FOSIS'!AB55</f>
        <v>0</v>
      </c>
      <c r="R19" s="63">
        <f>+'24-02-014 Ind. FOSIS'!AC55</f>
        <v>0</v>
      </c>
      <c r="S19" s="63">
        <f>+'24-02-014 Ind. FOSIS'!AD55</f>
        <v>0</v>
      </c>
      <c r="T19" s="63">
        <f>+'24-02-014 Ind. FOSIS'!AE55</f>
        <v>0</v>
      </c>
      <c r="U19" s="63">
        <f>+'24-02-014 Ind. FOSIS'!AF55</f>
        <v>0</v>
      </c>
      <c r="V19" s="63">
        <f>+'24-02-014 Ind. FOSIS'!AG55</f>
        <v>0</v>
      </c>
      <c r="W19" s="63">
        <f>+'24-02-014 Ind. FOSIS'!AH55</f>
        <v>0</v>
      </c>
      <c r="X19" s="87">
        <f>+'24-02-014 Ind. FOSIS'!AI55</f>
        <v>0</v>
      </c>
      <c r="Y19" s="87">
        <f>+'24-02-014 Ind. FOSIS'!AJ55</f>
        <v>0</v>
      </c>
    </row>
    <row r="20" spans="1:25" ht="24.75" customHeight="1" x14ac:dyDescent="0.25">
      <c r="A20" s="88" t="s">
        <v>68</v>
      </c>
      <c r="B20" s="63">
        <f>+'24-02-014 Ind. FOSIS'!J59</f>
        <v>0</v>
      </c>
      <c r="C20" s="63">
        <f>+'24-02-014 Ind. FOSIS'!K59</f>
        <v>0</v>
      </c>
      <c r="D20" s="63">
        <f>+'24-02-014 Ind. FOSIS'!M59</f>
        <v>0</v>
      </c>
      <c r="E20" s="63">
        <f>+'24-02-014 Ind. FOSIS'!N59</f>
        <v>0</v>
      </c>
      <c r="F20" s="63">
        <f>+'24-02-014 Ind. FOSIS'!O59</f>
        <v>0</v>
      </c>
      <c r="G20" s="63">
        <f>+'24-02-014 Ind. FOSIS'!R59</f>
        <v>0</v>
      </c>
      <c r="H20" s="63">
        <f>+'24-02-014 Ind. FOSIS'!S59</f>
        <v>0</v>
      </c>
      <c r="I20" s="63">
        <f>+'24-02-014 Ind. FOSIS'!T59</f>
        <v>0</v>
      </c>
      <c r="J20" s="63">
        <f>+'24-02-014 Ind. FOSIS'!U59</f>
        <v>0</v>
      </c>
      <c r="K20" s="63">
        <f>+'24-02-014 Ind. FOSIS'!V59</f>
        <v>0</v>
      </c>
      <c r="L20" s="63">
        <f>+'24-02-014 Ind. FOSIS'!W59</f>
        <v>0</v>
      </c>
      <c r="M20" s="63">
        <f>+'24-02-014 Ind. FOSIS'!X59</f>
        <v>0</v>
      </c>
      <c r="N20" s="63">
        <f>+'24-02-014 Ind. FOSIS'!Y59</f>
        <v>0</v>
      </c>
      <c r="O20" s="63">
        <f>+'24-02-014 Ind. FOSIS'!Z59</f>
        <v>0</v>
      </c>
      <c r="P20" s="63">
        <f>+'24-02-014 Ind. FOSIS'!AA59</f>
        <v>0</v>
      </c>
      <c r="Q20" s="63">
        <f>+'24-02-014 Ind. FOSIS'!AB59</f>
        <v>0</v>
      </c>
      <c r="R20" s="63">
        <f>+'24-02-014 Ind. FOSIS'!AC59</f>
        <v>0</v>
      </c>
      <c r="S20" s="63">
        <f>+'24-02-014 Ind. FOSIS'!AD59</f>
        <v>0</v>
      </c>
      <c r="T20" s="63">
        <f>+'24-02-014 Ind. FOSIS'!AE59</f>
        <v>0</v>
      </c>
      <c r="U20" s="63">
        <f>+'24-02-014 Ind. FOSIS'!AF59</f>
        <v>0</v>
      </c>
      <c r="V20" s="63">
        <f>+'24-02-014 Ind. FOSIS'!AG59</f>
        <v>0</v>
      </c>
      <c r="W20" s="63">
        <f>+'24-02-014 Ind. FOSIS'!AH59</f>
        <v>0</v>
      </c>
      <c r="X20" s="87">
        <f>+'24-02-014 Ind. FOSIS'!AI59</f>
        <v>0</v>
      </c>
      <c r="Y20" s="87">
        <f>+'24-02-014 Ind. FOSIS'!AJ59</f>
        <v>0</v>
      </c>
    </row>
    <row r="21" spans="1:25" ht="24.75" customHeight="1" x14ac:dyDescent="0.25">
      <c r="A21" s="88" t="s">
        <v>70</v>
      </c>
      <c r="B21" s="63">
        <f>+'24-02-014 Ind. FOSIS'!J63</f>
        <v>0</v>
      </c>
      <c r="C21" s="63">
        <f>+'24-02-014 Ind. FOSIS'!K63</f>
        <v>0</v>
      </c>
      <c r="D21" s="63">
        <f>+'24-02-014 Ind. FOSIS'!M63</f>
        <v>0</v>
      </c>
      <c r="E21" s="63">
        <f>+'24-02-014 Ind. FOSIS'!N63</f>
        <v>0</v>
      </c>
      <c r="F21" s="63">
        <f>+'24-02-014 Ind. FOSIS'!O63</f>
        <v>0</v>
      </c>
      <c r="G21" s="63">
        <f>+'24-02-014 Ind. FOSIS'!R63</f>
        <v>0</v>
      </c>
      <c r="H21" s="63">
        <f>+'24-02-014 Ind. FOSIS'!S63</f>
        <v>0</v>
      </c>
      <c r="I21" s="63">
        <f>+'24-02-014 Ind. FOSIS'!T63</f>
        <v>0</v>
      </c>
      <c r="J21" s="63">
        <f>+'24-02-014 Ind. FOSIS'!U63</f>
        <v>0</v>
      </c>
      <c r="K21" s="63">
        <f>+'24-02-014 Ind. FOSIS'!V63</f>
        <v>0</v>
      </c>
      <c r="L21" s="63">
        <f>+'24-02-014 Ind. FOSIS'!W63</f>
        <v>0</v>
      </c>
      <c r="M21" s="63">
        <f>+'24-02-014 Ind. FOSIS'!X63</f>
        <v>0</v>
      </c>
      <c r="N21" s="63">
        <f>+'24-02-014 Ind. FOSIS'!Y63</f>
        <v>0</v>
      </c>
      <c r="O21" s="63">
        <f>+'24-02-014 Ind. FOSIS'!Z63</f>
        <v>0</v>
      </c>
      <c r="P21" s="63">
        <f>+'24-02-014 Ind. FOSIS'!AA63</f>
        <v>0</v>
      </c>
      <c r="Q21" s="63">
        <f>+'24-02-014 Ind. FOSIS'!AB63</f>
        <v>0</v>
      </c>
      <c r="R21" s="63">
        <f>+'24-02-014 Ind. FOSIS'!AC63</f>
        <v>0</v>
      </c>
      <c r="S21" s="63">
        <f>+'24-02-014 Ind. FOSIS'!AD63</f>
        <v>0</v>
      </c>
      <c r="T21" s="63">
        <f>+'24-02-014 Ind. FOSIS'!AE63</f>
        <v>0</v>
      </c>
      <c r="U21" s="63">
        <f>+'24-02-014 Ind. FOSIS'!AF63</f>
        <v>0</v>
      </c>
      <c r="V21" s="63">
        <f>+'24-02-014 Ind. FOSIS'!AG63</f>
        <v>0</v>
      </c>
      <c r="W21" s="63">
        <f>+'24-02-014 Ind. FOSIS'!AH63</f>
        <v>0</v>
      </c>
      <c r="X21" s="87">
        <f>+'24-02-014 Ind. FOSIS'!AI63</f>
        <v>0</v>
      </c>
      <c r="Y21" s="87">
        <f>+'24-02-014 Ind. FOSIS'!AJ63</f>
        <v>0</v>
      </c>
    </row>
    <row r="22" spans="1:25" ht="24.75" customHeight="1" x14ac:dyDescent="0.25">
      <c r="A22" s="88" t="s">
        <v>72</v>
      </c>
      <c r="B22" s="63">
        <f>+'24-02-014 Ind. FOSIS'!J67</f>
        <v>0</v>
      </c>
      <c r="C22" s="63">
        <f>+'24-02-014 Ind. FOSIS'!K67</f>
        <v>0</v>
      </c>
      <c r="D22" s="63">
        <f>+'24-02-014 Ind. FOSIS'!M67</f>
        <v>0</v>
      </c>
      <c r="E22" s="63">
        <f>+'24-02-014 Ind. FOSIS'!N67</f>
        <v>0</v>
      </c>
      <c r="F22" s="63">
        <f>+'24-02-014 Ind. FOSIS'!O67</f>
        <v>0</v>
      </c>
      <c r="G22" s="63">
        <f>+'24-02-014 Ind. FOSIS'!R67</f>
        <v>0</v>
      </c>
      <c r="H22" s="63">
        <f>+'24-02-014 Ind. FOSIS'!S67</f>
        <v>0</v>
      </c>
      <c r="I22" s="63">
        <f>+'24-02-014 Ind. FOSIS'!T67</f>
        <v>0</v>
      </c>
      <c r="J22" s="63">
        <f>+'24-02-014 Ind. FOSIS'!U67</f>
        <v>0</v>
      </c>
      <c r="K22" s="63">
        <f>+'24-02-014 Ind. FOSIS'!V67</f>
        <v>0</v>
      </c>
      <c r="L22" s="63">
        <f>+'24-02-014 Ind. FOSIS'!W67</f>
        <v>0</v>
      </c>
      <c r="M22" s="63">
        <f>+'24-02-014 Ind. FOSIS'!X67</f>
        <v>0</v>
      </c>
      <c r="N22" s="63">
        <f>+'24-02-014 Ind. FOSIS'!Y67</f>
        <v>0</v>
      </c>
      <c r="O22" s="63">
        <f>+'24-02-014 Ind. FOSIS'!Z67</f>
        <v>0</v>
      </c>
      <c r="P22" s="63">
        <f>+'24-02-014 Ind. FOSIS'!AA67</f>
        <v>0</v>
      </c>
      <c r="Q22" s="63">
        <f>+'24-02-014 Ind. FOSIS'!AB67</f>
        <v>0</v>
      </c>
      <c r="R22" s="63">
        <f>+'24-02-014 Ind. FOSIS'!AC67</f>
        <v>0</v>
      </c>
      <c r="S22" s="63">
        <f>+'24-02-014 Ind. FOSIS'!AD67</f>
        <v>0</v>
      </c>
      <c r="T22" s="63">
        <f>+'24-02-014 Ind. FOSIS'!AE67</f>
        <v>0</v>
      </c>
      <c r="U22" s="63">
        <f>+'24-02-014 Ind. FOSIS'!AF67</f>
        <v>0</v>
      </c>
      <c r="V22" s="63">
        <f>+'24-02-014 Ind. FOSIS'!AG67</f>
        <v>0</v>
      </c>
      <c r="W22" s="63">
        <f>+'24-02-014 Ind. FOSIS'!AH67</f>
        <v>0</v>
      </c>
      <c r="X22" s="87">
        <f>+'24-02-014 Ind. FOSIS'!AI67</f>
        <v>0</v>
      </c>
      <c r="Y22" s="87">
        <f>+'24-02-014 Ind. FOSIS'!AJ67</f>
        <v>0</v>
      </c>
    </row>
    <row r="23" spans="1:25" ht="24.75" customHeight="1" x14ac:dyDescent="0.25">
      <c r="A23" s="89" t="s">
        <v>74</v>
      </c>
      <c r="B23" s="63">
        <f>+'24-02-014 Ind. FOSIS'!J71</f>
        <v>17708247000</v>
      </c>
      <c r="C23" s="63">
        <f>+'24-02-014 Ind. FOSIS'!K71</f>
        <v>17708247000</v>
      </c>
      <c r="D23" s="63">
        <f>+'24-02-014 Ind. FOSIS'!M71</f>
        <v>0</v>
      </c>
      <c r="E23" s="63">
        <f>+'24-02-014 Ind. FOSIS'!N71</f>
        <v>0</v>
      </c>
      <c r="F23" s="63">
        <f>+'24-02-014 Ind. FOSIS'!O71</f>
        <v>0</v>
      </c>
      <c r="G23" s="63">
        <f>+'24-02-014 Ind. FOSIS'!R71</f>
        <v>0</v>
      </c>
      <c r="H23" s="63">
        <f>+'24-02-014 Ind. FOSIS'!S71</f>
        <v>0</v>
      </c>
      <c r="I23" s="63">
        <f>+'24-02-014 Ind. FOSIS'!T71</f>
        <v>0</v>
      </c>
      <c r="J23" s="63">
        <f>+'24-02-014 Ind. FOSIS'!U71</f>
        <v>0</v>
      </c>
      <c r="K23" s="63">
        <f>+'24-02-014 Ind. FOSIS'!V71</f>
        <v>0</v>
      </c>
      <c r="L23" s="63">
        <f>+'24-02-014 Ind. FOSIS'!W71</f>
        <v>8854123500</v>
      </c>
      <c r="M23" s="63">
        <f>+'24-02-014 Ind. FOSIS'!X71</f>
        <v>8854123500</v>
      </c>
      <c r="N23" s="63">
        <f>+'24-02-014 Ind. FOSIS'!Y71</f>
        <v>17708247000</v>
      </c>
      <c r="O23" s="63">
        <f>+'24-02-014 Ind. FOSIS'!Z71</f>
        <v>0</v>
      </c>
      <c r="P23" s="63">
        <f>+'24-02-014 Ind. FOSIS'!AA71</f>
        <v>0</v>
      </c>
      <c r="Q23" s="63">
        <f>+'24-02-014 Ind. FOSIS'!AB71</f>
        <v>0</v>
      </c>
      <c r="R23" s="63">
        <f>+'24-02-014 Ind. FOSIS'!AC71</f>
        <v>0</v>
      </c>
      <c r="S23" s="63">
        <f>+'24-02-014 Ind. FOSIS'!AD71</f>
        <v>0</v>
      </c>
      <c r="T23" s="63">
        <f>+'24-02-014 Ind. FOSIS'!AE71</f>
        <v>0</v>
      </c>
      <c r="U23" s="63">
        <f>+'24-02-014 Ind. FOSIS'!AF71</f>
        <v>0</v>
      </c>
      <c r="V23" s="63">
        <f>+'24-02-014 Ind. FOSIS'!AG71</f>
        <v>0</v>
      </c>
      <c r="W23" s="63">
        <f>+'24-02-014 Ind. FOSIS'!AH71</f>
        <v>17708247000</v>
      </c>
      <c r="X23" s="87">
        <f>+'24-02-014 Ind. FOSIS'!AI71</f>
        <v>1</v>
      </c>
      <c r="Y23" s="87">
        <f>+'24-02-014 Ind. FOSIS'!AJ71</f>
        <v>1</v>
      </c>
    </row>
    <row r="24" spans="1:25" ht="25.5" x14ac:dyDescent="0.25">
      <c r="A24" s="8" t="str">
        <f>"TOTAL ASIG."&amp;" "&amp;$A$5</f>
        <v>TOTAL ASIG. 24-02-014 "Fondo de Solidaridad e Inversión Social"</v>
      </c>
      <c r="B24" s="75">
        <f>SUM(B8:B23)</f>
        <v>17708247000</v>
      </c>
      <c r="C24" s="75">
        <f t="shared" ref="C24:V24" si="0">SUM(C8:C23)</f>
        <v>17708247000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8854123500</v>
      </c>
      <c r="M24" s="75">
        <f t="shared" si="0"/>
        <v>8854123500</v>
      </c>
      <c r="N24" s="75">
        <f t="shared" si="0"/>
        <v>17708247000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17708247000</v>
      </c>
      <c r="X24" s="90">
        <f>+'24-02-014 Ind. FOSIS'!AI72</f>
        <v>1</v>
      </c>
      <c r="Y24" s="90">
        <f>'24-02-014 Ind. FOSIS'!AJ72</f>
        <v>1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B3E9B-487C-4416-9030-94CD8E45A663}">
  <sheetPr>
    <tabColor rgb="FF007DB5"/>
    <pageSetUpPr fitToPage="1"/>
  </sheetPr>
  <dimension ref="A1:DB90"/>
  <sheetViews>
    <sheetView topLeftCell="E19" zoomScale="120" zoomScaleNormal="120" workbookViewId="0">
      <selection activeCell="L69" sqref="L69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customWidth="1" outlineLevel="1"/>
    <col min="19" max="20" width="12" style="83" customWidth="1" outlineLevel="1"/>
    <col min="21" max="21" width="12" style="83" customWidth="1"/>
    <col min="22" max="24" width="11.7109375" style="83" hidden="1" customWidth="1" outlineLevel="1"/>
    <col min="25" max="25" width="12.140625" style="83" customWidth="1" collapsed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</row>
    <row r="2" spans="1:106" s="1" customFormat="1" ht="16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</row>
    <row r="3" spans="1:106" s="1" customFormat="1" ht="16.5" customHeight="1" x14ac:dyDescent="0.25">
      <c r="A3" s="142" t="s">
        <v>169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</row>
    <row r="4" spans="1:106" s="1" customFormat="1" ht="16.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</row>
    <row r="5" spans="1:106" ht="17.25" customHeight="1" x14ac:dyDescent="0.25">
      <c r="A5" s="174" t="s">
        <v>84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6"/>
    </row>
    <row r="6" spans="1:106" s="6" customFormat="1" x14ac:dyDescent="0.25">
      <c r="A6" s="138" t="s">
        <v>3</v>
      </c>
      <c r="B6" s="172" t="s">
        <v>4</v>
      </c>
      <c r="C6" s="4" t="s">
        <v>5</v>
      </c>
      <c r="D6" s="172" t="s">
        <v>6</v>
      </c>
      <c r="E6" s="138" t="s">
        <v>7</v>
      </c>
      <c r="F6" s="172" t="s">
        <v>8</v>
      </c>
      <c r="G6" s="138" t="s">
        <v>9</v>
      </c>
      <c r="H6" s="138" t="s">
        <v>10</v>
      </c>
      <c r="I6" s="138"/>
      <c r="J6" s="145" t="s">
        <v>11</v>
      </c>
      <c r="K6" s="145" t="s">
        <v>12</v>
      </c>
      <c r="L6" s="138" t="s">
        <v>13</v>
      </c>
      <c r="M6" s="151" t="s">
        <v>14</v>
      </c>
      <c r="N6" s="152"/>
      <c r="O6" s="153"/>
      <c r="P6" s="138" t="s">
        <v>15</v>
      </c>
      <c r="Q6" s="172" t="s">
        <v>16</v>
      </c>
      <c r="R6" s="137" t="s">
        <v>17</v>
      </c>
      <c r="S6" s="137"/>
      <c r="T6" s="137"/>
      <c r="U6" s="145" t="s">
        <v>18</v>
      </c>
      <c r="V6" s="137" t="s">
        <v>17</v>
      </c>
      <c r="W6" s="137"/>
      <c r="X6" s="137"/>
      <c r="Y6" s="145" t="s">
        <v>19</v>
      </c>
      <c r="Z6" s="137" t="s">
        <v>17</v>
      </c>
      <c r="AA6" s="137"/>
      <c r="AB6" s="137"/>
      <c r="AC6" s="145" t="s">
        <v>20</v>
      </c>
      <c r="AD6" s="137" t="s">
        <v>17</v>
      </c>
      <c r="AE6" s="137"/>
      <c r="AF6" s="137"/>
      <c r="AG6" s="145" t="s">
        <v>21</v>
      </c>
      <c r="AH6" s="145" t="s">
        <v>22</v>
      </c>
      <c r="AI6" s="147" t="s">
        <v>23</v>
      </c>
      <c r="AJ6" s="147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38"/>
      <c r="B7" s="173"/>
      <c r="C7" s="4" t="s">
        <v>24</v>
      </c>
      <c r="D7" s="173"/>
      <c r="E7" s="138"/>
      <c r="F7" s="173"/>
      <c r="G7" s="138"/>
      <c r="H7" s="3" t="s">
        <v>25</v>
      </c>
      <c r="I7" s="3" t="s">
        <v>26</v>
      </c>
      <c r="J7" s="146"/>
      <c r="K7" s="146"/>
      <c r="L7" s="138"/>
      <c r="M7" s="5" t="s">
        <v>27</v>
      </c>
      <c r="N7" s="5" t="s">
        <v>28</v>
      </c>
      <c r="O7" s="5" t="s">
        <v>29</v>
      </c>
      <c r="P7" s="138"/>
      <c r="Q7" s="173"/>
      <c r="R7" s="5" t="s">
        <v>30</v>
      </c>
      <c r="S7" s="5" t="s">
        <v>31</v>
      </c>
      <c r="T7" s="5" t="s">
        <v>32</v>
      </c>
      <c r="U7" s="146"/>
      <c r="V7" s="5" t="s">
        <v>33</v>
      </c>
      <c r="W7" s="5" t="s">
        <v>34</v>
      </c>
      <c r="X7" s="5" t="s">
        <v>35</v>
      </c>
      <c r="Y7" s="146"/>
      <c r="Z7" s="5" t="s">
        <v>36</v>
      </c>
      <c r="AA7" s="5" t="s">
        <v>37</v>
      </c>
      <c r="AB7" s="5" t="s">
        <v>38</v>
      </c>
      <c r="AC7" s="146"/>
      <c r="AD7" s="5" t="s">
        <v>39</v>
      </c>
      <c r="AE7" s="5" t="s">
        <v>40</v>
      </c>
      <c r="AF7" s="5" t="s">
        <v>41</v>
      </c>
      <c r="AG7" s="146"/>
      <c r="AH7" s="146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69" t="s">
        <v>44</v>
      </c>
      <c r="B8" s="149"/>
      <c r="C8" s="149"/>
      <c r="D8" s="149"/>
      <c r="E8" s="150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60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IF(ISERROR(AH9/$AH$71),"-",AH9/$AH$71)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61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IF(ISERROR(AH10/$AH$71),"-",AH10/$AH$71)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62" t="s">
        <v>45</v>
      </c>
      <c r="B11" s="168"/>
      <c r="C11" s="163"/>
      <c r="D11" s="163"/>
      <c r="E11" s="163"/>
      <c r="F11" s="163"/>
      <c r="G11" s="163"/>
      <c r="H11" s="163"/>
      <c r="I11" s="16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57" t="s">
        <v>46</v>
      </c>
      <c r="B12" s="158"/>
      <c r="C12" s="158"/>
      <c r="D12" s="158"/>
      <c r="E12" s="15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7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IF(ISERROR(AH13/$AH$71),"-",AH13/$AH$71)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7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IF(ISERROR(AH14/$AH$71),"-",AH14/$AH$71)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62" t="s">
        <v>47</v>
      </c>
      <c r="B15" s="168"/>
      <c r="C15" s="163"/>
      <c r="D15" s="163"/>
      <c r="E15" s="163"/>
      <c r="F15" s="163"/>
      <c r="G15" s="163"/>
      <c r="H15" s="163"/>
      <c r="I15" s="16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57" t="s">
        <v>48</v>
      </c>
      <c r="B16" s="158"/>
      <c r="C16" s="158"/>
      <c r="D16" s="158"/>
      <c r="E16" s="15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60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IF(ISERROR(AH17/$AH$71),"-",AH17/$AH$71)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61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IF(ISERROR(AH18/$AH$71),"-",AH18/$AH$71)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62" t="s">
        <v>49</v>
      </c>
      <c r="B19" s="168"/>
      <c r="C19" s="163"/>
      <c r="D19" s="163"/>
      <c r="E19" s="163"/>
      <c r="F19" s="163"/>
      <c r="G19" s="163"/>
      <c r="H19" s="163"/>
      <c r="I19" s="16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57" t="s">
        <v>50</v>
      </c>
      <c r="B20" s="158"/>
      <c r="C20" s="158"/>
      <c r="D20" s="158"/>
      <c r="E20" s="15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60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IF(ISERROR(AH21/$AH$71),"-",AH21/$AH$71)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61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IF(ISERROR(AH22/$AH$71),"-",AH22/$AH$71)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62" t="s">
        <v>51</v>
      </c>
      <c r="B23" s="168"/>
      <c r="C23" s="163"/>
      <c r="D23" s="163"/>
      <c r="E23" s="163"/>
      <c r="F23" s="163"/>
      <c r="G23" s="163"/>
      <c r="H23" s="163"/>
      <c r="I23" s="16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57" t="s">
        <v>52</v>
      </c>
      <c r="B24" s="158"/>
      <c r="C24" s="158"/>
      <c r="D24" s="158"/>
      <c r="E24" s="15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60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IF(ISERROR(AH25/$AH$71),"-",AH25/$AH$71)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61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IF(ISERROR(AH26/$AH$71),"-",AH26/$AH$71)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62" t="s">
        <v>53</v>
      </c>
      <c r="B27" s="168"/>
      <c r="C27" s="163"/>
      <c r="D27" s="163"/>
      <c r="E27" s="163"/>
      <c r="F27" s="163"/>
      <c r="G27" s="163"/>
      <c r="H27" s="163"/>
      <c r="I27" s="16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57" t="s">
        <v>54</v>
      </c>
      <c r="B28" s="158"/>
      <c r="C28" s="158"/>
      <c r="D28" s="158"/>
      <c r="E28" s="15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60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IF(ISERROR(AH29/$AH$71),"-",AH29/$AH$71)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61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IF(ISERROR(AH30/$AH$71),"-",AH30/$AH$71)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62" t="s">
        <v>55</v>
      </c>
      <c r="B31" s="168"/>
      <c r="C31" s="163"/>
      <c r="D31" s="163"/>
      <c r="E31" s="163"/>
      <c r="F31" s="163"/>
      <c r="G31" s="163"/>
      <c r="H31" s="163"/>
      <c r="I31" s="16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57" t="s">
        <v>56</v>
      </c>
      <c r="B32" s="158"/>
      <c r="C32" s="158"/>
      <c r="D32" s="158"/>
      <c r="E32" s="15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60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IF(ISERROR(AH33/$AH$71),"-",AH33/$AH$71)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61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IF(ISERROR(AH34/$AH$71),"-",AH34/$AH$71)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62" t="s">
        <v>57</v>
      </c>
      <c r="B35" s="168"/>
      <c r="C35" s="163"/>
      <c r="D35" s="163"/>
      <c r="E35" s="163"/>
      <c r="F35" s="163"/>
      <c r="G35" s="163"/>
      <c r="H35" s="163"/>
      <c r="I35" s="16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57" t="s">
        <v>58</v>
      </c>
      <c r="B36" s="158"/>
      <c r="C36" s="158"/>
      <c r="D36" s="158"/>
      <c r="E36" s="15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60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IF(ISERROR(AH37/$AH$71),"-",AH37/$AH$71)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61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IF(ISERROR(AH38/$AH$71),"-",AH38/$AH$71)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62" t="s">
        <v>59</v>
      </c>
      <c r="B39" s="168"/>
      <c r="C39" s="163"/>
      <c r="D39" s="163"/>
      <c r="E39" s="163"/>
      <c r="F39" s="163"/>
      <c r="G39" s="163"/>
      <c r="H39" s="163"/>
      <c r="I39" s="16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57" t="s">
        <v>60</v>
      </c>
      <c r="B40" s="158"/>
      <c r="C40" s="158"/>
      <c r="D40" s="158"/>
      <c r="E40" s="15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60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IF(ISERROR(AH41/$AH$71),"-",AH41/$AH$71)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61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IF(ISERROR(AH42/$AH$71),"-",AH42/$AH$71)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62" t="s">
        <v>61</v>
      </c>
      <c r="B43" s="168"/>
      <c r="C43" s="163"/>
      <c r="D43" s="163"/>
      <c r="E43" s="163"/>
      <c r="F43" s="163"/>
      <c r="G43" s="163"/>
      <c r="H43" s="163"/>
      <c r="I43" s="16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57" t="s">
        <v>62</v>
      </c>
      <c r="B44" s="158"/>
      <c r="C44" s="158"/>
      <c r="D44" s="158"/>
      <c r="E44" s="15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60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IF(ISERROR(AH45/$AH$71),"-",AH45/$AH$71)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61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IF(ISERROR(AH46/$AH$71),"-",AH46/$AH$71)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62" t="s">
        <v>63</v>
      </c>
      <c r="B47" s="168"/>
      <c r="C47" s="163"/>
      <c r="D47" s="163"/>
      <c r="E47" s="163"/>
      <c r="F47" s="163"/>
      <c r="G47" s="163"/>
      <c r="H47" s="163"/>
      <c r="I47" s="16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57" t="s">
        <v>64</v>
      </c>
      <c r="B48" s="158"/>
      <c r="C48" s="158"/>
      <c r="D48" s="158"/>
      <c r="E48" s="15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60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IF(ISERROR(AH49/$AH$71),"-",AH49/$AH$71)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61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IF(ISERROR(AH50/$AH$71),"-",AH50/$AH$71)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65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65" t="s">
        <v>66</v>
      </c>
      <c r="B52" s="166"/>
      <c r="C52" s="166"/>
      <c r="D52" s="166"/>
      <c r="E52" s="16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60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IF(ISERROR(AH53/$AH$71),"-",AH53/$AH$71)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61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IF(ISERROR(AH54/$AH$71),"-",AH54/$AH$71)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62" t="s">
        <v>67</v>
      </c>
      <c r="B55" s="163"/>
      <c r="C55" s="163"/>
      <c r="D55" s="163"/>
      <c r="E55" s="163"/>
      <c r="F55" s="163"/>
      <c r="G55" s="163"/>
      <c r="H55" s="163"/>
      <c r="I55" s="16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57" t="s">
        <v>68</v>
      </c>
      <c r="B56" s="158"/>
      <c r="C56" s="158"/>
      <c r="D56" s="158"/>
      <c r="E56" s="15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60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IF(ISERROR(AH57/$AH$71),"-",AH57/$AH$71)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61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IF(ISERROR(AH58/$AH$71),"-",AH58/$AH$71)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62" t="s">
        <v>69</v>
      </c>
      <c r="B59" s="163"/>
      <c r="C59" s="163"/>
      <c r="D59" s="163"/>
      <c r="E59" s="163"/>
      <c r="F59" s="163"/>
      <c r="G59" s="163"/>
      <c r="H59" s="163"/>
      <c r="I59" s="16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57" t="s">
        <v>70</v>
      </c>
      <c r="B60" s="158"/>
      <c r="C60" s="158"/>
      <c r="D60" s="158"/>
      <c r="E60" s="15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60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IF(ISERROR(AH61/$AH$71),"-",AH61/$AH$71)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61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IF(ISERROR(AH62/$AH$71),"-",AH62/$AH$71)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62" t="s">
        <v>71</v>
      </c>
      <c r="B63" s="163"/>
      <c r="C63" s="163"/>
      <c r="D63" s="163"/>
      <c r="E63" s="163"/>
      <c r="F63" s="163"/>
      <c r="G63" s="163"/>
      <c r="H63" s="163"/>
      <c r="I63" s="16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57" t="s">
        <v>72</v>
      </c>
      <c r="B64" s="158"/>
      <c r="C64" s="158"/>
      <c r="D64" s="158"/>
      <c r="E64" s="15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60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IF(ISERROR(AH65/$AH$71),"-",AH65/$AH$71)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61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IF(ISERROR(AH66/$AH$71),"-",AH66/$AH$71)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62" t="s">
        <v>73</v>
      </c>
      <c r="B67" s="163"/>
      <c r="C67" s="163"/>
      <c r="D67" s="163"/>
      <c r="E67" s="163"/>
      <c r="F67" s="163"/>
      <c r="G67" s="163"/>
      <c r="H67" s="163"/>
      <c r="I67" s="16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57" t="s">
        <v>74</v>
      </c>
      <c r="B68" s="158"/>
      <c r="C68" s="158"/>
      <c r="D68" s="158"/>
      <c r="E68" s="159"/>
      <c r="F68" s="9"/>
      <c r="G68" s="10"/>
      <c r="H68" s="11"/>
      <c r="I68" s="11"/>
      <c r="J68" s="131">
        <v>2289428000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24.95" customHeight="1" outlineLevel="1" x14ac:dyDescent="0.25">
      <c r="A69" s="19">
        <v>1</v>
      </c>
      <c r="B69" s="19"/>
      <c r="C69" s="50"/>
      <c r="D69" s="51"/>
      <c r="E69" s="69"/>
      <c r="F69" s="70"/>
      <c r="G69" s="71"/>
      <c r="H69" s="53"/>
      <c r="I69" s="55" t="s">
        <v>305</v>
      </c>
      <c r="J69" s="131"/>
      <c r="K69" s="72">
        <v>2289428000</v>
      </c>
      <c r="L69" s="59" t="s">
        <v>306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IF(ISERROR(AH69/$AH$71),"-",AH69/$AH$71)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7" customFormat="1" ht="12.75" customHeight="1" x14ac:dyDescent="0.25">
      <c r="A70" s="157" t="s">
        <v>75</v>
      </c>
      <c r="B70" s="158"/>
      <c r="C70" s="158"/>
      <c r="D70" s="158"/>
      <c r="E70" s="159"/>
      <c r="F70" s="157"/>
      <c r="G70" s="158"/>
      <c r="H70" s="158"/>
      <c r="I70" s="158"/>
      <c r="J70" s="75">
        <f>J68</f>
        <v>2289428000</v>
      </c>
      <c r="K70" s="75">
        <f>SUM(K69:K69)</f>
        <v>2289428000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0</v>
      </c>
      <c r="AI70" s="78">
        <f>IF(ISERROR(AH70/J70),0,AH70/J70)</f>
        <v>0</v>
      </c>
      <c r="AJ70" s="78">
        <f>IF(ISERROR(AH70/$AH$71),0,AH70/$AH$71)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9" customFormat="1" ht="15" customHeight="1" x14ac:dyDescent="0.25">
      <c r="A71" s="154" t="str">
        <f>"TOTAL ASIG."&amp;" "&amp;$A$5</f>
        <v>TOTAL ASIG. 24-02-015 "INTEGRA - Subsecretaría de Educación Parvularia"</v>
      </c>
      <c r="B71" s="155"/>
      <c r="C71" s="155"/>
      <c r="D71" s="155"/>
      <c r="E71" s="155"/>
      <c r="F71" s="155"/>
      <c r="G71" s="155"/>
      <c r="H71" s="155"/>
      <c r="I71" s="156"/>
      <c r="J71" s="33">
        <f>SUM(J11,J15,J19,J23,J27,J31,J35,J39,J43,J47,J51,J55,J59,J63,J67,J70)</f>
        <v>2289428000</v>
      </c>
      <c r="K71" s="33">
        <f>+K11+K15+K19+K23+K27+K31+K35+K39+K43+K47+K51+K55+K67+K59+K63+K70</f>
        <v>2289428000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0</v>
      </c>
      <c r="AI71" s="36">
        <f>IF(ISERROR(AH71/J71),0,AH71/J71)</f>
        <v>0</v>
      </c>
      <c r="AJ71" s="36">
        <f>IF(ISERROR(AH71/$AH$71),0,AH71/$AH$71)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81"/>
      <c r="R72" s="81"/>
      <c r="S72" s="81"/>
      <c r="T72" s="81"/>
      <c r="V72" s="81"/>
      <c r="W72" s="81"/>
      <c r="X72" s="81"/>
      <c r="Z72" s="81"/>
      <c r="AA72" s="81"/>
      <c r="AB72" s="81"/>
      <c r="AD72" s="81"/>
      <c r="AE72" s="81"/>
      <c r="AF72" s="8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A80" s="2"/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90" spans="1:32" x14ac:dyDescent="0.25">
      <c r="E90" s="85"/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751883C2-CFD4-4D58-A71E-EAD8625263C8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A0DF0FB-651C-4887-A99F-2394C7770DDC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A0DCA1B7-B5FB-4017-A13C-D542466C1BDB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C75B3545-6BE4-47BD-969A-CABEAC0B60A3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94C290FC-6A83-4959-AC7A-419D726590E1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DAF70965-323F-48B2-BD6D-9072AFE4FF2A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43CF33EB-62C8-4F2D-ACD2-DC796FA8353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803155FD-7F6B-4512-944C-413BE2A3415C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2FD06-8AE7-4617-AFF1-06D112A5F624}">
  <sheetPr>
    <tabColor rgb="FF33CCFF"/>
    <pageSetUpPr fitToPage="1"/>
  </sheetPr>
  <dimension ref="A1:Y41"/>
  <sheetViews>
    <sheetView zoomScaleNormal="100" workbookViewId="0">
      <selection activeCell="A3" sqref="A3:Y3"/>
    </sheetView>
  </sheetViews>
  <sheetFormatPr baseColWidth="10" defaultColWidth="11.42578125" defaultRowHeight="12.75" outlineLevelCol="1" x14ac:dyDescent="0.25"/>
  <cols>
    <col min="1" max="1" width="34" style="80" bestFit="1" customWidth="1"/>
    <col min="2" max="2" width="12.140625" style="83" customWidth="1"/>
    <col min="3" max="3" width="12.140625" style="80" customWidth="1"/>
    <col min="4" max="4" width="10" style="80" customWidth="1"/>
    <col min="5" max="5" width="10.28515625" style="80" customWidth="1"/>
    <col min="6" max="6" width="9.85546875" style="80" customWidth="1"/>
    <col min="7" max="7" width="10.7109375" style="83" hidden="1" customWidth="1" outlineLevel="1"/>
    <col min="8" max="9" width="8.85546875" style="83" hidden="1" customWidth="1" outlineLevel="1"/>
    <col min="10" max="10" width="11.42578125" style="83" customWidth="1" collapsed="1"/>
    <col min="11" max="11" width="12.28515625" style="83" customWidth="1" outlineLevel="1"/>
    <col min="12" max="12" width="10.140625" style="83" customWidth="1" outlineLevel="1"/>
    <col min="13" max="13" width="12.28515625" style="83" customWidth="1" outlineLevel="1"/>
    <col min="14" max="14" width="11.42578125" style="83" customWidth="1"/>
    <col min="15" max="17" width="12.5703125" style="83" hidden="1" customWidth="1" outlineLevel="1"/>
    <col min="18" max="18" width="11.42578125" style="83" customWidth="1" collapsed="1"/>
    <col min="19" max="19" width="10.7109375" style="83" hidden="1" customWidth="1" outlineLevel="1"/>
    <col min="20" max="20" width="11.140625" style="83" hidden="1" customWidth="1" outlineLevel="1"/>
    <col min="21" max="21" width="10.7109375" style="83" hidden="1" customWidth="1" outlineLevel="1"/>
    <col min="22" max="22" width="11.42578125" style="83" customWidth="1" collapsed="1"/>
    <col min="23" max="23" width="11.42578125" style="83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177" t="s">
        <v>95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</row>
    <row r="2" spans="1:25" s="1" customFormat="1" ht="1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25" s="1" customFormat="1" ht="15" customHeight="1" x14ac:dyDescent="0.25">
      <c r="A3" s="141" t="s">
        <v>169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25" s="1" customFormat="1" ht="1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</row>
    <row r="5" spans="1:25" ht="18" customHeight="1" x14ac:dyDescent="0.25">
      <c r="A5" s="148" t="str">
        <f>'24-02-015 Ind. INTEGRA'!A5:U5</f>
        <v>24-02-015 "INTEGRA - Subsecretaría de Educación Parvularia"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50"/>
    </row>
    <row r="6" spans="1:25" s="80" customFormat="1" x14ac:dyDescent="0.25">
      <c r="A6" s="138" t="s">
        <v>5</v>
      </c>
      <c r="B6" s="145" t="s">
        <v>11</v>
      </c>
      <c r="C6" s="145" t="s">
        <v>76</v>
      </c>
      <c r="D6" s="151" t="s">
        <v>14</v>
      </c>
      <c r="E6" s="152"/>
      <c r="F6" s="153"/>
      <c r="G6" s="137" t="s">
        <v>17</v>
      </c>
      <c r="H6" s="137"/>
      <c r="I6" s="137"/>
      <c r="J6" s="145" t="s">
        <v>18</v>
      </c>
      <c r="K6" s="137" t="s">
        <v>17</v>
      </c>
      <c r="L6" s="137"/>
      <c r="M6" s="137"/>
      <c r="N6" s="145" t="s">
        <v>19</v>
      </c>
      <c r="O6" s="137" t="s">
        <v>17</v>
      </c>
      <c r="P6" s="137"/>
      <c r="Q6" s="137"/>
      <c r="R6" s="145" t="s">
        <v>20</v>
      </c>
      <c r="S6" s="137" t="s">
        <v>17</v>
      </c>
      <c r="T6" s="137"/>
      <c r="U6" s="137"/>
      <c r="V6" s="145" t="s">
        <v>21</v>
      </c>
      <c r="W6" s="145" t="s">
        <v>22</v>
      </c>
      <c r="X6" s="147" t="s">
        <v>77</v>
      </c>
      <c r="Y6" s="147"/>
    </row>
    <row r="7" spans="1:25" s="80" customFormat="1" ht="25.5" x14ac:dyDescent="0.25">
      <c r="A7" s="138"/>
      <c r="B7" s="146"/>
      <c r="C7" s="146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46"/>
      <c r="K7" s="5" t="s">
        <v>33</v>
      </c>
      <c r="L7" s="5" t="s">
        <v>34</v>
      </c>
      <c r="M7" s="5" t="s">
        <v>35</v>
      </c>
      <c r="N7" s="146"/>
      <c r="O7" s="5" t="s">
        <v>36</v>
      </c>
      <c r="P7" s="5" t="s">
        <v>37</v>
      </c>
      <c r="Q7" s="5" t="s">
        <v>38</v>
      </c>
      <c r="R7" s="146"/>
      <c r="S7" s="5" t="s">
        <v>39</v>
      </c>
      <c r="T7" s="5" t="s">
        <v>40</v>
      </c>
      <c r="U7" s="5" t="s">
        <v>78</v>
      </c>
      <c r="V7" s="146"/>
      <c r="W7" s="146"/>
      <c r="X7" s="7" t="s">
        <v>42</v>
      </c>
      <c r="Y7" s="7" t="s">
        <v>79</v>
      </c>
    </row>
    <row r="8" spans="1:25" ht="24.75" customHeight="1" x14ac:dyDescent="0.25">
      <c r="A8" s="86" t="s">
        <v>44</v>
      </c>
      <c r="B8" s="63">
        <f>+'24-02-015 Ind. INTEGRA'!J11</f>
        <v>0</v>
      </c>
      <c r="C8" s="63">
        <f>+'24-02-015 Ind. INTEGRA'!K11</f>
        <v>0</v>
      </c>
      <c r="D8" s="63">
        <f>+'24-02-015 Ind. INTEGRA'!M11</f>
        <v>0</v>
      </c>
      <c r="E8" s="63">
        <f>+'24-02-015 Ind. INTEGRA'!N11</f>
        <v>0</v>
      </c>
      <c r="F8" s="63">
        <f>+'24-02-015 Ind. INTEGRA'!O11</f>
        <v>0</v>
      </c>
      <c r="G8" s="63">
        <f>+'24-02-015 Ind. INTEGRA'!R11</f>
        <v>0</v>
      </c>
      <c r="H8" s="63">
        <f>+'24-02-015 Ind. INTEGRA'!S11</f>
        <v>0</v>
      </c>
      <c r="I8" s="63">
        <f>+'24-02-015 Ind. INTEGRA'!T11</f>
        <v>0</v>
      </c>
      <c r="J8" s="63">
        <f>+'24-02-015 Ind. INTEGRA'!U11</f>
        <v>0</v>
      </c>
      <c r="K8" s="63">
        <f>+'24-02-015 Ind. INTEGRA'!V11</f>
        <v>0</v>
      </c>
      <c r="L8" s="63">
        <f>+'24-02-015 Ind. INTEGRA'!W11</f>
        <v>0</v>
      </c>
      <c r="M8" s="63">
        <f>+'24-02-015 Ind. INTEGRA'!X11</f>
        <v>0</v>
      </c>
      <c r="N8" s="63">
        <f>+'24-02-015 Ind. INTEGRA'!Y11</f>
        <v>0</v>
      </c>
      <c r="O8" s="63">
        <f>+'24-02-015 Ind. INTEGRA'!Z11</f>
        <v>0</v>
      </c>
      <c r="P8" s="63">
        <f>+'24-02-015 Ind. INTEGRA'!AA11</f>
        <v>0</v>
      </c>
      <c r="Q8" s="63">
        <f>+'24-02-015 Ind. INTEGRA'!AB11</f>
        <v>0</v>
      </c>
      <c r="R8" s="63">
        <f>+'24-02-015 Ind. INTEGRA'!AC11</f>
        <v>0</v>
      </c>
      <c r="S8" s="63">
        <f>+'24-02-015 Ind. INTEGRA'!AD11</f>
        <v>0</v>
      </c>
      <c r="T8" s="63">
        <f>+'24-02-015 Ind. INTEGRA'!AE11</f>
        <v>0</v>
      </c>
      <c r="U8" s="63">
        <f>+'24-02-015 Ind. INTEGRA'!AF11</f>
        <v>0</v>
      </c>
      <c r="V8" s="63">
        <f>+'24-02-015 Ind. INTEGRA'!AG11</f>
        <v>0</v>
      </c>
      <c r="W8" s="63">
        <f>+'24-02-015 Ind. INTEGRA'!AH11</f>
        <v>0</v>
      </c>
      <c r="X8" s="87">
        <f>+'24-02-015 Ind. INTEGRA'!AI11</f>
        <v>0</v>
      </c>
      <c r="Y8" s="87">
        <f>+'24-02-015 Ind. INTEGRA'!AJ11</f>
        <v>0</v>
      </c>
    </row>
    <row r="9" spans="1:25" ht="24.75" customHeight="1" x14ac:dyDescent="0.25">
      <c r="A9" s="86" t="s">
        <v>46</v>
      </c>
      <c r="B9" s="63">
        <f>+'24-02-015 Ind. INTEGRA'!J15</f>
        <v>0</v>
      </c>
      <c r="C9" s="63">
        <f>+'24-02-015 Ind. INTEGRA'!K15</f>
        <v>0</v>
      </c>
      <c r="D9" s="63">
        <f>+'24-02-015 Ind. INTEGRA'!M15</f>
        <v>0</v>
      </c>
      <c r="E9" s="63">
        <f>+'24-02-015 Ind. INTEGRA'!N15</f>
        <v>0</v>
      </c>
      <c r="F9" s="63">
        <f>+'24-02-015 Ind. INTEGRA'!O15</f>
        <v>0</v>
      </c>
      <c r="G9" s="63">
        <f>+'24-02-015 Ind. INTEGRA'!R15</f>
        <v>0</v>
      </c>
      <c r="H9" s="63">
        <f>+'24-02-015 Ind. INTEGRA'!S15</f>
        <v>0</v>
      </c>
      <c r="I9" s="63">
        <f>+'24-02-015 Ind. INTEGRA'!T15</f>
        <v>0</v>
      </c>
      <c r="J9" s="63">
        <f>+'24-02-015 Ind. INTEGRA'!U15</f>
        <v>0</v>
      </c>
      <c r="K9" s="63">
        <f>+'24-02-015 Ind. INTEGRA'!V15</f>
        <v>0</v>
      </c>
      <c r="L9" s="63">
        <f>+'24-02-015 Ind. INTEGRA'!W15</f>
        <v>0</v>
      </c>
      <c r="M9" s="63">
        <f>+'24-02-015 Ind. INTEGRA'!X15</f>
        <v>0</v>
      </c>
      <c r="N9" s="63">
        <f>+'24-02-015 Ind. INTEGRA'!Y15</f>
        <v>0</v>
      </c>
      <c r="O9" s="63">
        <f>+'24-02-015 Ind. INTEGRA'!Z15</f>
        <v>0</v>
      </c>
      <c r="P9" s="63">
        <f>+'24-02-015 Ind. INTEGRA'!AA15</f>
        <v>0</v>
      </c>
      <c r="Q9" s="63">
        <f>+'24-02-015 Ind. INTEGRA'!AB15</f>
        <v>0</v>
      </c>
      <c r="R9" s="63">
        <f>+'24-02-015 Ind. INTEGRA'!AC15</f>
        <v>0</v>
      </c>
      <c r="S9" s="63">
        <f>+'24-02-015 Ind. INTEGRA'!AD15</f>
        <v>0</v>
      </c>
      <c r="T9" s="63">
        <f>+'24-02-015 Ind. INTEGRA'!AE15</f>
        <v>0</v>
      </c>
      <c r="U9" s="63">
        <f>+'24-02-015 Ind. INTEGRA'!AF15</f>
        <v>0</v>
      </c>
      <c r="V9" s="63">
        <f>+'24-02-015 Ind. INTEGRA'!AG15</f>
        <v>0</v>
      </c>
      <c r="W9" s="63">
        <f>+'24-02-015 Ind. INTEGRA'!AH15</f>
        <v>0</v>
      </c>
      <c r="X9" s="87">
        <f>+'24-02-015 Ind. INTEGRA'!AI15</f>
        <v>0</v>
      </c>
      <c r="Y9" s="87">
        <f>+'24-02-015 Ind. INTEGRA'!AJ15</f>
        <v>0</v>
      </c>
    </row>
    <row r="10" spans="1:25" ht="24.75" customHeight="1" x14ac:dyDescent="0.25">
      <c r="A10" s="86" t="s">
        <v>48</v>
      </c>
      <c r="B10" s="63">
        <f>+'24-02-015 Ind. INTEGRA'!J19</f>
        <v>0</v>
      </c>
      <c r="C10" s="63">
        <f>+'24-02-015 Ind. INTEGRA'!K19</f>
        <v>0</v>
      </c>
      <c r="D10" s="63">
        <f>+'24-02-015 Ind. INTEGRA'!M19</f>
        <v>0</v>
      </c>
      <c r="E10" s="63">
        <f>+'24-02-015 Ind. INTEGRA'!N19</f>
        <v>0</v>
      </c>
      <c r="F10" s="63">
        <f>+'24-02-015 Ind. INTEGRA'!O19</f>
        <v>0</v>
      </c>
      <c r="G10" s="63">
        <f>+'24-02-015 Ind. INTEGRA'!R19</f>
        <v>0</v>
      </c>
      <c r="H10" s="63">
        <f>+'24-02-015 Ind. INTEGRA'!S19</f>
        <v>0</v>
      </c>
      <c r="I10" s="63">
        <f>+'24-02-015 Ind. INTEGRA'!T19</f>
        <v>0</v>
      </c>
      <c r="J10" s="63">
        <f>+'24-02-015 Ind. INTEGRA'!U19</f>
        <v>0</v>
      </c>
      <c r="K10" s="63">
        <f>+'24-02-015 Ind. INTEGRA'!V19</f>
        <v>0</v>
      </c>
      <c r="L10" s="63">
        <f>+'24-02-015 Ind. INTEGRA'!W19</f>
        <v>0</v>
      </c>
      <c r="M10" s="63">
        <f>+'24-02-015 Ind. INTEGRA'!X19</f>
        <v>0</v>
      </c>
      <c r="N10" s="63">
        <f>+'24-02-015 Ind. INTEGRA'!Y19</f>
        <v>0</v>
      </c>
      <c r="O10" s="63">
        <f>+'24-02-015 Ind. INTEGRA'!Z19</f>
        <v>0</v>
      </c>
      <c r="P10" s="63">
        <f>+'24-02-015 Ind. INTEGRA'!AA19</f>
        <v>0</v>
      </c>
      <c r="Q10" s="63">
        <f>+'24-02-015 Ind. INTEGRA'!AB19</f>
        <v>0</v>
      </c>
      <c r="R10" s="63">
        <f>+'24-02-015 Ind. INTEGRA'!AC19</f>
        <v>0</v>
      </c>
      <c r="S10" s="63">
        <f>+'24-02-015 Ind. INTEGRA'!AD19</f>
        <v>0</v>
      </c>
      <c r="T10" s="63">
        <f>+'24-02-015 Ind. INTEGRA'!AE19</f>
        <v>0</v>
      </c>
      <c r="U10" s="63">
        <f>+'24-02-015 Ind. INTEGRA'!AF19</f>
        <v>0</v>
      </c>
      <c r="V10" s="63">
        <f>+'24-02-015 Ind. INTEGRA'!AG19</f>
        <v>0</v>
      </c>
      <c r="W10" s="63">
        <f>+'24-02-015 Ind. INTEGRA'!AH19</f>
        <v>0</v>
      </c>
      <c r="X10" s="87">
        <f>+'24-02-015 Ind. INTEGRA'!AI19</f>
        <v>0</v>
      </c>
      <c r="Y10" s="87">
        <f>+'24-02-015 Ind. INTEGRA'!AJ19</f>
        <v>0</v>
      </c>
    </row>
    <row r="11" spans="1:25" ht="24.75" customHeight="1" x14ac:dyDescent="0.25">
      <c r="A11" s="86" t="s">
        <v>50</v>
      </c>
      <c r="B11" s="63">
        <f>+'24-02-015 Ind. INTEGRA'!J23</f>
        <v>0</v>
      </c>
      <c r="C11" s="63">
        <f>+'24-02-015 Ind. INTEGRA'!K23</f>
        <v>0</v>
      </c>
      <c r="D11" s="63">
        <f>+'24-02-015 Ind. INTEGRA'!M23</f>
        <v>0</v>
      </c>
      <c r="E11" s="63">
        <f>+'24-02-015 Ind. INTEGRA'!N23</f>
        <v>0</v>
      </c>
      <c r="F11" s="63">
        <f>+'24-02-015 Ind. INTEGRA'!O23</f>
        <v>0</v>
      </c>
      <c r="G11" s="63">
        <f>+'24-02-015 Ind. INTEGRA'!R23</f>
        <v>0</v>
      </c>
      <c r="H11" s="63">
        <f>+'24-02-015 Ind. INTEGRA'!S23</f>
        <v>0</v>
      </c>
      <c r="I11" s="63">
        <f>+'24-02-015 Ind. INTEGRA'!T23</f>
        <v>0</v>
      </c>
      <c r="J11" s="63">
        <f>+'24-02-015 Ind. INTEGRA'!U23</f>
        <v>0</v>
      </c>
      <c r="K11" s="63">
        <f>+'24-02-015 Ind. INTEGRA'!V23</f>
        <v>0</v>
      </c>
      <c r="L11" s="63">
        <f>+'24-02-015 Ind. INTEGRA'!W23</f>
        <v>0</v>
      </c>
      <c r="M11" s="63">
        <f>+'24-02-015 Ind. INTEGRA'!X23</f>
        <v>0</v>
      </c>
      <c r="N11" s="63">
        <f>+'24-02-015 Ind. INTEGRA'!Y23</f>
        <v>0</v>
      </c>
      <c r="O11" s="63">
        <f>+'24-02-015 Ind. INTEGRA'!Z23</f>
        <v>0</v>
      </c>
      <c r="P11" s="63">
        <f>+'24-02-015 Ind. INTEGRA'!AA23</f>
        <v>0</v>
      </c>
      <c r="Q11" s="63">
        <f>+'24-02-015 Ind. INTEGRA'!AB23</f>
        <v>0</v>
      </c>
      <c r="R11" s="63">
        <f>+'24-02-015 Ind. INTEGRA'!AC23</f>
        <v>0</v>
      </c>
      <c r="S11" s="63">
        <f>+'24-02-015 Ind. INTEGRA'!AD23</f>
        <v>0</v>
      </c>
      <c r="T11" s="63">
        <f>+'24-02-015 Ind. INTEGRA'!AE23</f>
        <v>0</v>
      </c>
      <c r="U11" s="63">
        <f>+'24-02-015 Ind. INTEGRA'!AF23</f>
        <v>0</v>
      </c>
      <c r="V11" s="63">
        <f>+'24-02-015 Ind. INTEGRA'!AG23</f>
        <v>0</v>
      </c>
      <c r="W11" s="63">
        <f>+'24-02-015 Ind. INTEGRA'!AH23</f>
        <v>0</v>
      </c>
      <c r="X11" s="87">
        <f>+'24-02-015 Ind. INTEGRA'!AI23</f>
        <v>0</v>
      </c>
      <c r="Y11" s="87">
        <f>+'24-02-015 Ind. INTEGRA'!AJ23</f>
        <v>0</v>
      </c>
    </row>
    <row r="12" spans="1:25" ht="24.75" customHeight="1" x14ac:dyDescent="0.25">
      <c r="A12" s="86" t="s">
        <v>52</v>
      </c>
      <c r="B12" s="63">
        <f>+'24-02-015 Ind. INTEGRA'!J27</f>
        <v>0</v>
      </c>
      <c r="C12" s="63">
        <f>+'24-02-015 Ind. INTEGRA'!K27</f>
        <v>0</v>
      </c>
      <c r="D12" s="63">
        <f>+'24-02-015 Ind. INTEGRA'!M27</f>
        <v>0</v>
      </c>
      <c r="E12" s="63">
        <f>+'24-02-015 Ind. INTEGRA'!N27</f>
        <v>0</v>
      </c>
      <c r="F12" s="63">
        <f>+'24-02-015 Ind. INTEGRA'!O27</f>
        <v>0</v>
      </c>
      <c r="G12" s="63">
        <f>+'24-02-015 Ind. INTEGRA'!R27</f>
        <v>0</v>
      </c>
      <c r="H12" s="63">
        <f>+'24-02-015 Ind. INTEGRA'!S27</f>
        <v>0</v>
      </c>
      <c r="I12" s="63">
        <f>+'24-02-015 Ind. INTEGRA'!T27</f>
        <v>0</v>
      </c>
      <c r="J12" s="63">
        <f>+'24-02-015 Ind. INTEGRA'!U27</f>
        <v>0</v>
      </c>
      <c r="K12" s="63">
        <f>+'24-02-015 Ind. INTEGRA'!V27</f>
        <v>0</v>
      </c>
      <c r="L12" s="63">
        <f>+'24-02-015 Ind. INTEGRA'!W27</f>
        <v>0</v>
      </c>
      <c r="M12" s="63">
        <f>+'24-02-015 Ind. INTEGRA'!X27</f>
        <v>0</v>
      </c>
      <c r="N12" s="63">
        <f>+'24-02-015 Ind. INTEGRA'!Y27</f>
        <v>0</v>
      </c>
      <c r="O12" s="63">
        <f>+'24-02-015 Ind. INTEGRA'!Z27</f>
        <v>0</v>
      </c>
      <c r="P12" s="63">
        <f>+'24-02-015 Ind. INTEGRA'!AA27</f>
        <v>0</v>
      </c>
      <c r="Q12" s="63">
        <f>+'24-02-015 Ind. INTEGRA'!AB27</f>
        <v>0</v>
      </c>
      <c r="R12" s="63">
        <f>+'24-02-015 Ind. INTEGRA'!AC27</f>
        <v>0</v>
      </c>
      <c r="S12" s="63">
        <f>+'24-02-015 Ind. INTEGRA'!AD27</f>
        <v>0</v>
      </c>
      <c r="T12" s="63">
        <f>+'24-02-015 Ind. INTEGRA'!AE27</f>
        <v>0</v>
      </c>
      <c r="U12" s="63">
        <f>+'24-02-015 Ind. INTEGRA'!AF27</f>
        <v>0</v>
      </c>
      <c r="V12" s="63">
        <f>+'24-02-015 Ind. INTEGRA'!AG27</f>
        <v>0</v>
      </c>
      <c r="W12" s="63">
        <f>+'24-02-015 Ind. INTEGRA'!AH27</f>
        <v>0</v>
      </c>
      <c r="X12" s="87">
        <f>+'24-02-015 Ind. INTEGRA'!AI27</f>
        <v>0</v>
      </c>
      <c r="Y12" s="87">
        <f>+'24-02-015 Ind. INTEGRA'!AJ27</f>
        <v>0</v>
      </c>
    </row>
    <row r="13" spans="1:25" ht="24.75" customHeight="1" x14ac:dyDescent="0.25">
      <c r="A13" s="86" t="s">
        <v>54</v>
      </c>
      <c r="B13" s="63">
        <f>+'24-02-015 Ind. INTEGRA'!J31</f>
        <v>0</v>
      </c>
      <c r="C13" s="63">
        <f>+'24-02-015 Ind. INTEGRA'!K31</f>
        <v>0</v>
      </c>
      <c r="D13" s="63">
        <f>+'24-02-015 Ind. INTEGRA'!M31</f>
        <v>0</v>
      </c>
      <c r="E13" s="63">
        <f>+'24-02-015 Ind. INTEGRA'!N31</f>
        <v>0</v>
      </c>
      <c r="F13" s="63">
        <f>+'24-02-015 Ind. INTEGRA'!O31</f>
        <v>0</v>
      </c>
      <c r="G13" s="63">
        <f>+'24-02-015 Ind. INTEGRA'!R31</f>
        <v>0</v>
      </c>
      <c r="H13" s="63">
        <f>+'24-02-015 Ind. INTEGRA'!S31</f>
        <v>0</v>
      </c>
      <c r="I13" s="63">
        <f>+'24-02-015 Ind. INTEGRA'!T31</f>
        <v>0</v>
      </c>
      <c r="J13" s="63">
        <f>+'24-02-015 Ind. INTEGRA'!U31</f>
        <v>0</v>
      </c>
      <c r="K13" s="63">
        <f>+'24-02-015 Ind. INTEGRA'!V31</f>
        <v>0</v>
      </c>
      <c r="L13" s="63">
        <f>+'24-02-015 Ind. INTEGRA'!W31</f>
        <v>0</v>
      </c>
      <c r="M13" s="63">
        <f>+'24-02-015 Ind. INTEGRA'!X31</f>
        <v>0</v>
      </c>
      <c r="N13" s="63">
        <f>+'24-02-015 Ind. INTEGRA'!Y31</f>
        <v>0</v>
      </c>
      <c r="O13" s="63">
        <f>+'24-02-015 Ind. INTEGRA'!Z31</f>
        <v>0</v>
      </c>
      <c r="P13" s="63">
        <f>+'24-02-015 Ind. INTEGRA'!AA31</f>
        <v>0</v>
      </c>
      <c r="Q13" s="63">
        <f>+'24-02-015 Ind. INTEGRA'!AB31</f>
        <v>0</v>
      </c>
      <c r="R13" s="63">
        <f>+'24-02-015 Ind. INTEGRA'!AC31</f>
        <v>0</v>
      </c>
      <c r="S13" s="63">
        <f>+'24-02-015 Ind. INTEGRA'!AD31</f>
        <v>0</v>
      </c>
      <c r="T13" s="63">
        <f>+'24-02-015 Ind. INTEGRA'!AE31</f>
        <v>0</v>
      </c>
      <c r="U13" s="63">
        <f>+'24-02-015 Ind. INTEGRA'!AF31</f>
        <v>0</v>
      </c>
      <c r="V13" s="63">
        <f>+'24-02-015 Ind. INTEGRA'!AG31</f>
        <v>0</v>
      </c>
      <c r="W13" s="63">
        <f>+'24-02-015 Ind. INTEGRA'!AH31</f>
        <v>0</v>
      </c>
      <c r="X13" s="87">
        <f>+'24-02-015 Ind. INTEGRA'!AI31</f>
        <v>0</v>
      </c>
      <c r="Y13" s="87">
        <f>+'24-02-015 Ind. INTEGRA'!AJ31</f>
        <v>0</v>
      </c>
    </row>
    <row r="14" spans="1:25" ht="24.75" customHeight="1" x14ac:dyDescent="0.25">
      <c r="A14" s="86" t="s">
        <v>56</v>
      </c>
      <c r="B14" s="63">
        <f>+'24-02-015 Ind. INTEGRA'!J35</f>
        <v>0</v>
      </c>
      <c r="C14" s="63">
        <f>+'24-02-015 Ind. INTEGRA'!K35</f>
        <v>0</v>
      </c>
      <c r="D14" s="63">
        <f>+'24-02-015 Ind. INTEGRA'!M35</f>
        <v>0</v>
      </c>
      <c r="E14" s="63">
        <f>+'24-02-015 Ind. INTEGRA'!N35</f>
        <v>0</v>
      </c>
      <c r="F14" s="63">
        <f>+'24-02-015 Ind. INTEGRA'!O35</f>
        <v>0</v>
      </c>
      <c r="G14" s="63">
        <f>+'24-02-015 Ind. INTEGRA'!R35</f>
        <v>0</v>
      </c>
      <c r="H14" s="63">
        <f>+'24-02-015 Ind. INTEGRA'!S35</f>
        <v>0</v>
      </c>
      <c r="I14" s="63">
        <f>+'24-02-015 Ind. INTEGRA'!T35</f>
        <v>0</v>
      </c>
      <c r="J14" s="63">
        <f>+'24-02-015 Ind. INTEGRA'!U35</f>
        <v>0</v>
      </c>
      <c r="K14" s="63">
        <f>+'24-02-015 Ind. INTEGRA'!V35</f>
        <v>0</v>
      </c>
      <c r="L14" s="63">
        <f>+'24-02-015 Ind. INTEGRA'!W35</f>
        <v>0</v>
      </c>
      <c r="M14" s="63">
        <f>+'24-02-015 Ind. INTEGRA'!X35</f>
        <v>0</v>
      </c>
      <c r="N14" s="63">
        <f>+'24-02-015 Ind. INTEGRA'!Y35</f>
        <v>0</v>
      </c>
      <c r="O14" s="63">
        <f>+'24-02-015 Ind. INTEGRA'!Z35</f>
        <v>0</v>
      </c>
      <c r="P14" s="63">
        <f>+'24-02-015 Ind. INTEGRA'!AA35</f>
        <v>0</v>
      </c>
      <c r="Q14" s="63">
        <f>+'24-02-015 Ind. INTEGRA'!AB35</f>
        <v>0</v>
      </c>
      <c r="R14" s="63">
        <f>+'24-02-015 Ind. INTEGRA'!AC35</f>
        <v>0</v>
      </c>
      <c r="S14" s="63">
        <f>+'24-02-015 Ind. INTEGRA'!AD35</f>
        <v>0</v>
      </c>
      <c r="T14" s="63">
        <f>+'24-02-015 Ind. INTEGRA'!AE35</f>
        <v>0</v>
      </c>
      <c r="U14" s="63">
        <f>+'24-02-015 Ind. INTEGRA'!AF35</f>
        <v>0</v>
      </c>
      <c r="V14" s="63">
        <f>+'24-02-015 Ind. INTEGRA'!AG35</f>
        <v>0</v>
      </c>
      <c r="W14" s="63">
        <f>+'24-02-015 Ind. INTEGRA'!AH35</f>
        <v>0</v>
      </c>
      <c r="X14" s="87">
        <f>+'24-02-015 Ind. INTEGRA'!AI35</f>
        <v>0</v>
      </c>
      <c r="Y14" s="87">
        <f>+'24-02-015 Ind. INTEGRA'!AJ35</f>
        <v>0</v>
      </c>
    </row>
    <row r="15" spans="1:25" ht="24.75" customHeight="1" x14ac:dyDescent="0.25">
      <c r="A15" s="86" t="s">
        <v>58</v>
      </c>
      <c r="B15" s="63">
        <f>+'24-02-015 Ind. INTEGRA'!J39</f>
        <v>0</v>
      </c>
      <c r="C15" s="63">
        <f>+'24-02-015 Ind. INTEGRA'!K39</f>
        <v>0</v>
      </c>
      <c r="D15" s="63">
        <f>+'24-02-015 Ind. INTEGRA'!M39</f>
        <v>0</v>
      </c>
      <c r="E15" s="63">
        <f>+'24-02-015 Ind. INTEGRA'!N39</f>
        <v>0</v>
      </c>
      <c r="F15" s="63">
        <f>+'24-02-015 Ind. INTEGRA'!O39</f>
        <v>0</v>
      </c>
      <c r="G15" s="63">
        <f>+'24-02-015 Ind. INTEGRA'!R39</f>
        <v>0</v>
      </c>
      <c r="H15" s="63">
        <f>+'24-02-015 Ind. INTEGRA'!S39</f>
        <v>0</v>
      </c>
      <c r="I15" s="63">
        <f>+'24-02-015 Ind. INTEGRA'!T39</f>
        <v>0</v>
      </c>
      <c r="J15" s="63">
        <f>+'24-02-015 Ind. INTEGRA'!U39</f>
        <v>0</v>
      </c>
      <c r="K15" s="63">
        <f>+'24-02-015 Ind. INTEGRA'!V39</f>
        <v>0</v>
      </c>
      <c r="L15" s="63">
        <f>+'24-02-015 Ind. INTEGRA'!W39</f>
        <v>0</v>
      </c>
      <c r="M15" s="63">
        <f>+'24-02-015 Ind. INTEGRA'!X39</f>
        <v>0</v>
      </c>
      <c r="N15" s="63">
        <f>+'24-02-015 Ind. INTEGRA'!Y39</f>
        <v>0</v>
      </c>
      <c r="O15" s="63">
        <f>+'24-02-015 Ind. INTEGRA'!Z39</f>
        <v>0</v>
      </c>
      <c r="P15" s="63">
        <f>+'24-02-015 Ind. INTEGRA'!AA39</f>
        <v>0</v>
      </c>
      <c r="Q15" s="63">
        <f>+'24-02-015 Ind. INTEGRA'!AB39</f>
        <v>0</v>
      </c>
      <c r="R15" s="63">
        <f>+'24-02-015 Ind. INTEGRA'!AC39</f>
        <v>0</v>
      </c>
      <c r="S15" s="63">
        <f>+'24-02-015 Ind. INTEGRA'!AD39</f>
        <v>0</v>
      </c>
      <c r="T15" s="63">
        <f>+'24-02-015 Ind. INTEGRA'!AE39</f>
        <v>0</v>
      </c>
      <c r="U15" s="63">
        <f>+'24-02-015 Ind. INTEGRA'!AF39</f>
        <v>0</v>
      </c>
      <c r="V15" s="63">
        <f>+'24-02-015 Ind. INTEGRA'!AG39</f>
        <v>0</v>
      </c>
      <c r="W15" s="63">
        <f>+'24-02-015 Ind. INTEGRA'!AH39</f>
        <v>0</v>
      </c>
      <c r="X15" s="87">
        <f>+'24-02-015 Ind. INTEGRA'!AI39</f>
        <v>0</v>
      </c>
      <c r="Y15" s="87">
        <f>+'24-02-015 Ind. INTEGRA'!AJ39</f>
        <v>0</v>
      </c>
    </row>
    <row r="16" spans="1:25" ht="24.75" customHeight="1" x14ac:dyDescent="0.25">
      <c r="A16" s="86" t="s">
        <v>60</v>
      </c>
      <c r="B16" s="63">
        <f>+'24-02-015 Ind. INTEGRA'!J43</f>
        <v>0</v>
      </c>
      <c r="C16" s="63">
        <f>+'24-02-015 Ind. INTEGRA'!K43</f>
        <v>0</v>
      </c>
      <c r="D16" s="63">
        <f>+'24-02-015 Ind. INTEGRA'!M43</f>
        <v>0</v>
      </c>
      <c r="E16" s="63">
        <f>+'24-02-015 Ind. INTEGRA'!N43</f>
        <v>0</v>
      </c>
      <c r="F16" s="63">
        <f>+'24-02-015 Ind. INTEGRA'!O43</f>
        <v>0</v>
      </c>
      <c r="G16" s="63">
        <f>+'24-02-015 Ind. INTEGRA'!R43</f>
        <v>0</v>
      </c>
      <c r="H16" s="63">
        <f>+'24-02-015 Ind. INTEGRA'!S43</f>
        <v>0</v>
      </c>
      <c r="I16" s="63">
        <f>+'24-02-015 Ind. INTEGRA'!T43</f>
        <v>0</v>
      </c>
      <c r="J16" s="63">
        <f>+'24-02-015 Ind. INTEGRA'!U43</f>
        <v>0</v>
      </c>
      <c r="K16" s="63">
        <f>+'24-02-015 Ind. INTEGRA'!V43</f>
        <v>0</v>
      </c>
      <c r="L16" s="63">
        <f>+'24-02-015 Ind. INTEGRA'!W43</f>
        <v>0</v>
      </c>
      <c r="M16" s="63">
        <f>+'24-02-015 Ind. INTEGRA'!X43</f>
        <v>0</v>
      </c>
      <c r="N16" s="63">
        <f>+'24-02-015 Ind. INTEGRA'!Y43</f>
        <v>0</v>
      </c>
      <c r="O16" s="63">
        <f>+'24-02-015 Ind. INTEGRA'!Z43</f>
        <v>0</v>
      </c>
      <c r="P16" s="63">
        <f>+'24-02-015 Ind. INTEGRA'!AA43</f>
        <v>0</v>
      </c>
      <c r="Q16" s="63">
        <f>+'24-02-015 Ind. INTEGRA'!AB43</f>
        <v>0</v>
      </c>
      <c r="R16" s="63">
        <f>+'24-02-015 Ind. INTEGRA'!AC43</f>
        <v>0</v>
      </c>
      <c r="S16" s="63">
        <f>+'24-02-015 Ind. INTEGRA'!AD43</f>
        <v>0</v>
      </c>
      <c r="T16" s="63">
        <f>+'24-02-015 Ind. INTEGRA'!AE43</f>
        <v>0</v>
      </c>
      <c r="U16" s="63">
        <f>+'24-02-015 Ind. INTEGRA'!AF43</f>
        <v>0</v>
      </c>
      <c r="V16" s="63">
        <f>+'24-02-015 Ind. INTEGRA'!AG43</f>
        <v>0</v>
      </c>
      <c r="W16" s="63">
        <f>+'24-02-015 Ind. INTEGRA'!AH43</f>
        <v>0</v>
      </c>
      <c r="X16" s="87">
        <f>+'24-02-015 Ind. INTEGRA'!AI43</f>
        <v>0</v>
      </c>
      <c r="Y16" s="87">
        <f>+'24-02-015 Ind. INTEGRA'!AJ43</f>
        <v>0</v>
      </c>
    </row>
    <row r="17" spans="1:25" ht="24.75" customHeight="1" x14ac:dyDescent="0.25">
      <c r="A17" s="86" t="s">
        <v>62</v>
      </c>
      <c r="B17" s="63">
        <f>+'24-02-015 Ind. INTEGRA'!J47</f>
        <v>0</v>
      </c>
      <c r="C17" s="63">
        <f>+'24-02-015 Ind. INTEGRA'!K47</f>
        <v>0</v>
      </c>
      <c r="D17" s="63">
        <f>+'24-02-015 Ind. INTEGRA'!M47</f>
        <v>0</v>
      </c>
      <c r="E17" s="63">
        <f>+'24-02-015 Ind. INTEGRA'!N47</f>
        <v>0</v>
      </c>
      <c r="F17" s="63">
        <f>+'24-02-015 Ind. INTEGRA'!O47</f>
        <v>0</v>
      </c>
      <c r="G17" s="63">
        <f>+'24-02-015 Ind. INTEGRA'!R47</f>
        <v>0</v>
      </c>
      <c r="H17" s="63">
        <f>+'24-02-015 Ind. INTEGRA'!S47</f>
        <v>0</v>
      </c>
      <c r="I17" s="63">
        <f>+'24-02-015 Ind. INTEGRA'!T47</f>
        <v>0</v>
      </c>
      <c r="J17" s="63">
        <f>+'24-02-015 Ind. INTEGRA'!U47</f>
        <v>0</v>
      </c>
      <c r="K17" s="63">
        <f>+'24-02-015 Ind. INTEGRA'!V47</f>
        <v>0</v>
      </c>
      <c r="L17" s="63">
        <f>+'24-02-015 Ind. INTEGRA'!W47</f>
        <v>0</v>
      </c>
      <c r="M17" s="63">
        <f>+'24-02-015 Ind. INTEGRA'!X47</f>
        <v>0</v>
      </c>
      <c r="N17" s="63">
        <f>+'24-02-015 Ind. INTEGRA'!Y47</f>
        <v>0</v>
      </c>
      <c r="O17" s="63">
        <f>+'24-02-015 Ind. INTEGRA'!Z47</f>
        <v>0</v>
      </c>
      <c r="P17" s="63">
        <f>+'24-02-015 Ind. INTEGRA'!AA47</f>
        <v>0</v>
      </c>
      <c r="Q17" s="63">
        <f>+'24-02-015 Ind. INTEGRA'!AB47</f>
        <v>0</v>
      </c>
      <c r="R17" s="63">
        <f>+'24-02-015 Ind. INTEGRA'!AC47</f>
        <v>0</v>
      </c>
      <c r="S17" s="63">
        <f>+'24-02-015 Ind. INTEGRA'!AD47</f>
        <v>0</v>
      </c>
      <c r="T17" s="63">
        <f>+'24-02-015 Ind. INTEGRA'!AE47</f>
        <v>0</v>
      </c>
      <c r="U17" s="63">
        <f>+'24-02-015 Ind. INTEGRA'!AF47</f>
        <v>0</v>
      </c>
      <c r="V17" s="63">
        <f>+'24-02-015 Ind. INTEGRA'!AG47</f>
        <v>0</v>
      </c>
      <c r="W17" s="63">
        <f>+'24-02-015 Ind. INTEGRA'!AH47</f>
        <v>0</v>
      </c>
      <c r="X17" s="87">
        <f>+'24-02-015 Ind. INTEGRA'!AI47</f>
        <v>0</v>
      </c>
      <c r="Y17" s="87">
        <f>+'24-02-015 Ind. INTEGRA'!AJ44</f>
        <v>0</v>
      </c>
    </row>
    <row r="18" spans="1:25" ht="24.75" customHeight="1" x14ac:dyDescent="0.25">
      <c r="A18" s="86" t="s">
        <v>64</v>
      </c>
      <c r="B18" s="63">
        <f>+'24-02-015 Ind. INTEGRA'!J51</f>
        <v>0</v>
      </c>
      <c r="C18" s="63">
        <f>+'24-02-015 Ind. INTEGRA'!K51</f>
        <v>0</v>
      </c>
      <c r="D18" s="63">
        <f>+'24-02-015 Ind. INTEGRA'!M51</f>
        <v>0</v>
      </c>
      <c r="E18" s="63">
        <f>+'24-02-015 Ind. INTEGRA'!N51</f>
        <v>0</v>
      </c>
      <c r="F18" s="63">
        <f>+'24-02-015 Ind. INTEGRA'!O51</f>
        <v>0</v>
      </c>
      <c r="G18" s="63">
        <f>+'24-02-015 Ind. INTEGRA'!R51</f>
        <v>0</v>
      </c>
      <c r="H18" s="63">
        <f>+'24-02-015 Ind. INTEGRA'!S51</f>
        <v>0</v>
      </c>
      <c r="I18" s="63">
        <f>+'24-02-015 Ind. INTEGRA'!T51</f>
        <v>0</v>
      </c>
      <c r="J18" s="63">
        <f>+'24-02-015 Ind. INTEGRA'!U51</f>
        <v>0</v>
      </c>
      <c r="K18" s="63">
        <f>+'24-02-015 Ind. INTEGRA'!V51</f>
        <v>0</v>
      </c>
      <c r="L18" s="63">
        <f>+'24-02-015 Ind. INTEGRA'!W51</f>
        <v>0</v>
      </c>
      <c r="M18" s="63">
        <f>+'24-02-015 Ind. INTEGRA'!X51</f>
        <v>0</v>
      </c>
      <c r="N18" s="63">
        <f>+'24-02-015 Ind. INTEGRA'!Y51</f>
        <v>0</v>
      </c>
      <c r="O18" s="63">
        <f>+'24-02-015 Ind. INTEGRA'!Z51</f>
        <v>0</v>
      </c>
      <c r="P18" s="63">
        <f>+'24-02-015 Ind. INTEGRA'!AA51</f>
        <v>0</v>
      </c>
      <c r="Q18" s="63">
        <f>+'24-02-015 Ind. INTEGRA'!AB51</f>
        <v>0</v>
      </c>
      <c r="R18" s="63">
        <f>+'24-02-015 Ind. INTEGRA'!AC51</f>
        <v>0</v>
      </c>
      <c r="S18" s="63">
        <f>+'24-02-015 Ind. INTEGRA'!AD51</f>
        <v>0</v>
      </c>
      <c r="T18" s="63">
        <f>+'24-02-015 Ind. INTEGRA'!AE51</f>
        <v>0</v>
      </c>
      <c r="U18" s="63">
        <f>+'24-02-015 Ind. INTEGRA'!AF51</f>
        <v>0</v>
      </c>
      <c r="V18" s="63">
        <f>+'24-02-015 Ind. INTEGRA'!AG51</f>
        <v>0</v>
      </c>
      <c r="W18" s="63">
        <f>+'24-02-015 Ind. INTEGRA'!AH51</f>
        <v>0</v>
      </c>
      <c r="X18" s="87">
        <f>+'24-02-015 Ind. INTEGRA'!AI51</f>
        <v>0</v>
      </c>
      <c r="Y18" s="87">
        <f>+'24-02-015 Ind. INTEGRA'!AJ51</f>
        <v>0</v>
      </c>
    </row>
    <row r="19" spans="1:25" ht="24.75" customHeight="1" x14ac:dyDescent="0.25">
      <c r="A19" s="86" t="s">
        <v>66</v>
      </c>
      <c r="B19" s="63">
        <f>+'24-02-015 Ind. INTEGRA'!J55</f>
        <v>0</v>
      </c>
      <c r="C19" s="63">
        <f>+'24-02-015 Ind. INTEGRA'!K55</f>
        <v>0</v>
      </c>
      <c r="D19" s="63">
        <f>+'24-02-015 Ind. INTEGRA'!M55</f>
        <v>0</v>
      </c>
      <c r="E19" s="63">
        <f>+'24-02-015 Ind. INTEGRA'!N55</f>
        <v>0</v>
      </c>
      <c r="F19" s="63">
        <f>+'24-02-015 Ind. INTEGRA'!O55</f>
        <v>0</v>
      </c>
      <c r="G19" s="63">
        <f>+'24-02-015 Ind. INTEGRA'!R55</f>
        <v>0</v>
      </c>
      <c r="H19" s="63">
        <f>+'24-02-015 Ind. INTEGRA'!S55</f>
        <v>0</v>
      </c>
      <c r="I19" s="63">
        <f>+'24-02-015 Ind. INTEGRA'!T55</f>
        <v>0</v>
      </c>
      <c r="J19" s="63">
        <f>+'24-02-015 Ind. INTEGRA'!U55</f>
        <v>0</v>
      </c>
      <c r="K19" s="63">
        <f>+'24-02-015 Ind. INTEGRA'!V55</f>
        <v>0</v>
      </c>
      <c r="L19" s="63">
        <f>+'24-02-015 Ind. INTEGRA'!W55</f>
        <v>0</v>
      </c>
      <c r="M19" s="63">
        <f>+'24-02-015 Ind. INTEGRA'!X55</f>
        <v>0</v>
      </c>
      <c r="N19" s="63">
        <f>+'24-02-015 Ind. INTEGRA'!Y55</f>
        <v>0</v>
      </c>
      <c r="O19" s="63">
        <f>+'24-02-015 Ind. INTEGRA'!Z55</f>
        <v>0</v>
      </c>
      <c r="P19" s="63">
        <f>+'24-02-015 Ind. INTEGRA'!AA55</f>
        <v>0</v>
      </c>
      <c r="Q19" s="63">
        <f>+'24-02-015 Ind. INTEGRA'!AB55</f>
        <v>0</v>
      </c>
      <c r="R19" s="63">
        <f>+'24-02-015 Ind. INTEGRA'!AC55</f>
        <v>0</v>
      </c>
      <c r="S19" s="63">
        <f>+'24-02-015 Ind. INTEGRA'!AD55</f>
        <v>0</v>
      </c>
      <c r="T19" s="63">
        <f>+'24-02-015 Ind. INTEGRA'!AE55</f>
        <v>0</v>
      </c>
      <c r="U19" s="63">
        <f>+'24-02-015 Ind. INTEGRA'!AF55</f>
        <v>0</v>
      </c>
      <c r="V19" s="63">
        <f>+'24-02-015 Ind. INTEGRA'!AG55</f>
        <v>0</v>
      </c>
      <c r="W19" s="63">
        <f>+'24-02-015 Ind. INTEGRA'!AH55</f>
        <v>0</v>
      </c>
      <c r="X19" s="87">
        <f>+'24-02-015 Ind. INTEGRA'!AI55</f>
        <v>0</v>
      </c>
      <c r="Y19" s="87">
        <f>+'24-02-015 Ind. INTEGRA'!AJ55</f>
        <v>0</v>
      </c>
    </row>
    <row r="20" spans="1:25" ht="24.75" customHeight="1" x14ac:dyDescent="0.25">
      <c r="A20" s="88" t="s">
        <v>68</v>
      </c>
      <c r="B20" s="63">
        <f>+'24-02-015 Ind. INTEGRA'!J59</f>
        <v>0</v>
      </c>
      <c r="C20" s="63">
        <f>+'24-02-015 Ind. INTEGRA'!K59</f>
        <v>0</v>
      </c>
      <c r="D20" s="63">
        <f>+'24-02-015 Ind. INTEGRA'!M59</f>
        <v>0</v>
      </c>
      <c r="E20" s="63">
        <f>+'24-02-015 Ind. INTEGRA'!N59</f>
        <v>0</v>
      </c>
      <c r="F20" s="63">
        <f>+'24-02-015 Ind. INTEGRA'!O59</f>
        <v>0</v>
      </c>
      <c r="G20" s="63">
        <f>+'24-02-015 Ind. INTEGRA'!R59</f>
        <v>0</v>
      </c>
      <c r="H20" s="63">
        <f>+'24-02-015 Ind. INTEGRA'!S59</f>
        <v>0</v>
      </c>
      <c r="I20" s="63">
        <f>+'24-02-015 Ind. INTEGRA'!T59</f>
        <v>0</v>
      </c>
      <c r="J20" s="63">
        <f>+'24-02-015 Ind. INTEGRA'!U59</f>
        <v>0</v>
      </c>
      <c r="K20" s="63">
        <f>+'24-02-015 Ind. INTEGRA'!V59</f>
        <v>0</v>
      </c>
      <c r="L20" s="63">
        <f>+'24-02-015 Ind. INTEGRA'!W59</f>
        <v>0</v>
      </c>
      <c r="M20" s="63">
        <f>+'24-02-015 Ind. INTEGRA'!X59</f>
        <v>0</v>
      </c>
      <c r="N20" s="63">
        <f>+'24-02-015 Ind. INTEGRA'!Y59</f>
        <v>0</v>
      </c>
      <c r="O20" s="63">
        <f>+'24-02-015 Ind. INTEGRA'!Z59</f>
        <v>0</v>
      </c>
      <c r="P20" s="63">
        <f>+'24-02-015 Ind. INTEGRA'!AA59</f>
        <v>0</v>
      </c>
      <c r="Q20" s="63">
        <f>+'24-02-015 Ind. INTEGRA'!AB59</f>
        <v>0</v>
      </c>
      <c r="R20" s="63">
        <f>+'24-02-015 Ind. INTEGRA'!AC59</f>
        <v>0</v>
      </c>
      <c r="S20" s="63">
        <f>+'24-02-015 Ind. INTEGRA'!AD59</f>
        <v>0</v>
      </c>
      <c r="T20" s="63">
        <f>+'24-02-015 Ind. INTEGRA'!AE59</f>
        <v>0</v>
      </c>
      <c r="U20" s="63">
        <f>+'24-02-015 Ind. INTEGRA'!AF59</f>
        <v>0</v>
      </c>
      <c r="V20" s="63">
        <f>+'24-02-015 Ind. INTEGRA'!AG59</f>
        <v>0</v>
      </c>
      <c r="W20" s="63">
        <f>+'24-02-015 Ind. INTEGRA'!AH59</f>
        <v>0</v>
      </c>
      <c r="X20" s="87">
        <f>+'24-02-015 Ind. INTEGRA'!AI59</f>
        <v>0</v>
      </c>
      <c r="Y20" s="87">
        <f>+'24-02-015 Ind. INTEGRA'!AJ59</f>
        <v>0</v>
      </c>
    </row>
    <row r="21" spans="1:25" ht="24.75" customHeight="1" x14ac:dyDescent="0.25">
      <c r="A21" s="88" t="s">
        <v>70</v>
      </c>
      <c r="B21" s="63">
        <f>+'24-02-015 Ind. INTEGRA'!J63</f>
        <v>0</v>
      </c>
      <c r="C21" s="63">
        <f>+'24-02-015 Ind. INTEGRA'!K63</f>
        <v>0</v>
      </c>
      <c r="D21" s="63">
        <f>+'24-02-015 Ind. INTEGRA'!M63</f>
        <v>0</v>
      </c>
      <c r="E21" s="63">
        <f>+'24-02-015 Ind. INTEGRA'!N63</f>
        <v>0</v>
      </c>
      <c r="F21" s="63">
        <f>+'24-02-015 Ind. INTEGRA'!O63</f>
        <v>0</v>
      </c>
      <c r="G21" s="63">
        <f>+'24-02-015 Ind. INTEGRA'!R63</f>
        <v>0</v>
      </c>
      <c r="H21" s="63">
        <f>+'24-02-015 Ind. INTEGRA'!S63</f>
        <v>0</v>
      </c>
      <c r="I21" s="63">
        <f>+'24-02-015 Ind. INTEGRA'!T63</f>
        <v>0</v>
      </c>
      <c r="J21" s="63">
        <f>+'24-02-015 Ind. INTEGRA'!U63</f>
        <v>0</v>
      </c>
      <c r="K21" s="63">
        <f>+'24-02-015 Ind. INTEGRA'!V63</f>
        <v>0</v>
      </c>
      <c r="L21" s="63">
        <f>+'24-02-015 Ind. INTEGRA'!W63</f>
        <v>0</v>
      </c>
      <c r="M21" s="63">
        <f>+'24-02-015 Ind. INTEGRA'!X63</f>
        <v>0</v>
      </c>
      <c r="N21" s="63">
        <f>+'24-02-015 Ind. INTEGRA'!Y63</f>
        <v>0</v>
      </c>
      <c r="O21" s="63">
        <f>+'24-02-015 Ind. INTEGRA'!Z63</f>
        <v>0</v>
      </c>
      <c r="P21" s="63">
        <f>+'24-02-015 Ind. INTEGRA'!AA63</f>
        <v>0</v>
      </c>
      <c r="Q21" s="63">
        <f>+'24-02-015 Ind. INTEGRA'!AB63</f>
        <v>0</v>
      </c>
      <c r="R21" s="63">
        <f>+'24-02-015 Ind. INTEGRA'!AC63</f>
        <v>0</v>
      </c>
      <c r="S21" s="63">
        <f>+'24-02-015 Ind. INTEGRA'!AD63</f>
        <v>0</v>
      </c>
      <c r="T21" s="63">
        <f>+'24-02-015 Ind. INTEGRA'!AE63</f>
        <v>0</v>
      </c>
      <c r="U21" s="63">
        <f>+'24-02-015 Ind. INTEGRA'!AF63</f>
        <v>0</v>
      </c>
      <c r="V21" s="63">
        <f>+'24-02-015 Ind. INTEGRA'!AG63</f>
        <v>0</v>
      </c>
      <c r="W21" s="63">
        <f>+'24-02-015 Ind. INTEGRA'!AH63</f>
        <v>0</v>
      </c>
      <c r="X21" s="87">
        <f>+'24-02-015 Ind. INTEGRA'!AI63</f>
        <v>0</v>
      </c>
      <c r="Y21" s="87">
        <f>+'24-02-015 Ind. INTEGRA'!AJ63</f>
        <v>0</v>
      </c>
    </row>
    <row r="22" spans="1:25" ht="24.75" customHeight="1" x14ac:dyDescent="0.25">
      <c r="A22" s="88" t="s">
        <v>72</v>
      </c>
      <c r="B22" s="63">
        <f>+'24-02-015 Ind. INTEGRA'!J67</f>
        <v>0</v>
      </c>
      <c r="C22" s="63">
        <f>+'24-02-015 Ind. INTEGRA'!K67</f>
        <v>0</v>
      </c>
      <c r="D22" s="63">
        <f>+'24-02-015 Ind. INTEGRA'!M67</f>
        <v>0</v>
      </c>
      <c r="E22" s="63">
        <f>+'24-02-015 Ind. INTEGRA'!N67</f>
        <v>0</v>
      </c>
      <c r="F22" s="63">
        <f>+'24-02-015 Ind. INTEGRA'!O67</f>
        <v>0</v>
      </c>
      <c r="G22" s="63">
        <f>+'24-02-015 Ind. INTEGRA'!R67</f>
        <v>0</v>
      </c>
      <c r="H22" s="63">
        <f>+'24-02-015 Ind. INTEGRA'!S67</f>
        <v>0</v>
      </c>
      <c r="I22" s="63">
        <f>+'24-02-015 Ind. INTEGRA'!T67</f>
        <v>0</v>
      </c>
      <c r="J22" s="63">
        <f>+'24-02-015 Ind. INTEGRA'!U67</f>
        <v>0</v>
      </c>
      <c r="K22" s="63">
        <f>+'24-02-015 Ind. INTEGRA'!V67</f>
        <v>0</v>
      </c>
      <c r="L22" s="63">
        <f>+'24-02-015 Ind. INTEGRA'!W67</f>
        <v>0</v>
      </c>
      <c r="M22" s="63">
        <f>+'24-02-015 Ind. INTEGRA'!X67</f>
        <v>0</v>
      </c>
      <c r="N22" s="63">
        <f>+'24-02-015 Ind. INTEGRA'!Y67</f>
        <v>0</v>
      </c>
      <c r="O22" s="63">
        <f>+'24-02-015 Ind. INTEGRA'!Z67</f>
        <v>0</v>
      </c>
      <c r="P22" s="63">
        <f>+'24-02-015 Ind. INTEGRA'!AA67</f>
        <v>0</v>
      </c>
      <c r="Q22" s="63">
        <f>+'24-02-015 Ind. INTEGRA'!AB67</f>
        <v>0</v>
      </c>
      <c r="R22" s="63">
        <f>+'24-02-015 Ind. INTEGRA'!AC67</f>
        <v>0</v>
      </c>
      <c r="S22" s="63">
        <f>+'24-02-015 Ind. INTEGRA'!AD67</f>
        <v>0</v>
      </c>
      <c r="T22" s="63">
        <f>+'24-02-015 Ind. INTEGRA'!AE67</f>
        <v>0</v>
      </c>
      <c r="U22" s="63">
        <f>+'24-02-015 Ind. INTEGRA'!AF67</f>
        <v>0</v>
      </c>
      <c r="V22" s="63">
        <f>+'24-02-015 Ind. INTEGRA'!AG67</f>
        <v>0</v>
      </c>
      <c r="W22" s="63">
        <f>+'24-02-015 Ind. INTEGRA'!AH67</f>
        <v>0</v>
      </c>
      <c r="X22" s="87">
        <f>+'24-02-015 Ind. INTEGRA'!AI67</f>
        <v>0</v>
      </c>
      <c r="Y22" s="87">
        <f>+'24-02-015 Ind. INTEGRA'!AJ67</f>
        <v>0</v>
      </c>
    </row>
    <row r="23" spans="1:25" ht="24.75" customHeight="1" x14ac:dyDescent="0.25">
      <c r="A23" s="89" t="s">
        <v>74</v>
      </c>
      <c r="B23" s="63">
        <f>+'24-02-015 Ind. INTEGRA'!J70</f>
        <v>2289428000</v>
      </c>
      <c r="C23" s="63">
        <f>+'24-02-015 Ind. INTEGRA'!K70</f>
        <v>2289428000</v>
      </c>
      <c r="D23" s="63">
        <f>+'24-02-015 Ind. INTEGRA'!M70</f>
        <v>0</v>
      </c>
      <c r="E23" s="63">
        <f>+'24-02-015 Ind. INTEGRA'!N70</f>
        <v>0</v>
      </c>
      <c r="F23" s="63">
        <f>+'24-02-015 Ind. INTEGRA'!O70</f>
        <v>0</v>
      </c>
      <c r="G23" s="63">
        <f>+'24-02-015 Ind. INTEGRA'!R70</f>
        <v>0</v>
      </c>
      <c r="H23" s="63">
        <f>+'24-02-015 Ind. INTEGRA'!S70</f>
        <v>0</v>
      </c>
      <c r="I23" s="63">
        <f>+'24-02-015 Ind. INTEGRA'!T70</f>
        <v>0</v>
      </c>
      <c r="J23" s="63">
        <f>+'24-02-015 Ind. INTEGRA'!U70</f>
        <v>0</v>
      </c>
      <c r="K23" s="63">
        <f>+'24-02-015 Ind. INTEGRA'!V70</f>
        <v>0</v>
      </c>
      <c r="L23" s="63">
        <f>+'24-02-015 Ind. INTEGRA'!W70</f>
        <v>0</v>
      </c>
      <c r="M23" s="63">
        <f>+'24-02-015 Ind. INTEGRA'!X70</f>
        <v>0</v>
      </c>
      <c r="N23" s="63">
        <f>+'24-02-015 Ind. INTEGRA'!Y70</f>
        <v>0</v>
      </c>
      <c r="O23" s="63">
        <f>+'24-02-015 Ind. INTEGRA'!Z70</f>
        <v>0</v>
      </c>
      <c r="P23" s="63">
        <f>+'24-02-015 Ind. INTEGRA'!AA70</f>
        <v>0</v>
      </c>
      <c r="Q23" s="63">
        <f>+'24-02-015 Ind. INTEGRA'!AB70</f>
        <v>0</v>
      </c>
      <c r="R23" s="63">
        <f>+'24-02-015 Ind. INTEGRA'!AC70</f>
        <v>0</v>
      </c>
      <c r="S23" s="63">
        <f>+'24-02-015 Ind. INTEGRA'!AD70</f>
        <v>0</v>
      </c>
      <c r="T23" s="63">
        <f>+'24-02-015 Ind. INTEGRA'!AE70</f>
        <v>0</v>
      </c>
      <c r="U23" s="63">
        <f>+'24-02-015 Ind. INTEGRA'!AF70</f>
        <v>0</v>
      </c>
      <c r="V23" s="63">
        <f>+'24-02-015 Ind. INTEGRA'!AG70</f>
        <v>0</v>
      </c>
      <c r="W23" s="63">
        <f>+'24-02-015 Ind. INTEGRA'!AH70</f>
        <v>0</v>
      </c>
      <c r="X23" s="87">
        <f>+'24-02-015 Ind. INTEGRA'!AI70</f>
        <v>0</v>
      </c>
      <c r="Y23" s="87">
        <f>+'24-02-015 Ind. INTEGRA'!AJ70</f>
        <v>0</v>
      </c>
    </row>
    <row r="24" spans="1:25" ht="25.5" x14ac:dyDescent="0.25">
      <c r="A24" s="8" t="str">
        <f>"TOTAL ASIG."&amp;" "&amp;$A$5</f>
        <v>TOTAL ASIG. 24-02-015 "INTEGRA - Subsecretaría de Educación Parvularia"</v>
      </c>
      <c r="B24" s="75">
        <f>SUM(B8:B23)</f>
        <v>2289428000</v>
      </c>
      <c r="C24" s="75">
        <f t="shared" ref="C24:V24" si="0">SUM(C8:C23)</f>
        <v>2289428000</v>
      </c>
      <c r="D24" s="75">
        <f t="shared" si="0"/>
        <v>0</v>
      </c>
      <c r="E24" s="75">
        <f>SUM(E8:E23)</f>
        <v>0</v>
      </c>
      <c r="F24" s="75">
        <f t="shared" si="0"/>
        <v>0</v>
      </c>
      <c r="G24" s="75">
        <f t="shared" si="0"/>
        <v>0</v>
      </c>
      <c r="H24" s="75">
        <f t="shared" si="0"/>
        <v>0</v>
      </c>
      <c r="I24" s="75">
        <f t="shared" si="0"/>
        <v>0</v>
      </c>
      <c r="J24" s="75">
        <f t="shared" si="0"/>
        <v>0</v>
      </c>
      <c r="K24" s="75">
        <f t="shared" si="0"/>
        <v>0</v>
      </c>
      <c r="L24" s="75">
        <f t="shared" si="0"/>
        <v>0</v>
      </c>
      <c r="M24" s="75">
        <f t="shared" si="0"/>
        <v>0</v>
      </c>
      <c r="N24" s="75">
        <f t="shared" si="0"/>
        <v>0</v>
      </c>
      <c r="O24" s="75">
        <f t="shared" si="0"/>
        <v>0</v>
      </c>
      <c r="P24" s="75">
        <f t="shared" si="0"/>
        <v>0</v>
      </c>
      <c r="Q24" s="75">
        <f t="shared" si="0"/>
        <v>0</v>
      </c>
      <c r="R24" s="75">
        <f t="shared" si="0"/>
        <v>0</v>
      </c>
      <c r="S24" s="75">
        <f t="shared" si="0"/>
        <v>0</v>
      </c>
      <c r="T24" s="75">
        <f t="shared" si="0"/>
        <v>0</v>
      </c>
      <c r="U24" s="75">
        <f t="shared" si="0"/>
        <v>0</v>
      </c>
      <c r="V24" s="75">
        <f t="shared" si="0"/>
        <v>0</v>
      </c>
      <c r="W24" s="75">
        <f>SUM(W8:W23)</f>
        <v>0</v>
      </c>
      <c r="X24" s="90">
        <f>+'24-02-015 Ind. INTEGRA'!AI71</f>
        <v>0</v>
      </c>
      <c r="Y24" s="90">
        <f>'24-02-015 Ind. INTEGRA'!AJ71</f>
        <v>0</v>
      </c>
    </row>
    <row r="25" spans="1:25" x14ac:dyDescent="0.25">
      <c r="B25" s="81"/>
      <c r="G25" s="81"/>
      <c r="H25" s="81"/>
      <c r="I25" s="81"/>
      <c r="K25" s="81"/>
      <c r="L25" s="81"/>
      <c r="M25" s="81"/>
      <c r="O25" s="81"/>
      <c r="P25" s="81"/>
      <c r="Q25" s="81"/>
      <c r="S25" s="81"/>
      <c r="T25" s="81"/>
      <c r="U25" s="81"/>
    </row>
    <row r="26" spans="1:25" x14ac:dyDescent="0.25">
      <c r="B26" s="81"/>
      <c r="G26" s="81"/>
      <c r="H26" s="81"/>
      <c r="I26" s="81"/>
      <c r="K26" s="81"/>
      <c r="L26" s="81"/>
      <c r="M26" s="81"/>
      <c r="O26" s="81"/>
      <c r="P26" s="81"/>
      <c r="Q26" s="81"/>
      <c r="S26" s="81"/>
      <c r="T26" s="81"/>
      <c r="U26" s="81"/>
    </row>
    <row r="27" spans="1:25" x14ac:dyDescent="0.25">
      <c r="B27" s="81"/>
      <c r="G27" s="81"/>
      <c r="H27" s="81"/>
      <c r="I27" s="81"/>
      <c r="K27" s="81"/>
      <c r="L27" s="81"/>
      <c r="M27" s="81"/>
      <c r="O27" s="81"/>
      <c r="P27" s="81"/>
      <c r="Q27" s="81"/>
      <c r="S27" s="81"/>
      <c r="T27" s="81"/>
      <c r="U27" s="81"/>
    </row>
    <row r="28" spans="1:25" x14ac:dyDescent="0.25">
      <c r="B28" s="81"/>
      <c r="G28" s="81"/>
      <c r="H28" s="81"/>
      <c r="I28" s="81"/>
      <c r="K28" s="81"/>
      <c r="L28" s="81"/>
      <c r="M28" s="81"/>
      <c r="O28" s="81"/>
      <c r="P28" s="81"/>
      <c r="Q28" s="81"/>
      <c r="S28" s="81"/>
      <c r="T28" s="81"/>
      <c r="U28" s="81"/>
    </row>
    <row r="29" spans="1:25" x14ac:dyDescent="0.25">
      <c r="B29" s="81"/>
      <c r="G29" s="81"/>
      <c r="H29" s="81"/>
      <c r="I29" s="81"/>
      <c r="K29" s="81"/>
      <c r="L29" s="81"/>
      <c r="M29" s="81"/>
      <c r="O29" s="81"/>
      <c r="P29" s="81"/>
      <c r="Q29" s="81"/>
      <c r="S29" s="81"/>
      <c r="T29" s="81"/>
      <c r="U29" s="81"/>
    </row>
    <row r="30" spans="1:25" x14ac:dyDescent="0.25">
      <c r="B30" s="81"/>
      <c r="G30" s="81"/>
      <c r="H30" s="81"/>
      <c r="I30" s="81"/>
      <c r="K30" s="81"/>
      <c r="L30" s="81"/>
      <c r="M30" s="81"/>
      <c r="O30" s="81"/>
      <c r="P30" s="81"/>
      <c r="Q30" s="81"/>
      <c r="S30" s="81"/>
      <c r="T30" s="81"/>
      <c r="U30" s="81"/>
    </row>
    <row r="31" spans="1:25" x14ac:dyDescent="0.25">
      <c r="B31" s="81"/>
      <c r="G31" s="81"/>
      <c r="H31" s="81"/>
      <c r="I31" s="81"/>
      <c r="K31" s="81"/>
      <c r="L31" s="81"/>
      <c r="M31" s="81"/>
      <c r="O31" s="81"/>
      <c r="P31" s="81"/>
      <c r="Q31" s="81"/>
      <c r="S31" s="81"/>
      <c r="T31" s="81"/>
      <c r="U31" s="81"/>
    </row>
    <row r="32" spans="1:25" x14ac:dyDescent="0.25">
      <c r="B32" s="81"/>
      <c r="G32" s="81"/>
      <c r="H32" s="81"/>
      <c r="I32" s="81"/>
      <c r="K32" s="81"/>
      <c r="L32" s="81"/>
      <c r="M32" s="81"/>
      <c r="O32" s="81"/>
      <c r="P32" s="81"/>
      <c r="Q32" s="81"/>
      <c r="S32" s="81"/>
      <c r="T32" s="81"/>
      <c r="U32" s="81"/>
    </row>
    <row r="33" spans="2:25" s="2" customFormat="1" x14ac:dyDescent="0.25">
      <c r="B33" s="81"/>
      <c r="C33" s="80"/>
      <c r="D33" s="80"/>
      <c r="E33" s="80"/>
      <c r="F33" s="80"/>
      <c r="G33" s="81"/>
      <c r="H33" s="81"/>
      <c r="I33" s="81"/>
      <c r="J33" s="83"/>
      <c r="K33" s="81"/>
      <c r="L33" s="81"/>
      <c r="M33" s="81"/>
      <c r="N33" s="83"/>
      <c r="O33" s="81"/>
      <c r="P33" s="81"/>
      <c r="Q33" s="81"/>
      <c r="R33" s="83"/>
      <c r="S33" s="81"/>
      <c r="T33" s="81"/>
      <c r="U33" s="81"/>
      <c r="X33" s="80"/>
      <c r="Y33" s="80"/>
    </row>
    <row r="34" spans="2:25" s="2" customFormat="1" x14ac:dyDescent="0.25">
      <c r="B34" s="81"/>
      <c r="C34" s="80"/>
      <c r="D34" s="80"/>
      <c r="E34" s="80"/>
      <c r="F34" s="80"/>
      <c r="G34" s="81"/>
      <c r="H34" s="81"/>
      <c r="I34" s="81"/>
      <c r="J34" s="83"/>
      <c r="K34" s="81"/>
      <c r="L34" s="81"/>
      <c r="M34" s="81"/>
      <c r="N34" s="83"/>
      <c r="O34" s="81"/>
      <c r="P34" s="81"/>
      <c r="Q34" s="81"/>
      <c r="R34" s="83"/>
      <c r="S34" s="81"/>
      <c r="T34" s="81"/>
      <c r="U34" s="81"/>
      <c r="X34" s="80"/>
      <c r="Y34" s="80"/>
    </row>
    <row r="35" spans="2:25" s="2" customFormat="1" x14ac:dyDescent="0.25">
      <c r="B35" s="81"/>
      <c r="C35" s="80"/>
      <c r="D35" s="80"/>
      <c r="E35" s="80"/>
      <c r="F35" s="80"/>
      <c r="G35" s="81"/>
      <c r="H35" s="81"/>
      <c r="I35" s="81"/>
      <c r="J35" s="83"/>
      <c r="K35" s="81"/>
      <c r="L35" s="81"/>
      <c r="M35" s="81"/>
      <c r="N35" s="83"/>
      <c r="O35" s="81"/>
      <c r="P35" s="81"/>
      <c r="Q35" s="81"/>
      <c r="R35" s="83"/>
      <c r="S35" s="81"/>
      <c r="T35" s="81"/>
      <c r="U35" s="81"/>
      <c r="X35" s="80"/>
      <c r="Y35" s="80"/>
    </row>
    <row r="36" spans="2:25" s="2" customFormat="1" x14ac:dyDescent="0.25">
      <c r="B36" s="81"/>
      <c r="C36" s="80"/>
      <c r="D36" s="80"/>
      <c r="E36" s="80"/>
      <c r="F36" s="80"/>
      <c r="G36" s="81"/>
      <c r="H36" s="81"/>
      <c r="I36" s="81"/>
      <c r="J36" s="83"/>
      <c r="K36" s="81"/>
      <c r="L36" s="81"/>
      <c r="M36" s="81"/>
      <c r="N36" s="83"/>
      <c r="O36" s="81"/>
      <c r="P36" s="81"/>
      <c r="Q36" s="81"/>
      <c r="R36" s="83"/>
      <c r="S36" s="81"/>
      <c r="T36" s="81"/>
      <c r="U36" s="81"/>
      <c r="X36" s="80"/>
      <c r="Y36" s="80"/>
    </row>
    <row r="37" spans="2:25" s="2" customFormat="1" x14ac:dyDescent="0.25">
      <c r="B37" s="81"/>
      <c r="C37" s="80"/>
      <c r="D37" s="80"/>
      <c r="E37" s="80"/>
      <c r="F37" s="80"/>
      <c r="G37" s="81"/>
      <c r="H37" s="81"/>
      <c r="I37" s="81"/>
      <c r="J37" s="83"/>
      <c r="K37" s="81"/>
      <c r="L37" s="81"/>
      <c r="M37" s="81"/>
      <c r="N37" s="83"/>
      <c r="O37" s="81"/>
      <c r="P37" s="81"/>
      <c r="Q37" s="81"/>
      <c r="R37" s="83"/>
      <c r="S37" s="81"/>
      <c r="T37" s="81"/>
      <c r="U37" s="81"/>
      <c r="X37" s="80"/>
      <c r="Y37" s="80"/>
    </row>
    <row r="38" spans="2:25" s="2" customFormat="1" x14ac:dyDescent="0.25">
      <c r="B38" s="81"/>
      <c r="C38" s="80"/>
      <c r="D38" s="80"/>
      <c r="E38" s="80"/>
      <c r="F38" s="80"/>
      <c r="G38" s="81"/>
      <c r="H38" s="81"/>
      <c r="I38" s="81"/>
      <c r="J38" s="83"/>
      <c r="K38" s="81"/>
      <c r="L38" s="81"/>
      <c r="M38" s="81"/>
      <c r="N38" s="83"/>
      <c r="O38" s="81"/>
      <c r="P38" s="81"/>
      <c r="Q38" s="81"/>
      <c r="R38" s="83"/>
      <c r="S38" s="81"/>
      <c r="T38" s="81"/>
      <c r="U38" s="81"/>
      <c r="X38" s="80"/>
      <c r="Y38" s="80"/>
    </row>
    <row r="39" spans="2:25" s="2" customFormat="1" x14ac:dyDescent="0.25">
      <c r="B39" s="81"/>
      <c r="C39" s="80"/>
      <c r="D39" s="80"/>
      <c r="E39" s="80"/>
      <c r="F39" s="80"/>
      <c r="G39" s="81"/>
      <c r="H39" s="81"/>
      <c r="I39" s="81"/>
      <c r="J39" s="83"/>
      <c r="K39" s="81"/>
      <c r="L39" s="81"/>
      <c r="M39" s="81"/>
      <c r="N39" s="83"/>
      <c r="O39" s="81"/>
      <c r="P39" s="81"/>
      <c r="Q39" s="81"/>
      <c r="R39" s="83"/>
      <c r="S39" s="81"/>
      <c r="T39" s="81"/>
      <c r="U39" s="81"/>
      <c r="X39" s="80"/>
      <c r="Y39" s="80"/>
    </row>
    <row r="40" spans="2:25" s="2" customFormat="1" x14ac:dyDescent="0.25">
      <c r="B40" s="81"/>
      <c r="C40" s="80"/>
      <c r="D40" s="80"/>
      <c r="E40" s="80"/>
      <c r="F40" s="80"/>
      <c r="G40" s="81"/>
      <c r="H40" s="81"/>
      <c r="I40" s="81"/>
      <c r="J40" s="83"/>
      <c r="K40" s="81"/>
      <c r="L40" s="81"/>
      <c r="M40" s="81"/>
      <c r="N40" s="83"/>
      <c r="O40" s="81"/>
      <c r="P40" s="81"/>
      <c r="Q40" s="81"/>
      <c r="R40" s="83"/>
      <c r="S40" s="81"/>
      <c r="T40" s="81"/>
      <c r="U40" s="81"/>
      <c r="X40" s="80"/>
      <c r="Y40" s="80"/>
    </row>
    <row r="41" spans="2:25" s="2" customFormat="1" x14ac:dyDescent="0.25">
      <c r="B41" s="81"/>
      <c r="C41" s="80"/>
      <c r="D41" s="80"/>
      <c r="E41" s="80"/>
      <c r="F41" s="80"/>
      <c r="G41" s="81"/>
      <c r="H41" s="81"/>
      <c r="I41" s="81"/>
      <c r="J41" s="83"/>
      <c r="K41" s="81"/>
      <c r="L41" s="81"/>
      <c r="M41" s="81"/>
      <c r="N41" s="83"/>
      <c r="O41" s="81"/>
      <c r="P41" s="81"/>
      <c r="Q41" s="81"/>
      <c r="R41" s="83"/>
      <c r="S41" s="81"/>
      <c r="T41" s="81"/>
      <c r="U41" s="81"/>
      <c r="X41" s="80"/>
      <c r="Y41" s="80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honeticPr fontId="92" type="noConversion"/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17736-FCEA-46E8-B3AD-BA449F566FBB}">
  <sheetPr>
    <tabColor rgb="FF007DB5"/>
    <pageSetUpPr fitToPage="1"/>
  </sheetPr>
  <dimension ref="A1:DB90"/>
  <sheetViews>
    <sheetView topLeftCell="A12" zoomScaleNormal="100" workbookViewId="0">
      <selection activeCell="L69" sqref="L69"/>
    </sheetView>
  </sheetViews>
  <sheetFormatPr baseColWidth="10" defaultColWidth="11.42578125" defaultRowHeight="12.75" outlineLevelRow="1" outlineLevelCol="1" x14ac:dyDescent="0.25"/>
  <cols>
    <col min="1" max="1" width="3.5703125" style="80" customWidth="1"/>
    <col min="2" max="2" width="8" style="80" hidden="1" customWidth="1"/>
    <col min="3" max="3" width="11.85546875" style="80" customWidth="1"/>
    <col min="4" max="4" width="10.42578125" style="80" bestFit="1" customWidth="1"/>
    <col min="5" max="5" width="23" style="2" customWidth="1"/>
    <col min="6" max="6" width="17.42578125" style="2" customWidth="1"/>
    <col min="7" max="7" width="11.140625" style="80" customWidth="1"/>
    <col min="8" max="9" width="9.85546875" style="80" customWidth="1"/>
    <col min="10" max="10" width="12.85546875" style="83" customWidth="1"/>
    <col min="11" max="11" width="12.7109375" style="81" customWidth="1"/>
    <col min="12" max="12" width="14.85546875" style="2" customWidth="1"/>
    <col min="13" max="13" width="10.42578125" style="80" customWidth="1"/>
    <col min="14" max="14" width="9.140625" style="80" customWidth="1"/>
    <col min="15" max="15" width="13" style="80" customWidth="1"/>
    <col min="16" max="16" width="10.5703125" style="80" customWidth="1"/>
    <col min="17" max="17" width="10.5703125" style="82" bestFit="1" customWidth="1"/>
    <col min="18" max="18" width="12.85546875" style="83" hidden="1" customWidth="1" outlineLevel="1"/>
    <col min="19" max="20" width="12" style="83" hidden="1" customWidth="1" outlineLevel="1"/>
    <col min="21" max="21" width="12" style="83" customWidth="1" collapsed="1"/>
    <col min="22" max="24" width="11.7109375" style="83" customWidth="1" outlineLevel="1"/>
    <col min="25" max="25" width="12.140625" style="83" customWidth="1"/>
    <col min="26" max="28" width="12.140625" style="83" hidden="1" customWidth="1" outlineLevel="1"/>
    <col min="29" max="29" width="12.140625" style="83" customWidth="1" collapsed="1"/>
    <col min="30" max="32" width="12.140625" style="83" hidden="1" customWidth="1" outlineLevel="1"/>
    <col min="33" max="33" width="12.140625" style="83" customWidth="1" collapsed="1"/>
    <col min="34" max="34" width="12" style="83" customWidth="1"/>
    <col min="35" max="35" width="10.28515625" style="84" bestFit="1" customWidth="1"/>
    <col min="36" max="36" width="11.140625" style="84" customWidth="1"/>
    <col min="37" max="16384" width="11.42578125" style="2"/>
  </cols>
  <sheetData>
    <row r="1" spans="1:106" s="1" customFormat="1" ht="16.5" customHeight="1" x14ac:dyDescent="0.25">
      <c r="A1" s="140" t="s">
        <v>80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</row>
    <row r="2" spans="1:106" s="1" customFormat="1" ht="16.5" customHeight="1" x14ac:dyDescent="0.2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</row>
    <row r="3" spans="1:106" s="1" customFormat="1" ht="16.5" customHeight="1" x14ac:dyDescent="0.25">
      <c r="A3" s="142" t="s">
        <v>169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</row>
    <row r="4" spans="1:106" s="1" customFormat="1" ht="16.5" customHeight="1" x14ac:dyDescent="0.25">
      <c r="A4" s="143" t="s">
        <v>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</row>
    <row r="5" spans="1:106" ht="17.25" customHeight="1" x14ac:dyDescent="0.25">
      <c r="A5" s="174" t="s">
        <v>85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6"/>
    </row>
    <row r="6" spans="1:106" s="6" customFormat="1" x14ac:dyDescent="0.25">
      <c r="A6" s="138" t="s">
        <v>3</v>
      </c>
      <c r="B6" s="172" t="s">
        <v>4</v>
      </c>
      <c r="C6" s="4" t="s">
        <v>5</v>
      </c>
      <c r="D6" s="172" t="s">
        <v>6</v>
      </c>
      <c r="E6" s="138" t="s">
        <v>7</v>
      </c>
      <c r="F6" s="172" t="s">
        <v>8</v>
      </c>
      <c r="G6" s="138" t="s">
        <v>9</v>
      </c>
      <c r="H6" s="138" t="s">
        <v>10</v>
      </c>
      <c r="I6" s="138"/>
      <c r="J6" s="145" t="s">
        <v>11</v>
      </c>
      <c r="K6" s="145" t="s">
        <v>12</v>
      </c>
      <c r="L6" s="138" t="s">
        <v>13</v>
      </c>
      <c r="M6" s="151" t="s">
        <v>14</v>
      </c>
      <c r="N6" s="152"/>
      <c r="O6" s="153"/>
      <c r="P6" s="138" t="s">
        <v>15</v>
      </c>
      <c r="Q6" s="172" t="s">
        <v>16</v>
      </c>
      <c r="R6" s="137" t="s">
        <v>17</v>
      </c>
      <c r="S6" s="137"/>
      <c r="T6" s="137"/>
      <c r="U6" s="145" t="s">
        <v>18</v>
      </c>
      <c r="V6" s="137" t="s">
        <v>17</v>
      </c>
      <c r="W6" s="137"/>
      <c r="X6" s="137"/>
      <c r="Y6" s="145" t="s">
        <v>19</v>
      </c>
      <c r="Z6" s="137" t="s">
        <v>17</v>
      </c>
      <c r="AA6" s="137"/>
      <c r="AB6" s="137"/>
      <c r="AC6" s="145" t="s">
        <v>20</v>
      </c>
      <c r="AD6" s="137" t="s">
        <v>17</v>
      </c>
      <c r="AE6" s="137"/>
      <c r="AF6" s="137"/>
      <c r="AG6" s="145" t="s">
        <v>21</v>
      </c>
      <c r="AH6" s="145" t="s">
        <v>22</v>
      </c>
      <c r="AI6" s="147" t="s">
        <v>23</v>
      </c>
      <c r="AJ6" s="147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38"/>
      <c r="B7" s="173"/>
      <c r="C7" s="4" t="s">
        <v>24</v>
      </c>
      <c r="D7" s="173"/>
      <c r="E7" s="138"/>
      <c r="F7" s="173"/>
      <c r="G7" s="138"/>
      <c r="H7" s="3" t="s">
        <v>25</v>
      </c>
      <c r="I7" s="3" t="s">
        <v>26</v>
      </c>
      <c r="J7" s="146"/>
      <c r="K7" s="146"/>
      <c r="L7" s="138"/>
      <c r="M7" s="5" t="s">
        <v>27</v>
      </c>
      <c r="N7" s="5" t="s">
        <v>28</v>
      </c>
      <c r="O7" s="5" t="s">
        <v>29</v>
      </c>
      <c r="P7" s="138"/>
      <c r="Q7" s="173"/>
      <c r="R7" s="5" t="s">
        <v>30</v>
      </c>
      <c r="S7" s="5" t="s">
        <v>31</v>
      </c>
      <c r="T7" s="5" t="s">
        <v>32</v>
      </c>
      <c r="U7" s="146"/>
      <c r="V7" s="5" t="s">
        <v>33</v>
      </c>
      <c r="W7" s="5" t="s">
        <v>34</v>
      </c>
      <c r="X7" s="5" t="s">
        <v>35</v>
      </c>
      <c r="Y7" s="146"/>
      <c r="Z7" s="5" t="s">
        <v>36</v>
      </c>
      <c r="AA7" s="5" t="s">
        <v>37</v>
      </c>
      <c r="AB7" s="5" t="s">
        <v>38</v>
      </c>
      <c r="AC7" s="146"/>
      <c r="AD7" s="5" t="s">
        <v>39</v>
      </c>
      <c r="AE7" s="5" t="s">
        <v>40</v>
      </c>
      <c r="AF7" s="5" t="s">
        <v>41</v>
      </c>
      <c r="AG7" s="146"/>
      <c r="AH7" s="146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69" t="s">
        <v>44</v>
      </c>
      <c r="B8" s="149"/>
      <c r="C8" s="149"/>
      <c r="D8" s="149"/>
      <c r="E8" s="150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60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IF(ISERROR(AH9/$AH$71),"-",AH9/$AH$71)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61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IF(ISERROR(AH10/$AH$71),"-",AH10/$AH$71)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62" t="s">
        <v>45</v>
      </c>
      <c r="B11" s="168"/>
      <c r="C11" s="163"/>
      <c r="D11" s="163"/>
      <c r="E11" s="163"/>
      <c r="F11" s="163"/>
      <c r="G11" s="163"/>
      <c r="H11" s="163"/>
      <c r="I11" s="164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57" t="s">
        <v>46</v>
      </c>
      <c r="B12" s="158"/>
      <c r="C12" s="158"/>
      <c r="D12" s="158"/>
      <c r="E12" s="159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70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IF(ISERROR(AH13/$AH$71),"-",AH13/$AH$71)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71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IF(ISERROR(AH14/$AH$71),"-",AH14/$AH$71)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62" t="s">
        <v>47</v>
      </c>
      <c r="B15" s="168"/>
      <c r="C15" s="163"/>
      <c r="D15" s="163"/>
      <c r="E15" s="163"/>
      <c r="F15" s="163"/>
      <c r="G15" s="163"/>
      <c r="H15" s="163"/>
      <c r="I15" s="164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57" t="s">
        <v>48</v>
      </c>
      <c r="B16" s="158"/>
      <c r="C16" s="158"/>
      <c r="D16" s="158"/>
      <c r="E16" s="159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60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IF(ISERROR(AH17/$AH$71),"-",AH17/$AH$71)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61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IF(ISERROR(AH18/$AH$71),"-",AH18/$AH$71)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62" t="s">
        <v>49</v>
      </c>
      <c r="B19" s="168"/>
      <c r="C19" s="163"/>
      <c r="D19" s="163"/>
      <c r="E19" s="163"/>
      <c r="F19" s="163"/>
      <c r="G19" s="163"/>
      <c r="H19" s="163"/>
      <c r="I19" s="164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57" t="s">
        <v>50</v>
      </c>
      <c r="B20" s="158"/>
      <c r="C20" s="158"/>
      <c r="D20" s="158"/>
      <c r="E20" s="159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60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IF(ISERROR(AH21/$AH$71),"-",AH21/$AH$71)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61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IF(ISERROR(AH22/$AH$71),"-",AH22/$AH$71)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62" t="s">
        <v>51</v>
      </c>
      <c r="B23" s="168"/>
      <c r="C23" s="163"/>
      <c r="D23" s="163"/>
      <c r="E23" s="163"/>
      <c r="F23" s="163"/>
      <c r="G23" s="163"/>
      <c r="H23" s="163"/>
      <c r="I23" s="164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57" t="s">
        <v>52</v>
      </c>
      <c r="B24" s="158"/>
      <c r="C24" s="158"/>
      <c r="D24" s="158"/>
      <c r="E24" s="159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60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IF(ISERROR(AH25/$AH$71),"-",AH25/$AH$71)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61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IF(ISERROR(AH26/$AH$71),"-",AH26/$AH$71)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62" t="s">
        <v>53</v>
      </c>
      <c r="B27" s="168"/>
      <c r="C27" s="163"/>
      <c r="D27" s="163"/>
      <c r="E27" s="163"/>
      <c r="F27" s="163"/>
      <c r="G27" s="163"/>
      <c r="H27" s="163"/>
      <c r="I27" s="164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57" t="s">
        <v>54</v>
      </c>
      <c r="B28" s="158"/>
      <c r="C28" s="158"/>
      <c r="D28" s="158"/>
      <c r="E28" s="159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60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IF(ISERROR(AH29/$AH$71),"-",AH29/$AH$71)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61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IF(ISERROR(AH30/$AH$71),"-",AH30/$AH$71)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62" t="s">
        <v>55</v>
      </c>
      <c r="B31" s="168"/>
      <c r="C31" s="163"/>
      <c r="D31" s="163"/>
      <c r="E31" s="163"/>
      <c r="F31" s="163"/>
      <c r="G31" s="163"/>
      <c r="H31" s="163"/>
      <c r="I31" s="164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57" t="s">
        <v>56</v>
      </c>
      <c r="B32" s="158"/>
      <c r="C32" s="158"/>
      <c r="D32" s="158"/>
      <c r="E32" s="159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60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IF(ISERROR(AH33/$AH$71),"-",AH33/$AH$71)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61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IF(ISERROR(AH34/$AH$71),"-",AH34/$AH$71)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62" t="s">
        <v>57</v>
      </c>
      <c r="B35" s="168"/>
      <c r="C35" s="163"/>
      <c r="D35" s="163"/>
      <c r="E35" s="163"/>
      <c r="F35" s="163"/>
      <c r="G35" s="163"/>
      <c r="H35" s="163"/>
      <c r="I35" s="164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57" t="s">
        <v>58</v>
      </c>
      <c r="B36" s="158"/>
      <c r="C36" s="158"/>
      <c r="D36" s="158"/>
      <c r="E36" s="159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60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IF(ISERROR(AH37/$AH$71),"-",AH37/$AH$71)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61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IF(ISERROR(AH38/$AH$71),"-",AH38/$AH$71)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62" t="s">
        <v>59</v>
      </c>
      <c r="B39" s="168"/>
      <c r="C39" s="163"/>
      <c r="D39" s="163"/>
      <c r="E39" s="163"/>
      <c r="F39" s="163"/>
      <c r="G39" s="163"/>
      <c r="H39" s="163"/>
      <c r="I39" s="164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57" t="s">
        <v>60</v>
      </c>
      <c r="B40" s="158"/>
      <c r="C40" s="158"/>
      <c r="D40" s="158"/>
      <c r="E40" s="159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60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IF(ISERROR(AH41/$AH$71),"-",AH41/$AH$71)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61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IF(ISERROR(AH42/$AH$71),"-",AH42/$AH$71)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62" t="s">
        <v>61</v>
      </c>
      <c r="B43" s="168"/>
      <c r="C43" s="163"/>
      <c r="D43" s="163"/>
      <c r="E43" s="163"/>
      <c r="F43" s="163"/>
      <c r="G43" s="163"/>
      <c r="H43" s="163"/>
      <c r="I43" s="164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57" t="s">
        <v>62</v>
      </c>
      <c r="B44" s="158"/>
      <c r="C44" s="158"/>
      <c r="D44" s="158"/>
      <c r="E44" s="159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60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IF(ISERROR(AH45/$AH$71),"-",AH45/$AH$71)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61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IF(ISERROR(AH46/$AH$71),"-",AH46/$AH$71)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62" t="s">
        <v>63</v>
      </c>
      <c r="B47" s="168"/>
      <c r="C47" s="163"/>
      <c r="D47" s="163"/>
      <c r="E47" s="163"/>
      <c r="F47" s="163"/>
      <c r="G47" s="163"/>
      <c r="H47" s="163"/>
      <c r="I47" s="164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57" t="s">
        <v>64</v>
      </c>
      <c r="B48" s="158"/>
      <c r="C48" s="158"/>
      <c r="D48" s="158"/>
      <c r="E48" s="159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60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IF(ISERROR(AH49/$AH$71),"-",AH49/$AH$71)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61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IF(ISERROR(AH50/$AH$71),"-",AH50/$AH$71)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65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65" t="s">
        <v>66</v>
      </c>
      <c r="B52" s="166"/>
      <c r="C52" s="166"/>
      <c r="D52" s="166"/>
      <c r="E52" s="167"/>
      <c r="F52" s="66"/>
      <c r="G52" s="67"/>
      <c r="H52" s="68"/>
      <c r="I52" s="68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60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IF(ISERROR(AH53/$AH$71),"-",AH53/$AH$71)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61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IF(ISERROR(AH54/$AH$71),"-",AH54/$AH$71)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62" t="s">
        <v>67</v>
      </c>
      <c r="B55" s="163"/>
      <c r="C55" s="163"/>
      <c r="D55" s="163"/>
      <c r="E55" s="163"/>
      <c r="F55" s="163"/>
      <c r="G55" s="163"/>
      <c r="H55" s="163"/>
      <c r="I55" s="164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57" t="s">
        <v>68</v>
      </c>
      <c r="B56" s="158"/>
      <c r="C56" s="158"/>
      <c r="D56" s="158"/>
      <c r="E56" s="159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60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IF(ISERROR(AH57/$AH$71),"-",AH57/$AH$71)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61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IF(ISERROR(AH58/$AH$71),"-",AH58/$AH$71)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62" t="s">
        <v>69</v>
      </c>
      <c r="B59" s="163"/>
      <c r="C59" s="163"/>
      <c r="D59" s="163"/>
      <c r="E59" s="163"/>
      <c r="F59" s="163"/>
      <c r="G59" s="163"/>
      <c r="H59" s="163"/>
      <c r="I59" s="164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57" t="s">
        <v>70</v>
      </c>
      <c r="B60" s="158"/>
      <c r="C60" s="158"/>
      <c r="D60" s="158"/>
      <c r="E60" s="159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60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IF(ISERROR(AH61/$AH$71),"-",AH61/$AH$71)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61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IF(ISERROR(AH62/$AH$71),"-",AH62/$AH$71)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62" t="s">
        <v>71</v>
      </c>
      <c r="B63" s="163"/>
      <c r="C63" s="163"/>
      <c r="D63" s="163"/>
      <c r="E63" s="163"/>
      <c r="F63" s="163"/>
      <c r="G63" s="163"/>
      <c r="H63" s="163"/>
      <c r="I63" s="164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57" t="s">
        <v>72</v>
      </c>
      <c r="B64" s="158"/>
      <c r="C64" s="158"/>
      <c r="D64" s="158"/>
      <c r="E64" s="159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60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IF(ISERROR(AH65/$AH$71),"-",AH65/$AH$71)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61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IF(ISERROR(AH66/$AH$71),"-",AH66/$AH$71)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62" t="s">
        <v>73</v>
      </c>
      <c r="B67" s="163"/>
      <c r="C67" s="163"/>
      <c r="D67" s="163"/>
      <c r="E67" s="163"/>
      <c r="F67" s="163"/>
      <c r="G67" s="163"/>
      <c r="H67" s="163"/>
      <c r="I67" s="164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57" t="s">
        <v>74</v>
      </c>
      <c r="B68" s="158"/>
      <c r="C68" s="158"/>
      <c r="D68" s="158"/>
      <c r="E68" s="159"/>
      <c r="F68" s="9"/>
      <c r="G68" s="10"/>
      <c r="H68" s="11"/>
      <c r="I68" s="11"/>
      <c r="J68" s="160">
        <v>49780000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24.95" customHeight="1" outlineLevel="1" x14ac:dyDescent="0.2">
      <c r="A69" s="19">
        <v>1</v>
      </c>
      <c r="B69" s="19"/>
      <c r="C69" s="50"/>
      <c r="D69" s="51"/>
      <c r="E69" s="69"/>
      <c r="F69" s="70"/>
      <c r="G69" s="71" t="s">
        <v>301</v>
      </c>
      <c r="H69" s="53"/>
      <c r="I69" s="55"/>
      <c r="J69" s="178"/>
      <c r="K69" s="99">
        <v>49780000</v>
      </c>
      <c r="L69" s="179" t="s">
        <v>304</v>
      </c>
      <c r="M69" s="47"/>
      <c r="N69" s="73"/>
      <c r="O69" s="47"/>
      <c r="P69" s="74"/>
      <c r="Q69" s="74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IF(ISERROR(AH69/$AH$71),"-",AH69/$AH$71)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7" customFormat="1" ht="12.75" customHeight="1" x14ac:dyDescent="0.25">
      <c r="A70" s="157" t="s">
        <v>75</v>
      </c>
      <c r="B70" s="158"/>
      <c r="C70" s="158"/>
      <c r="D70" s="158"/>
      <c r="E70" s="159"/>
      <c r="F70" s="157"/>
      <c r="G70" s="158"/>
      <c r="H70" s="158"/>
      <c r="I70" s="158"/>
      <c r="J70" s="75">
        <f>J68</f>
        <v>49780000</v>
      </c>
      <c r="K70" s="75">
        <f>SUM(K69:K69)</f>
        <v>49780000</v>
      </c>
      <c r="L70" s="76"/>
      <c r="M70" s="75">
        <f>SUM(M69:M69)</f>
        <v>0</v>
      </c>
      <c r="N70" s="75">
        <f>SUM(N69:N69)</f>
        <v>0</v>
      </c>
      <c r="O70" s="75">
        <f>SUM(O69:O69)</f>
        <v>0</v>
      </c>
      <c r="P70" s="77"/>
      <c r="Q70" s="38"/>
      <c r="R70" s="75">
        <f t="shared" ref="R70:AH70" si="15">SUM(R69:R69)</f>
        <v>0</v>
      </c>
      <c r="S70" s="75">
        <f t="shared" si="15"/>
        <v>0</v>
      </c>
      <c r="T70" s="75">
        <f t="shared" si="15"/>
        <v>0</v>
      </c>
      <c r="U70" s="75">
        <f t="shared" si="15"/>
        <v>0</v>
      </c>
      <c r="V70" s="75">
        <f t="shared" si="15"/>
        <v>0</v>
      </c>
      <c r="W70" s="75">
        <f t="shared" si="15"/>
        <v>0</v>
      </c>
      <c r="X70" s="75">
        <f t="shared" si="15"/>
        <v>0</v>
      </c>
      <c r="Y70" s="75">
        <f t="shared" si="15"/>
        <v>0</v>
      </c>
      <c r="Z70" s="75">
        <f t="shared" si="15"/>
        <v>0</v>
      </c>
      <c r="AA70" s="75">
        <f t="shared" si="15"/>
        <v>0</v>
      </c>
      <c r="AB70" s="75">
        <f t="shared" si="15"/>
        <v>0</v>
      </c>
      <c r="AC70" s="75">
        <f t="shared" si="15"/>
        <v>0</v>
      </c>
      <c r="AD70" s="75">
        <f t="shared" si="15"/>
        <v>0</v>
      </c>
      <c r="AE70" s="75">
        <f t="shared" si="15"/>
        <v>0</v>
      </c>
      <c r="AF70" s="75">
        <f t="shared" si="15"/>
        <v>0</v>
      </c>
      <c r="AG70" s="75">
        <f t="shared" si="15"/>
        <v>0</v>
      </c>
      <c r="AH70" s="75">
        <f t="shared" si="15"/>
        <v>0</v>
      </c>
      <c r="AI70" s="78">
        <f>IF(ISERROR(AH70/J70),0,AH70/J70)</f>
        <v>0</v>
      </c>
      <c r="AJ70" s="78">
        <f>IF(ISERROR(AH70/$AH$71),0,AH70/$AH$71)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9" customFormat="1" ht="15" customHeight="1" x14ac:dyDescent="0.25">
      <c r="A71" s="154" t="str">
        <f>"TOTAL ASIG."&amp;" "&amp;$A$5</f>
        <v>TOTAL ASIG. 24-02-020 "Programa de Educación Media - JUNAEB"</v>
      </c>
      <c r="B71" s="155"/>
      <c r="C71" s="155"/>
      <c r="D71" s="155"/>
      <c r="E71" s="155"/>
      <c r="F71" s="155"/>
      <c r="G71" s="155"/>
      <c r="H71" s="155"/>
      <c r="I71" s="156"/>
      <c r="J71" s="33">
        <f>SUM(J11,J15,J19,J23,J27,J31,J35,J39,J43,J47,J51,J55,J59,J63,J67,J70)</f>
        <v>49780000</v>
      </c>
      <c r="K71" s="33">
        <f>+K11+K15+K19+K23+K27+K31+K35+K39+K43+K47+K51+K55+K67+K59+K63+K70</f>
        <v>49780000</v>
      </c>
      <c r="L71" s="32"/>
      <c r="M71" s="33">
        <f>+M11+M15+M19+M23+M27+M31+M35+M39+M43+M47+M51+M55+M67+M59+M63+M70</f>
        <v>0</v>
      </c>
      <c r="N71" s="33">
        <f>+N11+N15+N19+N23+N27+N31+N35+N39+N43+N47+N51+N55+N67+N59+N63+N70</f>
        <v>0</v>
      </c>
      <c r="O71" s="33">
        <f>+O11+O15+O19+O23+O27+O31+O35+O39+O43+O47+O51+O55+O67+O59+O63+O70</f>
        <v>0</v>
      </c>
      <c r="P71" s="34"/>
      <c r="Q71" s="35"/>
      <c r="R71" s="33">
        <f t="shared" ref="R71:AH71" si="16">+R11+R15+R19+R23+R27+R31+R35+R39+R43+R47+R51+R55+R67+R59+R63+R70</f>
        <v>0</v>
      </c>
      <c r="S71" s="33">
        <f t="shared" si="16"/>
        <v>0</v>
      </c>
      <c r="T71" s="33">
        <f t="shared" si="16"/>
        <v>0</v>
      </c>
      <c r="U71" s="33">
        <f t="shared" si="16"/>
        <v>0</v>
      </c>
      <c r="V71" s="33">
        <f t="shared" si="16"/>
        <v>0</v>
      </c>
      <c r="W71" s="33">
        <f t="shared" si="16"/>
        <v>0</v>
      </c>
      <c r="X71" s="33">
        <f t="shared" si="16"/>
        <v>0</v>
      </c>
      <c r="Y71" s="33">
        <f t="shared" si="16"/>
        <v>0</v>
      </c>
      <c r="Z71" s="33">
        <f t="shared" si="16"/>
        <v>0</v>
      </c>
      <c r="AA71" s="33">
        <f t="shared" si="16"/>
        <v>0</v>
      </c>
      <c r="AB71" s="33">
        <f t="shared" si="16"/>
        <v>0</v>
      </c>
      <c r="AC71" s="33">
        <f t="shared" si="16"/>
        <v>0</v>
      </c>
      <c r="AD71" s="33">
        <f t="shared" si="16"/>
        <v>0</v>
      </c>
      <c r="AE71" s="33">
        <f t="shared" si="16"/>
        <v>0</v>
      </c>
      <c r="AF71" s="33">
        <f t="shared" si="16"/>
        <v>0</v>
      </c>
      <c r="AG71" s="33">
        <f t="shared" si="16"/>
        <v>0</v>
      </c>
      <c r="AH71" s="33">
        <f t="shared" si="16"/>
        <v>0</v>
      </c>
      <c r="AI71" s="36">
        <f>IF(ISERROR(AH71/J71),0,AH71/J71)</f>
        <v>0</v>
      </c>
      <c r="AJ71" s="36">
        <f>IF(ISERROR(AH71/$AH$71),0,AH71/$AH$71)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81"/>
      <c r="R72" s="81"/>
      <c r="S72" s="81"/>
      <c r="T72" s="81"/>
      <c r="V72" s="81"/>
      <c r="W72" s="81"/>
      <c r="X72" s="81"/>
      <c r="Z72" s="81"/>
      <c r="AA72" s="81"/>
      <c r="AB72" s="81"/>
      <c r="AD72" s="81"/>
      <c r="AE72" s="81"/>
      <c r="AF72" s="8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81"/>
      <c r="R73" s="81"/>
      <c r="S73" s="81"/>
      <c r="T73" s="81"/>
      <c r="V73" s="81"/>
      <c r="W73" s="81"/>
      <c r="X73" s="81"/>
      <c r="Z73" s="81"/>
      <c r="AA73" s="81"/>
      <c r="AB73" s="81"/>
      <c r="AD73" s="81"/>
      <c r="AE73" s="81"/>
      <c r="AF73" s="8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1"/>
      <c r="R74" s="81"/>
      <c r="S74" s="81"/>
      <c r="T74" s="81"/>
      <c r="V74" s="81"/>
      <c r="W74" s="81"/>
      <c r="X74" s="81"/>
      <c r="Z74" s="81"/>
      <c r="AA74" s="81"/>
      <c r="AB74" s="81"/>
      <c r="AD74" s="81"/>
      <c r="AE74" s="81"/>
      <c r="AF74" s="81"/>
    </row>
    <row r="75" spans="1:106" x14ac:dyDescent="0.25">
      <c r="J75" s="81"/>
      <c r="R75" s="81"/>
      <c r="S75" s="81"/>
      <c r="T75" s="81"/>
      <c r="V75" s="81"/>
      <c r="W75" s="81"/>
      <c r="X75" s="81"/>
      <c r="Z75" s="81"/>
      <c r="AA75" s="81"/>
      <c r="AB75" s="81"/>
      <c r="AD75" s="81"/>
      <c r="AE75" s="81"/>
      <c r="AF75" s="8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1"/>
      <c r="R76" s="81"/>
      <c r="S76" s="81"/>
      <c r="T76" s="81"/>
      <c r="V76" s="81"/>
      <c r="W76" s="81"/>
      <c r="X76" s="81"/>
      <c r="Z76" s="81"/>
      <c r="AA76" s="81"/>
      <c r="AB76" s="81"/>
      <c r="AD76" s="81"/>
      <c r="AE76" s="81"/>
      <c r="AF76" s="81"/>
    </row>
    <row r="77" spans="1:106" x14ac:dyDescent="0.25">
      <c r="J77" s="81"/>
      <c r="R77" s="81"/>
      <c r="S77" s="81"/>
      <c r="T77" s="81"/>
      <c r="V77" s="81"/>
      <c r="W77" s="81"/>
      <c r="X77" s="81"/>
      <c r="Z77" s="81"/>
      <c r="AA77" s="81"/>
      <c r="AB77" s="81"/>
      <c r="AD77" s="81"/>
      <c r="AE77" s="81"/>
      <c r="AF77" s="81"/>
    </row>
    <row r="78" spans="1:106" x14ac:dyDescent="0.25">
      <c r="J78" s="81"/>
      <c r="R78" s="81"/>
      <c r="S78" s="81"/>
      <c r="T78" s="81"/>
      <c r="V78" s="81"/>
      <c r="W78" s="81"/>
      <c r="X78" s="81"/>
      <c r="Z78" s="81"/>
      <c r="AA78" s="81"/>
      <c r="AB78" s="81"/>
      <c r="AD78" s="81"/>
      <c r="AE78" s="81"/>
      <c r="AF78" s="81"/>
    </row>
    <row r="79" spans="1:106" x14ac:dyDescent="0.25">
      <c r="J79" s="81"/>
      <c r="R79" s="81"/>
      <c r="S79" s="81"/>
      <c r="T79" s="81"/>
      <c r="V79" s="81"/>
      <c r="W79" s="81"/>
      <c r="X79" s="81"/>
      <c r="Z79" s="81"/>
      <c r="AA79" s="81"/>
      <c r="AB79" s="81"/>
      <c r="AD79" s="81"/>
      <c r="AE79" s="81"/>
      <c r="AF79" s="81"/>
    </row>
    <row r="80" spans="1:106" x14ac:dyDescent="0.25">
      <c r="A80" s="2"/>
      <c r="J80" s="81"/>
      <c r="R80" s="81"/>
      <c r="S80" s="81"/>
      <c r="T80" s="81"/>
      <c r="V80" s="81"/>
      <c r="W80" s="81"/>
      <c r="X80" s="81"/>
      <c r="Z80" s="81"/>
      <c r="AA80" s="81"/>
      <c r="AB80" s="81"/>
      <c r="AD80" s="81"/>
      <c r="AE80" s="81"/>
      <c r="AF80" s="81"/>
    </row>
    <row r="81" spans="1:32" x14ac:dyDescent="0.25">
      <c r="A81" s="2"/>
      <c r="J81" s="81"/>
      <c r="R81" s="81"/>
      <c r="S81" s="81"/>
      <c r="T81" s="81"/>
      <c r="V81" s="81"/>
      <c r="W81" s="81"/>
      <c r="X81" s="81"/>
      <c r="Z81" s="81"/>
      <c r="AA81" s="81"/>
      <c r="AB81" s="81"/>
      <c r="AD81" s="81"/>
      <c r="AE81" s="81"/>
      <c r="AF81" s="81"/>
    </row>
    <row r="82" spans="1:32" x14ac:dyDescent="0.25">
      <c r="A82" s="2"/>
      <c r="J82" s="81"/>
      <c r="R82" s="81"/>
      <c r="S82" s="81"/>
      <c r="T82" s="81"/>
      <c r="V82" s="81"/>
      <c r="W82" s="81"/>
      <c r="X82" s="81"/>
      <c r="Z82" s="81"/>
      <c r="AA82" s="81"/>
      <c r="AB82" s="81"/>
      <c r="AD82" s="81"/>
      <c r="AE82" s="81"/>
      <c r="AF82" s="81"/>
    </row>
    <row r="83" spans="1:32" x14ac:dyDescent="0.25">
      <c r="A83" s="2"/>
      <c r="J83" s="81"/>
      <c r="R83" s="81"/>
      <c r="S83" s="81"/>
      <c r="T83" s="81"/>
      <c r="V83" s="81"/>
      <c r="W83" s="81"/>
      <c r="X83" s="81"/>
      <c r="Z83" s="81"/>
      <c r="AA83" s="81"/>
      <c r="AB83" s="81"/>
      <c r="AD83" s="81"/>
      <c r="AE83" s="81"/>
      <c r="AF83" s="81"/>
    </row>
    <row r="84" spans="1:32" x14ac:dyDescent="0.25">
      <c r="A84" s="2"/>
      <c r="J84" s="81"/>
      <c r="R84" s="81"/>
      <c r="S84" s="81"/>
      <c r="T84" s="81"/>
      <c r="V84" s="81"/>
      <c r="W84" s="81"/>
      <c r="X84" s="81"/>
      <c r="Z84" s="81"/>
      <c r="AA84" s="81"/>
      <c r="AB84" s="81"/>
      <c r="AD84" s="81"/>
      <c r="AE84" s="81"/>
      <c r="AF84" s="81"/>
    </row>
    <row r="85" spans="1:32" x14ac:dyDescent="0.25">
      <c r="A85" s="2"/>
      <c r="J85" s="81"/>
      <c r="R85" s="81"/>
      <c r="S85" s="81"/>
      <c r="T85" s="81"/>
      <c r="V85" s="81"/>
      <c r="W85" s="81"/>
      <c r="X85" s="81"/>
      <c r="Z85" s="81"/>
      <c r="AA85" s="81"/>
      <c r="AB85" s="81"/>
      <c r="AD85" s="81"/>
      <c r="AE85" s="81"/>
      <c r="AF85" s="81"/>
    </row>
    <row r="86" spans="1:32" x14ac:dyDescent="0.25">
      <c r="A86" s="2"/>
      <c r="J86" s="81"/>
      <c r="R86" s="81"/>
      <c r="S86" s="81"/>
      <c r="T86" s="81"/>
      <c r="V86" s="81"/>
      <c r="W86" s="81"/>
      <c r="X86" s="81"/>
      <c r="Z86" s="81"/>
      <c r="AA86" s="81"/>
      <c r="AB86" s="81"/>
      <c r="AD86" s="81"/>
      <c r="AE86" s="81"/>
      <c r="AF86" s="81"/>
    </row>
    <row r="87" spans="1:32" x14ac:dyDescent="0.25">
      <c r="A87" s="2"/>
      <c r="J87" s="81"/>
      <c r="R87" s="81"/>
      <c r="S87" s="81"/>
      <c r="T87" s="81"/>
      <c r="V87" s="81"/>
      <c r="W87" s="81"/>
      <c r="X87" s="81"/>
      <c r="Z87" s="81"/>
      <c r="AA87" s="81"/>
      <c r="AB87" s="81"/>
      <c r="AD87" s="81"/>
      <c r="AE87" s="81"/>
      <c r="AF87" s="81"/>
    </row>
    <row r="88" spans="1:32" x14ac:dyDescent="0.25">
      <c r="A88" s="2"/>
      <c r="J88" s="81"/>
      <c r="R88" s="81"/>
      <c r="S88" s="81"/>
      <c r="T88" s="81"/>
      <c r="V88" s="81"/>
      <c r="W88" s="81"/>
      <c r="X88" s="81"/>
      <c r="Z88" s="81"/>
      <c r="AA88" s="81"/>
      <c r="AB88" s="81"/>
      <c r="AD88" s="81"/>
      <c r="AE88" s="81"/>
      <c r="AF88" s="81"/>
    </row>
    <row r="90" spans="1:32" x14ac:dyDescent="0.25">
      <c r="E90" s="85"/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FA9FF591-FE5F-4B45-9FA0-41B3DAC5A422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24E71CB6-1710-45AF-A860-D8F8B194798A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A16E2FFF-8724-4C1C-8635-362BA5D26BB9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B19F9011-9602-46B8-82E2-A56721FE3F47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AD9408E6-CB01-4FCE-B5E3-2657FFAB762B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B57DA177-FD47-448C-BBFE-EAB71D269362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6BFD75C6-3447-40B4-8CCB-9468BBD3E2D1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658FC124-EADD-4380-A9DA-ADF9E83E734A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603A4FF-745F-48A4-B04B-24C3EFFA961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FEF17F-3A47-4B4B-B7B5-8A51ED79D5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ABB205C-235F-482D-B911-F3C8E1F2DB6D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eb517d21-b595-442e-8151-83f9d91c3f7e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14</vt:i4>
      </vt:variant>
    </vt:vector>
  </HeadingPairs>
  <TitlesOfParts>
    <vt:vector size="42" baseType="lpstr">
      <vt:lpstr>24-02-010 Ind. A Técnicas</vt:lpstr>
      <vt:lpstr>24-02-010 Res. A Técnicas</vt:lpstr>
      <vt:lpstr>24-02-012 Ind. JUNAEB Alimentac</vt:lpstr>
      <vt:lpstr>24-02-012 Res. JUNAEB Alimentac</vt:lpstr>
      <vt:lpstr>24-02-014 Ind. FOSIS</vt:lpstr>
      <vt:lpstr>24-02-014 Res. FOSIS</vt:lpstr>
      <vt:lpstr>24-02-015 Ind. INTEGRA</vt:lpstr>
      <vt:lpstr>24-02-015 Res. INTEGRA</vt:lpstr>
      <vt:lpstr>24-02-020 Ind. JUNAEB EM </vt:lpstr>
      <vt:lpstr>24-02-020 Res. JUNAEB EM</vt:lpstr>
      <vt:lpstr>24-03-010 Ind. Prog. Bonif. </vt:lpstr>
      <vt:lpstr>24-03-010 Res. Prog. Bonf.</vt:lpstr>
      <vt:lpstr>24-03-335 Ind. Habitabilidad</vt:lpstr>
      <vt:lpstr>24-03-335 Res. Habitabilidad</vt:lpstr>
      <vt:lpstr>24-03-337 Ind. Art.2</vt:lpstr>
      <vt:lpstr>24-03-337 Res. Art.2</vt:lpstr>
      <vt:lpstr>24-03-340 Ind. Adulto Mayor</vt:lpstr>
      <vt:lpstr>24-03-340 Res. Adulto Mayor</vt:lpstr>
      <vt:lpstr>24-03-343 Ind. Calle</vt:lpstr>
      <vt:lpstr>24-03-343 Res. Calle</vt:lpstr>
      <vt:lpstr>24-03-344 Ind. Autoconsumo</vt:lpstr>
      <vt:lpstr>24-03-344 Res. Autoconsumo</vt:lpstr>
      <vt:lpstr>24-03-345 Ind. Programa EJE</vt:lpstr>
      <vt:lpstr>24-03-345 Res. Programa EJE</vt:lpstr>
      <vt:lpstr>24-03-997 Ind. Cuidad. Temp.</vt:lpstr>
      <vt:lpstr>24-03-997 Res. Cuidad. Temp.</vt:lpstr>
      <vt:lpstr>24-03-999 Ind. CONADI</vt:lpstr>
      <vt:lpstr>24-03-999 Res. CONADI</vt:lpstr>
      <vt:lpstr>'24-02-010 Ind. A Técnicas'!Área_de_impresión</vt:lpstr>
      <vt:lpstr>'24-02-012 Ind. JUNAEB Alimentac'!Área_de_impresión</vt:lpstr>
      <vt:lpstr>'24-02-014 Ind. FOSIS'!Área_de_impresión</vt:lpstr>
      <vt:lpstr>'24-02-015 Ind. INTEGRA'!Área_de_impresión</vt:lpstr>
      <vt:lpstr>'24-02-020 Ind. JUNAEB EM '!Área_de_impresión</vt:lpstr>
      <vt:lpstr>'24-03-010 Ind. Prog. Bonif. '!Área_de_impresión</vt:lpstr>
      <vt:lpstr>'24-03-335 Ind. Habitabilidad'!Área_de_impresión</vt:lpstr>
      <vt:lpstr>'24-03-337 Ind. Art.2'!Área_de_impresión</vt:lpstr>
      <vt:lpstr>'24-03-340 Ind. Adulto Mayor'!Área_de_impresión</vt:lpstr>
      <vt:lpstr>'24-03-343 Ind. Calle'!Área_de_impresión</vt:lpstr>
      <vt:lpstr>'24-03-344 Ind. Autoconsumo'!Área_de_impresión</vt:lpstr>
      <vt:lpstr>'24-03-345 Ind. Programa EJE'!Área_de_impresión</vt:lpstr>
      <vt:lpstr>'24-03-997 Ind. Cuidad. Temp.'!Área_de_impresión</vt:lpstr>
      <vt:lpstr>'24-03-999 Ind. CONADI'!Área_de_impresión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Úrsula Cuevas</dc:creator>
  <cp:lastModifiedBy>Paulina Perez Esquivel</cp:lastModifiedBy>
  <dcterms:created xsi:type="dcterms:W3CDTF">2023-03-10T19:32:45Z</dcterms:created>
  <dcterms:modified xsi:type="dcterms:W3CDTF">2024-07-29T21:57:12Z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