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4/GLOSAS AÑO 2024/Glosa SSS/"/>
    </mc:Choice>
  </mc:AlternateContent>
  <xr:revisionPtr revIDLastSave="0" documentId="8_{FB62A8E9-AAEE-4BB6-BAAE-BFB2A4E9D974}" xr6:coauthVersionLast="47" xr6:coauthVersionMax="47" xr10:uidLastSave="{00000000-0000-0000-0000-000000000000}"/>
  <bookViews>
    <workbookView xWindow="20370" yWindow="-4335" windowWidth="29040" windowHeight="15840" tabRatio="968" firstSheet="13" activeTab="23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1-414 Ind. Vivienda P" sheetId="18" r:id="rId5"/>
    <sheet name="24-01-414 Res. Vivienda P" sheetId="19" r:id="rId6"/>
    <sheet name="24-01-998 Ind. N DIGNA" sheetId="22" r:id="rId7"/>
    <sheet name="24-01-998 Res. N DIGNA" sheetId="23" r:id="rId8"/>
    <sheet name="24-03-315 Ind. EVS" sheetId="6" r:id="rId9"/>
    <sheet name="24-03-315 Res. EVS" sheetId="7" r:id="rId10"/>
    <sheet name="24-03-341 Ind. RSH" sheetId="8" r:id="rId11"/>
    <sheet name="24-03-341 Res. RSH" sheetId="9" r:id="rId12"/>
    <sheet name="24-03-342 Ind. GSL" sheetId="10" r:id="rId13"/>
    <sheet name="24-03-342 Res. GSL" sheetId="11" r:id="rId14"/>
    <sheet name="24-03-349 Ind. SPE" sheetId="12" r:id="rId15"/>
    <sheet name="24-03-349 Res. SPE" sheetId="13" r:id="rId16"/>
    <sheet name="24-03-358 Ind. S Mental" sheetId="14" r:id="rId17"/>
    <sheet name="24-03-358 Res. S Mental" sheetId="15" r:id="rId18"/>
    <sheet name="24-03-409 Ind. UCAI" sheetId="16" r:id="rId19"/>
    <sheet name="24-03-409 Res. UCAI" sheetId="17" r:id="rId20"/>
    <sheet name="24-03-996 Ind. RIPS" sheetId="20" r:id="rId21"/>
    <sheet name="24-03-996 Res. RIPS" sheetId="21" r:id="rId22"/>
    <sheet name="24-07-001 Ind. OOII" sheetId="24" r:id="rId23"/>
    <sheet name="24-07-001 Res. OOII" sheetId="25" r:id="rId24"/>
  </sheets>
  <definedNames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'24-01-414 Ind. Vivienda P'!$A$1:$AJ$72</definedName>
    <definedName name="_xlnm.Print_Area" localSheetId="6">'24-01-998 Ind. N DIGNA'!$A$1:$AJ$76</definedName>
    <definedName name="_xlnm.Print_Area" localSheetId="8">'24-03-315 Ind. EVS'!$A$1:$AJ$73</definedName>
    <definedName name="_xlnm.Print_Area" localSheetId="10">'24-03-341 Ind. RSH'!$A$1:$AJ$260</definedName>
    <definedName name="_xlnm.Print_Area" localSheetId="12">'24-03-342 Ind. GSL'!$A$1:$AJ$72</definedName>
    <definedName name="_xlnm.Print_Area" localSheetId="14">'24-03-349 Ind. SPE'!$A$1:$AJ$72</definedName>
    <definedName name="_xlnm.Print_Area" localSheetId="16">'24-03-358 Ind. S Mental'!$A$1:$AJ$82</definedName>
    <definedName name="_xlnm.Print_Area" localSheetId="18">'24-03-409 Ind. UCAI'!$A$1:$AJ$72</definedName>
    <definedName name="_xlnm.Print_Area" localSheetId="20">'24-03-996 Ind. RIPS'!$A$1:$AJ$72</definedName>
    <definedName name="_xlnm.Print_Area" localSheetId="22">'24-07-001 Ind. OOII'!$A$1:$AJ$72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57" i="8" l="1"/>
  <c r="S259" i="8" s="1"/>
  <c r="T257" i="8"/>
  <c r="U257" i="8" s="1"/>
  <c r="AH257" i="8" s="1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T259" i="8"/>
  <c r="R259" i="8"/>
  <c r="K259" i="8"/>
  <c r="K257" i="8"/>
  <c r="AG257" i="8"/>
  <c r="AC257" i="8"/>
  <c r="Y257" i="8"/>
  <c r="J259" i="8"/>
  <c r="U23" i="9"/>
  <c r="T23" i="9"/>
  <c r="S23" i="9"/>
  <c r="Q23" i="9"/>
  <c r="P23" i="9"/>
  <c r="O23" i="9"/>
  <c r="M23" i="9"/>
  <c r="L23" i="9"/>
  <c r="K23" i="9"/>
  <c r="F23" i="9"/>
  <c r="E23" i="9"/>
  <c r="D23" i="9"/>
  <c r="AG252" i="8"/>
  <c r="AC252" i="8"/>
  <c r="Y252" i="8"/>
  <c r="U252" i="8"/>
  <c r="AH252" i="8" s="1"/>
  <c r="AG251" i="8"/>
  <c r="AC251" i="8"/>
  <c r="AH251" i="8" s="1"/>
  <c r="AI251" i="8" s="1"/>
  <c r="Y251" i="8"/>
  <c r="U251" i="8"/>
  <c r="AG250" i="8"/>
  <c r="AC250" i="8"/>
  <c r="Y250" i="8"/>
  <c r="U250" i="8"/>
  <c r="AG249" i="8"/>
  <c r="AC249" i="8"/>
  <c r="Y249" i="8"/>
  <c r="U249" i="8"/>
  <c r="AG248" i="8"/>
  <c r="AC248" i="8"/>
  <c r="Y248" i="8"/>
  <c r="U248" i="8"/>
  <c r="AG247" i="8"/>
  <c r="AC247" i="8"/>
  <c r="Y247" i="8"/>
  <c r="U247" i="8"/>
  <c r="AG246" i="8"/>
  <c r="AC246" i="8"/>
  <c r="Y246" i="8"/>
  <c r="U246" i="8"/>
  <c r="AH246" i="8" s="1"/>
  <c r="AG245" i="8"/>
  <c r="AC245" i="8"/>
  <c r="Y245" i="8"/>
  <c r="U245" i="8"/>
  <c r="AG244" i="8"/>
  <c r="AC244" i="8"/>
  <c r="Y244" i="8"/>
  <c r="U244" i="8"/>
  <c r="AH244" i="8" s="1"/>
  <c r="AG243" i="8"/>
  <c r="AC243" i="8"/>
  <c r="Y243" i="8"/>
  <c r="U243" i="8"/>
  <c r="AH243" i="8" s="1"/>
  <c r="AI243" i="8" s="1"/>
  <c r="AG242" i="8"/>
  <c r="AC242" i="8"/>
  <c r="Y242" i="8"/>
  <c r="U242" i="8"/>
  <c r="AH241" i="8"/>
  <c r="AG241" i="8"/>
  <c r="AC241" i="8"/>
  <c r="Y241" i="8"/>
  <c r="U241" i="8"/>
  <c r="AG240" i="8"/>
  <c r="AC240" i="8"/>
  <c r="Y240" i="8"/>
  <c r="U240" i="8"/>
  <c r="AH240" i="8" s="1"/>
  <c r="AG239" i="8"/>
  <c r="AC239" i="8"/>
  <c r="Y239" i="8"/>
  <c r="U239" i="8"/>
  <c r="AG238" i="8"/>
  <c r="AC238" i="8"/>
  <c r="Y238" i="8"/>
  <c r="U238" i="8"/>
  <c r="AH238" i="8" s="1"/>
  <c r="AG237" i="8"/>
  <c r="AC237" i="8"/>
  <c r="Y237" i="8"/>
  <c r="U237" i="8"/>
  <c r="AH237" i="8" s="1"/>
  <c r="AG236" i="8"/>
  <c r="AC236" i="8"/>
  <c r="Y236" i="8"/>
  <c r="U236" i="8"/>
  <c r="AH236" i="8" s="1"/>
  <c r="AG235" i="8"/>
  <c r="AC235" i="8"/>
  <c r="Y235" i="8"/>
  <c r="U235" i="8"/>
  <c r="AH235" i="8" s="1"/>
  <c r="AG234" i="8"/>
  <c r="AC234" i="8"/>
  <c r="Y234" i="8"/>
  <c r="U234" i="8"/>
  <c r="AH234" i="8" s="1"/>
  <c r="AG233" i="8"/>
  <c r="AC233" i="8"/>
  <c r="Y233" i="8"/>
  <c r="U233" i="8"/>
  <c r="AH233" i="8" s="1"/>
  <c r="AF254" i="8"/>
  <c r="AE254" i="8"/>
  <c r="AD254" i="8"/>
  <c r="AB254" i="8"/>
  <c r="AA254" i="8"/>
  <c r="Z254" i="8"/>
  <c r="X254" i="8"/>
  <c r="W254" i="8"/>
  <c r="V254" i="8"/>
  <c r="T254" i="8"/>
  <c r="I23" i="9" s="1"/>
  <c r="S254" i="8"/>
  <c r="H23" i="9" s="1"/>
  <c r="R254" i="8"/>
  <c r="G23" i="9" s="1"/>
  <c r="O254" i="8"/>
  <c r="N254" i="8"/>
  <c r="M254" i="8"/>
  <c r="K254" i="8"/>
  <c r="C23" i="9" s="1"/>
  <c r="J254" i="8"/>
  <c r="B23" i="9" s="1"/>
  <c r="AG253" i="8"/>
  <c r="AC253" i="8"/>
  <c r="Y253" i="8"/>
  <c r="U253" i="8"/>
  <c r="AG232" i="8"/>
  <c r="AC232" i="8"/>
  <c r="Y232" i="8"/>
  <c r="U232" i="8"/>
  <c r="AG224" i="8"/>
  <c r="AC224" i="8"/>
  <c r="Y224" i="8"/>
  <c r="U224" i="8"/>
  <c r="AG223" i="8"/>
  <c r="AC223" i="8"/>
  <c r="Y223" i="8"/>
  <c r="U223" i="8"/>
  <c r="AG222" i="8"/>
  <c r="AC222" i="8"/>
  <c r="Y222" i="8"/>
  <c r="U222" i="8"/>
  <c r="AG217" i="8"/>
  <c r="AC217" i="8"/>
  <c r="Y217" i="8"/>
  <c r="U217" i="8"/>
  <c r="AG216" i="8"/>
  <c r="AC216" i="8"/>
  <c r="Y216" i="8"/>
  <c r="U216" i="8"/>
  <c r="AG215" i="8"/>
  <c r="AC215" i="8"/>
  <c r="Y215" i="8"/>
  <c r="U215" i="8"/>
  <c r="AG214" i="8"/>
  <c r="AC214" i="8"/>
  <c r="Y214" i="8"/>
  <c r="U214" i="8"/>
  <c r="AG213" i="8"/>
  <c r="AC213" i="8"/>
  <c r="Y213" i="8"/>
  <c r="U213" i="8"/>
  <c r="AG212" i="8"/>
  <c r="AC212" i="8"/>
  <c r="Y212" i="8"/>
  <c r="U212" i="8"/>
  <c r="AG211" i="8"/>
  <c r="AC211" i="8"/>
  <c r="Y211" i="8"/>
  <c r="U211" i="8"/>
  <c r="AG210" i="8"/>
  <c r="AC210" i="8"/>
  <c r="Y210" i="8"/>
  <c r="U210" i="8"/>
  <c r="AG209" i="8"/>
  <c r="AC209" i="8"/>
  <c r="Y209" i="8"/>
  <c r="U209" i="8"/>
  <c r="AG208" i="8"/>
  <c r="AC208" i="8"/>
  <c r="Y208" i="8"/>
  <c r="U208" i="8"/>
  <c r="AG207" i="8"/>
  <c r="AC207" i="8"/>
  <c r="Y207" i="8"/>
  <c r="U207" i="8"/>
  <c r="AG202" i="8"/>
  <c r="AC202" i="8"/>
  <c r="Y202" i="8"/>
  <c r="U202" i="8"/>
  <c r="AG201" i="8"/>
  <c r="AC201" i="8"/>
  <c r="Y201" i="8"/>
  <c r="U201" i="8"/>
  <c r="AG200" i="8"/>
  <c r="AC200" i="8"/>
  <c r="Y200" i="8"/>
  <c r="U200" i="8"/>
  <c r="AG199" i="8"/>
  <c r="AC199" i="8"/>
  <c r="Y199" i="8"/>
  <c r="U199" i="8"/>
  <c r="AG198" i="8"/>
  <c r="AC198" i="8"/>
  <c r="Y198" i="8"/>
  <c r="U198" i="8"/>
  <c r="AG197" i="8"/>
  <c r="AC197" i="8"/>
  <c r="Y197" i="8"/>
  <c r="U197" i="8"/>
  <c r="AG196" i="8"/>
  <c r="AC196" i="8"/>
  <c r="Y196" i="8"/>
  <c r="U196" i="8"/>
  <c r="AG195" i="8"/>
  <c r="AC195" i="8"/>
  <c r="Y195" i="8"/>
  <c r="U195" i="8"/>
  <c r="AG194" i="8"/>
  <c r="AC194" i="8"/>
  <c r="Y194" i="8"/>
  <c r="U194" i="8"/>
  <c r="K191" i="8"/>
  <c r="AG189" i="8"/>
  <c r="AC189" i="8"/>
  <c r="Y189" i="8"/>
  <c r="U189" i="8"/>
  <c r="AG188" i="8"/>
  <c r="AC188" i="8"/>
  <c r="Y188" i="8"/>
  <c r="U188" i="8"/>
  <c r="AG187" i="8"/>
  <c r="AC187" i="8"/>
  <c r="Y187" i="8"/>
  <c r="U187" i="8"/>
  <c r="AG186" i="8"/>
  <c r="AC186" i="8"/>
  <c r="Y186" i="8"/>
  <c r="U186" i="8"/>
  <c r="AG185" i="8"/>
  <c r="AC185" i="8"/>
  <c r="Y185" i="8"/>
  <c r="U185" i="8"/>
  <c r="AG184" i="8"/>
  <c r="AC184" i="8"/>
  <c r="Y184" i="8"/>
  <c r="U184" i="8"/>
  <c r="AG183" i="8"/>
  <c r="AC183" i="8"/>
  <c r="Y183" i="8"/>
  <c r="U183" i="8"/>
  <c r="AG182" i="8"/>
  <c r="AC182" i="8"/>
  <c r="Y182" i="8"/>
  <c r="U182" i="8"/>
  <c r="AG181" i="8"/>
  <c r="AC181" i="8"/>
  <c r="Y181" i="8"/>
  <c r="U181" i="8"/>
  <c r="AI257" i="8" l="1"/>
  <c r="AH242" i="8"/>
  <c r="AI242" i="8" s="1"/>
  <c r="AH239" i="8"/>
  <c r="AH250" i="8"/>
  <c r="AH245" i="8"/>
  <c r="AH247" i="8"/>
  <c r="AH249" i="8"/>
  <c r="AH248" i="8"/>
  <c r="AI248" i="8" s="1"/>
  <c r="AI234" i="8"/>
  <c r="AI240" i="8"/>
  <c r="AI238" i="8"/>
  <c r="AI244" i="8"/>
  <c r="AI246" i="8"/>
  <c r="AI236" i="8"/>
  <c r="AI235" i="8"/>
  <c r="AI237" i="8"/>
  <c r="AI239" i="8"/>
  <c r="AI252" i="8"/>
  <c r="AI245" i="8"/>
  <c r="AI247" i="8"/>
  <c r="AI250" i="8"/>
  <c r="AI233" i="8"/>
  <c r="AI241" i="8"/>
  <c r="AI249" i="8"/>
  <c r="AC254" i="8"/>
  <c r="R23" i="9" s="1"/>
  <c r="AG254" i="8"/>
  <c r="V23" i="9" s="1"/>
  <c r="AH253" i="8"/>
  <c r="AI253" i="8" s="1"/>
  <c r="AH232" i="8"/>
  <c r="AI232" i="8" s="1"/>
  <c r="U254" i="8"/>
  <c r="J23" i="9" s="1"/>
  <c r="AH199" i="8"/>
  <c r="AI199" i="8" s="1"/>
  <c r="AH201" i="8"/>
  <c r="AI201" i="8" s="1"/>
  <c r="AH207" i="8"/>
  <c r="AI207" i="8" s="1"/>
  <c r="AH215" i="8"/>
  <c r="AI215" i="8" s="1"/>
  <c r="AH217" i="8"/>
  <c r="AI217" i="8" s="1"/>
  <c r="AH223" i="8"/>
  <c r="AI223" i="8" s="1"/>
  <c r="Y254" i="8"/>
  <c r="N23" i="9" s="1"/>
  <c r="AH209" i="8"/>
  <c r="AI209" i="8" s="1"/>
  <c r="AH216" i="8"/>
  <c r="AI216" i="8" s="1"/>
  <c r="AH222" i="8"/>
  <c r="AI222" i="8" s="1"/>
  <c r="AH224" i="8"/>
  <c r="AI224" i="8" s="1"/>
  <c r="AH214" i="8"/>
  <c r="AI214" i="8" s="1"/>
  <c r="AH181" i="8"/>
  <c r="AI181" i="8" s="1"/>
  <c r="AH213" i="8"/>
  <c r="AI213" i="8" s="1"/>
  <c r="AH208" i="8"/>
  <c r="AI208" i="8" s="1"/>
  <c r="AH210" i="8"/>
  <c r="AI210" i="8" s="1"/>
  <c r="AH212" i="8"/>
  <c r="AI212" i="8" s="1"/>
  <c r="AH211" i="8"/>
  <c r="AI211" i="8" s="1"/>
  <c r="AH187" i="8"/>
  <c r="AI187" i="8" s="1"/>
  <c r="AH195" i="8"/>
  <c r="AI195" i="8" s="1"/>
  <c r="AH197" i="8"/>
  <c r="AI197" i="8" s="1"/>
  <c r="AH184" i="8"/>
  <c r="AI184" i="8" s="1"/>
  <c r="AH186" i="8"/>
  <c r="AI186" i="8" s="1"/>
  <c r="AH188" i="8"/>
  <c r="AI188" i="8" s="1"/>
  <c r="AH194" i="8"/>
  <c r="AI194" i="8" s="1"/>
  <c r="AH200" i="8"/>
  <c r="AI200" i="8" s="1"/>
  <c r="AH202" i="8"/>
  <c r="AI202" i="8" s="1"/>
  <c r="AH198" i="8"/>
  <c r="AI198" i="8" s="1"/>
  <c r="AH196" i="8"/>
  <c r="AI196" i="8" s="1"/>
  <c r="AH183" i="8"/>
  <c r="AI183" i="8" s="1"/>
  <c r="AH189" i="8"/>
  <c r="AI189" i="8" s="1"/>
  <c r="AH182" i="8"/>
  <c r="AI182" i="8" s="1"/>
  <c r="AH185" i="8"/>
  <c r="AI185" i="8" s="1"/>
  <c r="AG142" i="8"/>
  <c r="AC142" i="8"/>
  <c r="Y142" i="8"/>
  <c r="U142" i="8"/>
  <c r="AG172" i="8"/>
  <c r="AC172" i="8"/>
  <c r="Y172" i="8"/>
  <c r="U172" i="8"/>
  <c r="AG171" i="8"/>
  <c r="AC171" i="8"/>
  <c r="Y171" i="8"/>
  <c r="U171" i="8"/>
  <c r="AG170" i="8"/>
  <c r="AC170" i="8"/>
  <c r="Y170" i="8"/>
  <c r="U170" i="8"/>
  <c r="AG169" i="8"/>
  <c r="AC169" i="8"/>
  <c r="Y169" i="8"/>
  <c r="U169" i="8"/>
  <c r="AG168" i="8"/>
  <c r="AC168" i="8"/>
  <c r="Y168" i="8"/>
  <c r="U168" i="8"/>
  <c r="AG167" i="8"/>
  <c r="AC167" i="8"/>
  <c r="Y167" i="8"/>
  <c r="U167" i="8"/>
  <c r="AG166" i="8"/>
  <c r="AC166" i="8"/>
  <c r="Y166" i="8"/>
  <c r="U166" i="8"/>
  <c r="AG165" i="8"/>
  <c r="AC165" i="8"/>
  <c r="Y165" i="8"/>
  <c r="U165" i="8"/>
  <c r="AG164" i="8"/>
  <c r="AC164" i="8"/>
  <c r="Y164" i="8"/>
  <c r="U164" i="8"/>
  <c r="AG163" i="8"/>
  <c r="AC163" i="8"/>
  <c r="Y163" i="8"/>
  <c r="U163" i="8"/>
  <c r="AG162" i="8"/>
  <c r="AC162" i="8"/>
  <c r="Y162" i="8"/>
  <c r="U162" i="8"/>
  <c r="AG161" i="8"/>
  <c r="AC161" i="8"/>
  <c r="Y161" i="8"/>
  <c r="U161" i="8"/>
  <c r="AG160" i="8"/>
  <c r="AC160" i="8"/>
  <c r="Y160" i="8"/>
  <c r="U160" i="8"/>
  <c r="AG159" i="8"/>
  <c r="AC159" i="8"/>
  <c r="Y159" i="8"/>
  <c r="U159" i="8"/>
  <c r="AG158" i="8"/>
  <c r="AC158" i="8"/>
  <c r="Y158" i="8"/>
  <c r="U158" i="8"/>
  <c r="AG157" i="8"/>
  <c r="AC157" i="8"/>
  <c r="Y157" i="8"/>
  <c r="U157" i="8"/>
  <c r="AG156" i="8"/>
  <c r="AC156" i="8"/>
  <c r="Y156" i="8"/>
  <c r="U156" i="8"/>
  <c r="AG155" i="8"/>
  <c r="AC155" i="8"/>
  <c r="Y155" i="8"/>
  <c r="U155" i="8"/>
  <c r="AG154" i="8"/>
  <c r="AC154" i="8"/>
  <c r="Y154" i="8"/>
  <c r="U154" i="8"/>
  <c r="AG153" i="8"/>
  <c r="AC153" i="8"/>
  <c r="Y153" i="8"/>
  <c r="U153" i="8"/>
  <c r="AG152" i="8"/>
  <c r="AC152" i="8"/>
  <c r="Y152" i="8"/>
  <c r="U152" i="8"/>
  <c r="AG151" i="8"/>
  <c r="AC151" i="8"/>
  <c r="Y151" i="8"/>
  <c r="U151" i="8"/>
  <c r="AG150" i="8"/>
  <c r="AC150" i="8"/>
  <c r="Y150" i="8"/>
  <c r="U150" i="8"/>
  <c r="AG149" i="8"/>
  <c r="AC149" i="8"/>
  <c r="Y149" i="8"/>
  <c r="U149" i="8"/>
  <c r="AG148" i="8"/>
  <c r="AC148" i="8"/>
  <c r="Y148" i="8"/>
  <c r="U148" i="8"/>
  <c r="AG147" i="8"/>
  <c r="AC147" i="8"/>
  <c r="Y147" i="8"/>
  <c r="U147" i="8"/>
  <c r="AG146" i="8"/>
  <c r="AC146" i="8"/>
  <c r="Y146" i="8"/>
  <c r="U146" i="8"/>
  <c r="AG145" i="8"/>
  <c r="AC145" i="8"/>
  <c r="Y145" i="8"/>
  <c r="U145" i="8"/>
  <c r="AG144" i="8"/>
  <c r="AC144" i="8"/>
  <c r="Y144" i="8"/>
  <c r="U144" i="8"/>
  <c r="AG143" i="8"/>
  <c r="AC143" i="8"/>
  <c r="Y143" i="8"/>
  <c r="U143" i="8"/>
  <c r="AG141" i="8"/>
  <c r="AC141" i="8"/>
  <c r="Y141" i="8"/>
  <c r="U141" i="8"/>
  <c r="AG136" i="8"/>
  <c r="AC136" i="8"/>
  <c r="Y136" i="8"/>
  <c r="U136" i="8"/>
  <c r="AG135" i="8"/>
  <c r="AC135" i="8"/>
  <c r="Y135" i="8"/>
  <c r="U135" i="8"/>
  <c r="AG134" i="8"/>
  <c r="AC134" i="8"/>
  <c r="Y134" i="8"/>
  <c r="U134" i="8"/>
  <c r="AG133" i="8"/>
  <c r="AC133" i="8"/>
  <c r="Y133" i="8"/>
  <c r="U133" i="8"/>
  <c r="AG132" i="8"/>
  <c r="AC132" i="8"/>
  <c r="Y132" i="8"/>
  <c r="U132" i="8"/>
  <c r="AG131" i="8"/>
  <c r="AC131" i="8"/>
  <c r="Y131" i="8"/>
  <c r="U131" i="8"/>
  <c r="AG130" i="8"/>
  <c r="AC130" i="8"/>
  <c r="Y130" i="8"/>
  <c r="U130" i="8"/>
  <c r="AG129" i="8"/>
  <c r="AC129" i="8"/>
  <c r="Y129" i="8"/>
  <c r="U129" i="8"/>
  <c r="AG128" i="8"/>
  <c r="AC128" i="8"/>
  <c r="Y128" i="8"/>
  <c r="U128" i="8"/>
  <c r="AG127" i="8"/>
  <c r="AC127" i="8"/>
  <c r="Y127" i="8"/>
  <c r="U127" i="8"/>
  <c r="AG126" i="8"/>
  <c r="AC126" i="8"/>
  <c r="Y126" i="8"/>
  <c r="U126" i="8"/>
  <c r="AG125" i="8"/>
  <c r="AC125" i="8"/>
  <c r="Y125" i="8"/>
  <c r="U125" i="8"/>
  <c r="AG124" i="8"/>
  <c r="AC124" i="8"/>
  <c r="Y124" i="8"/>
  <c r="U124" i="8"/>
  <c r="AG123" i="8"/>
  <c r="AC123" i="8"/>
  <c r="Y123" i="8"/>
  <c r="U123" i="8"/>
  <c r="AG122" i="8"/>
  <c r="AC122" i="8"/>
  <c r="Y122" i="8"/>
  <c r="U122" i="8"/>
  <c r="AG121" i="8"/>
  <c r="AC121" i="8"/>
  <c r="Y121" i="8"/>
  <c r="U121" i="8"/>
  <c r="AG120" i="8"/>
  <c r="AC120" i="8"/>
  <c r="Y120" i="8"/>
  <c r="U120" i="8"/>
  <c r="AG119" i="8"/>
  <c r="AC119" i="8"/>
  <c r="Y119" i="8"/>
  <c r="U119" i="8"/>
  <c r="AG118" i="8"/>
  <c r="AC118" i="8"/>
  <c r="Y118" i="8"/>
  <c r="U118" i="8"/>
  <c r="AG117" i="8"/>
  <c r="AC117" i="8"/>
  <c r="Y117" i="8"/>
  <c r="U117" i="8"/>
  <c r="AG116" i="8"/>
  <c r="AC116" i="8"/>
  <c r="Y116" i="8"/>
  <c r="U116" i="8"/>
  <c r="AG115" i="8"/>
  <c r="AC115" i="8"/>
  <c r="Y115" i="8"/>
  <c r="U115" i="8"/>
  <c r="AG114" i="8"/>
  <c r="AC114" i="8"/>
  <c r="Y114" i="8"/>
  <c r="U114" i="8"/>
  <c r="AG113" i="8"/>
  <c r="AC113" i="8"/>
  <c r="Y113" i="8"/>
  <c r="U113" i="8"/>
  <c r="AG112" i="8"/>
  <c r="AC112" i="8"/>
  <c r="Y112" i="8"/>
  <c r="U112" i="8"/>
  <c r="AG111" i="8"/>
  <c r="AC111" i="8"/>
  <c r="Y111" i="8"/>
  <c r="U111" i="8"/>
  <c r="AG110" i="8"/>
  <c r="AC110" i="8"/>
  <c r="Y110" i="8"/>
  <c r="U110" i="8"/>
  <c r="AG109" i="8"/>
  <c r="AC109" i="8"/>
  <c r="Y109" i="8"/>
  <c r="U109" i="8"/>
  <c r="AG108" i="8"/>
  <c r="AC108" i="8"/>
  <c r="Y108" i="8"/>
  <c r="U108" i="8"/>
  <c r="AG107" i="8"/>
  <c r="AC107" i="8"/>
  <c r="Y107" i="8"/>
  <c r="U107" i="8"/>
  <c r="AG106" i="8"/>
  <c r="AC106" i="8"/>
  <c r="Y106" i="8"/>
  <c r="U106" i="8"/>
  <c r="AG105" i="8"/>
  <c r="AC105" i="8"/>
  <c r="Y105" i="8"/>
  <c r="U105" i="8"/>
  <c r="K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AG80" i="8"/>
  <c r="AC80" i="8"/>
  <c r="Y80" i="8"/>
  <c r="U80" i="8"/>
  <c r="AG79" i="8"/>
  <c r="AC79" i="8"/>
  <c r="Y79" i="8"/>
  <c r="U79" i="8"/>
  <c r="AG78" i="8"/>
  <c r="AC78" i="8"/>
  <c r="Y78" i="8"/>
  <c r="U78" i="8"/>
  <c r="AG77" i="8"/>
  <c r="AC77" i="8"/>
  <c r="Y77" i="8"/>
  <c r="U77" i="8"/>
  <c r="AG76" i="8"/>
  <c r="AC76" i="8"/>
  <c r="Y76" i="8"/>
  <c r="U76" i="8"/>
  <c r="AG75" i="8"/>
  <c r="AC75" i="8"/>
  <c r="Y75" i="8"/>
  <c r="U75" i="8"/>
  <c r="AG74" i="8"/>
  <c r="AC74" i="8"/>
  <c r="Y74" i="8"/>
  <c r="U74" i="8"/>
  <c r="AG73" i="8"/>
  <c r="AC73" i="8"/>
  <c r="Y73" i="8"/>
  <c r="U73" i="8"/>
  <c r="AG72" i="8"/>
  <c r="AC72" i="8"/>
  <c r="Y72" i="8"/>
  <c r="U72" i="8"/>
  <c r="AG71" i="8"/>
  <c r="AC71" i="8"/>
  <c r="Y71" i="8"/>
  <c r="U71" i="8"/>
  <c r="AG70" i="8"/>
  <c r="AC70" i="8"/>
  <c r="Y70" i="8"/>
  <c r="U70" i="8"/>
  <c r="AG69" i="8"/>
  <c r="AC69" i="8"/>
  <c r="Y69" i="8"/>
  <c r="U69" i="8"/>
  <c r="AG68" i="8"/>
  <c r="AC68" i="8"/>
  <c r="Y68" i="8"/>
  <c r="U68" i="8"/>
  <c r="AG67" i="8"/>
  <c r="AC67" i="8"/>
  <c r="Y67" i="8"/>
  <c r="U67" i="8"/>
  <c r="AG66" i="8"/>
  <c r="AC66" i="8"/>
  <c r="Y66" i="8"/>
  <c r="U66" i="8"/>
  <c r="AG65" i="8"/>
  <c r="AC65" i="8"/>
  <c r="Y65" i="8"/>
  <c r="U65" i="8"/>
  <c r="AG56" i="8"/>
  <c r="AC56" i="8"/>
  <c r="Y56" i="8"/>
  <c r="U56" i="8"/>
  <c r="AG55" i="8"/>
  <c r="AC55" i="8"/>
  <c r="Y55" i="8"/>
  <c r="U55" i="8"/>
  <c r="AG54" i="8"/>
  <c r="AC54" i="8"/>
  <c r="Y54" i="8"/>
  <c r="U54" i="8"/>
  <c r="AG53" i="8"/>
  <c r="AC53" i="8"/>
  <c r="Y53" i="8"/>
  <c r="U53" i="8"/>
  <c r="AG52" i="8"/>
  <c r="AC52" i="8"/>
  <c r="Y52" i="8"/>
  <c r="U52" i="8"/>
  <c r="AG51" i="8"/>
  <c r="AC51" i="8"/>
  <c r="Y51" i="8"/>
  <c r="U51" i="8"/>
  <c r="AG50" i="8"/>
  <c r="AC50" i="8"/>
  <c r="Y50" i="8"/>
  <c r="U50" i="8"/>
  <c r="AG49" i="8"/>
  <c r="AC49" i="8"/>
  <c r="Y49" i="8"/>
  <c r="U49" i="8"/>
  <c r="AG48" i="8"/>
  <c r="AC48" i="8"/>
  <c r="Y48" i="8"/>
  <c r="U48" i="8"/>
  <c r="AG47" i="8"/>
  <c r="AC47" i="8"/>
  <c r="Y47" i="8"/>
  <c r="U47" i="8"/>
  <c r="AG46" i="8"/>
  <c r="AC46" i="8"/>
  <c r="Y46" i="8"/>
  <c r="U46" i="8"/>
  <c r="AG45" i="8"/>
  <c r="AC45" i="8"/>
  <c r="Y45" i="8"/>
  <c r="U45" i="8"/>
  <c r="AG44" i="8"/>
  <c r="AC44" i="8"/>
  <c r="Y44" i="8"/>
  <c r="U44" i="8"/>
  <c r="AG43" i="8"/>
  <c r="AC43" i="8"/>
  <c r="Y43" i="8"/>
  <c r="U43" i="8"/>
  <c r="AG42" i="8"/>
  <c r="AC42" i="8"/>
  <c r="Y42" i="8"/>
  <c r="U42" i="8"/>
  <c r="AG37" i="8"/>
  <c r="AC37" i="8"/>
  <c r="Y37" i="8"/>
  <c r="U37" i="8"/>
  <c r="AG36" i="8"/>
  <c r="AC36" i="8"/>
  <c r="Y36" i="8"/>
  <c r="U36" i="8"/>
  <c r="AG35" i="8"/>
  <c r="AC35" i="8"/>
  <c r="Y35" i="8"/>
  <c r="U35" i="8"/>
  <c r="AG34" i="8"/>
  <c r="AC34" i="8"/>
  <c r="Y34" i="8"/>
  <c r="U34" i="8"/>
  <c r="AG33" i="8"/>
  <c r="AC33" i="8"/>
  <c r="Y33" i="8"/>
  <c r="U33" i="8"/>
  <c r="AG32" i="8"/>
  <c r="AC32" i="8"/>
  <c r="Y32" i="8"/>
  <c r="U32" i="8"/>
  <c r="AG31" i="8"/>
  <c r="AC31" i="8"/>
  <c r="Y31" i="8"/>
  <c r="U31" i="8"/>
  <c r="AG26" i="8"/>
  <c r="AC26" i="8"/>
  <c r="Y26" i="8"/>
  <c r="U26" i="8"/>
  <c r="AG25" i="8"/>
  <c r="AC25" i="8"/>
  <c r="Y25" i="8"/>
  <c r="U25" i="8"/>
  <c r="AG24" i="8"/>
  <c r="AC24" i="8"/>
  <c r="Y24" i="8"/>
  <c r="U24" i="8"/>
  <c r="AG23" i="8"/>
  <c r="AC23" i="8"/>
  <c r="Y23" i="8"/>
  <c r="U23" i="8"/>
  <c r="AG22" i="8"/>
  <c r="AC22" i="8"/>
  <c r="Y22" i="8"/>
  <c r="U22" i="8"/>
  <c r="AG21" i="8"/>
  <c r="AC21" i="8"/>
  <c r="Y21" i="8"/>
  <c r="U21" i="8"/>
  <c r="AG20" i="8"/>
  <c r="AC20" i="8"/>
  <c r="Y20" i="8"/>
  <c r="U20" i="8"/>
  <c r="AG19" i="8"/>
  <c r="AC19" i="8"/>
  <c r="Y19" i="8"/>
  <c r="U19" i="8"/>
  <c r="AG18" i="8"/>
  <c r="AC18" i="8"/>
  <c r="Y18" i="8"/>
  <c r="U18" i="8"/>
  <c r="AG13" i="8"/>
  <c r="AC13" i="8"/>
  <c r="Y13" i="8"/>
  <c r="U13" i="8"/>
  <c r="AG12" i="8"/>
  <c r="AC12" i="8"/>
  <c r="Y12" i="8"/>
  <c r="U12" i="8"/>
  <c r="AG11" i="8"/>
  <c r="AC11" i="8"/>
  <c r="Y11" i="8"/>
  <c r="U11" i="8"/>
  <c r="AG10" i="8"/>
  <c r="AC10" i="8"/>
  <c r="Y10" i="8"/>
  <c r="U10" i="8"/>
  <c r="AH71" i="20"/>
  <c r="AG71" i="20"/>
  <c r="AF71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K71" i="20"/>
  <c r="S70" i="16"/>
  <c r="T70" i="16"/>
  <c r="AH254" i="8" l="1"/>
  <c r="AH161" i="8"/>
  <c r="AH169" i="8"/>
  <c r="AH105" i="8"/>
  <c r="AH107" i="8"/>
  <c r="AH117" i="8"/>
  <c r="AI117" i="8" s="1"/>
  <c r="AH125" i="8"/>
  <c r="AI125" i="8" s="1"/>
  <c r="AH162" i="8"/>
  <c r="AI162" i="8" s="1"/>
  <c r="AH168" i="8"/>
  <c r="AI168" i="8" s="1"/>
  <c r="AH172" i="8"/>
  <c r="AI172" i="8" s="1"/>
  <c r="AH150" i="8"/>
  <c r="AH118" i="8"/>
  <c r="AI118" i="8" s="1"/>
  <c r="AH120" i="8"/>
  <c r="AI120" i="8" s="1"/>
  <c r="AH122" i="8"/>
  <c r="AI122" i="8" s="1"/>
  <c r="AH124" i="8"/>
  <c r="AI124" i="8" s="1"/>
  <c r="AH164" i="8"/>
  <c r="AI164" i="8" s="1"/>
  <c r="AH126" i="8"/>
  <c r="AI126" i="8" s="1"/>
  <c r="AH128" i="8"/>
  <c r="AI128" i="8" s="1"/>
  <c r="AH130" i="8"/>
  <c r="AI130" i="8" s="1"/>
  <c r="AH132" i="8"/>
  <c r="AI132" i="8" s="1"/>
  <c r="AH136" i="8"/>
  <c r="AI136" i="8" s="1"/>
  <c r="AH143" i="8"/>
  <c r="AI143" i="8" s="1"/>
  <c r="AH145" i="8"/>
  <c r="AI145" i="8" s="1"/>
  <c r="AH147" i="8"/>
  <c r="AI147" i="8" s="1"/>
  <c r="AH149" i="8"/>
  <c r="AI149" i="8" s="1"/>
  <c r="AH151" i="8"/>
  <c r="AI151" i="8" s="1"/>
  <c r="AH153" i="8"/>
  <c r="AI153" i="8" s="1"/>
  <c r="AH155" i="8"/>
  <c r="AI155" i="8" s="1"/>
  <c r="AH157" i="8"/>
  <c r="AI157" i="8" s="1"/>
  <c r="AH159" i="8"/>
  <c r="AI159" i="8" s="1"/>
  <c r="AH163" i="8"/>
  <c r="AI163" i="8" s="1"/>
  <c r="AH165" i="8"/>
  <c r="AI165" i="8" s="1"/>
  <c r="AH167" i="8"/>
  <c r="AI167" i="8" s="1"/>
  <c r="AH142" i="8"/>
  <c r="AI142" i="8" s="1"/>
  <c r="AH141" i="8"/>
  <c r="AI141" i="8" s="1"/>
  <c r="AH144" i="8"/>
  <c r="AI144" i="8" s="1"/>
  <c r="AH146" i="8"/>
  <c r="AH148" i="8"/>
  <c r="AI148" i="8" s="1"/>
  <c r="AH152" i="8"/>
  <c r="AI152" i="8" s="1"/>
  <c r="AH154" i="8"/>
  <c r="AI154" i="8" s="1"/>
  <c r="AH160" i="8"/>
  <c r="AI160" i="8" s="1"/>
  <c r="AH171" i="8"/>
  <c r="AI171" i="8" s="1"/>
  <c r="AH166" i="8"/>
  <c r="AI166" i="8" s="1"/>
  <c r="AH170" i="8"/>
  <c r="AI170" i="8" s="1"/>
  <c r="AH156" i="8"/>
  <c r="AI156" i="8" s="1"/>
  <c r="AH158" i="8"/>
  <c r="AI158" i="8" s="1"/>
  <c r="AI146" i="8"/>
  <c r="AI150" i="8"/>
  <c r="AI161" i="8"/>
  <c r="AI169" i="8"/>
  <c r="AH127" i="8"/>
  <c r="AI127" i="8" s="1"/>
  <c r="AH129" i="8"/>
  <c r="AI129" i="8" s="1"/>
  <c r="AH131" i="8"/>
  <c r="AI131" i="8" s="1"/>
  <c r="AH133" i="8"/>
  <c r="AI133" i="8" s="1"/>
  <c r="AH106" i="8"/>
  <c r="AI106" i="8" s="1"/>
  <c r="AH108" i="8"/>
  <c r="AI108" i="8" s="1"/>
  <c r="AH110" i="8"/>
  <c r="AI110" i="8" s="1"/>
  <c r="AH112" i="8"/>
  <c r="AI112" i="8" s="1"/>
  <c r="AH114" i="8"/>
  <c r="AI114" i="8" s="1"/>
  <c r="AH116" i="8"/>
  <c r="AI116" i="8" s="1"/>
  <c r="AH109" i="8"/>
  <c r="AI109" i="8" s="1"/>
  <c r="AH111" i="8"/>
  <c r="AI111" i="8" s="1"/>
  <c r="AH113" i="8"/>
  <c r="AI113" i="8" s="1"/>
  <c r="AH115" i="8"/>
  <c r="AI115" i="8" s="1"/>
  <c r="AH119" i="8"/>
  <c r="AI119" i="8" s="1"/>
  <c r="AH121" i="8"/>
  <c r="AI121" i="8" s="1"/>
  <c r="AH123" i="8"/>
  <c r="AI123" i="8" s="1"/>
  <c r="AH135" i="8"/>
  <c r="AI135" i="8" s="1"/>
  <c r="AH134" i="8"/>
  <c r="AI134" i="8" s="1"/>
  <c r="AI105" i="8"/>
  <c r="AI107" i="8"/>
  <c r="AH69" i="8"/>
  <c r="AI69" i="8" s="1"/>
  <c r="AH85" i="8"/>
  <c r="AI85" i="8" s="1"/>
  <c r="AH77" i="8"/>
  <c r="AI77" i="8" s="1"/>
  <c r="AH32" i="8"/>
  <c r="AI32" i="8" s="1"/>
  <c r="AH42" i="8"/>
  <c r="AI42" i="8" s="1"/>
  <c r="AH46" i="8"/>
  <c r="AI46" i="8" s="1"/>
  <c r="AH50" i="8"/>
  <c r="AI50" i="8" s="1"/>
  <c r="AH56" i="8"/>
  <c r="AI56" i="8" s="1"/>
  <c r="AH66" i="8"/>
  <c r="AH70" i="8"/>
  <c r="AI70" i="8" s="1"/>
  <c r="AH72" i="8"/>
  <c r="AI72" i="8" s="1"/>
  <c r="AH74" i="8"/>
  <c r="AI74" i="8" s="1"/>
  <c r="AH44" i="8"/>
  <c r="AI44" i="8" s="1"/>
  <c r="AH87" i="8"/>
  <c r="AI87" i="8" s="1"/>
  <c r="AH89" i="8"/>
  <c r="AI89" i="8" s="1"/>
  <c r="AH93" i="8"/>
  <c r="AI93" i="8" s="1"/>
  <c r="AH95" i="8"/>
  <c r="AI95" i="8" s="1"/>
  <c r="AH83" i="8"/>
  <c r="AH78" i="8"/>
  <c r="AI78" i="8" s="1"/>
  <c r="AH80" i="8"/>
  <c r="AI80" i="8" s="1"/>
  <c r="AH91" i="8"/>
  <c r="AI91" i="8" s="1"/>
  <c r="AH86" i="8"/>
  <c r="AI86" i="8" s="1"/>
  <c r="AH88" i="8"/>
  <c r="AI88" i="8" s="1"/>
  <c r="AH65" i="8"/>
  <c r="AI65" i="8" s="1"/>
  <c r="AH67" i="8"/>
  <c r="AI67" i="8" s="1"/>
  <c r="AH94" i="8"/>
  <c r="AI94" i="8" s="1"/>
  <c r="AH96" i="8"/>
  <c r="AI96" i="8" s="1"/>
  <c r="AH55" i="8"/>
  <c r="AI55" i="8" s="1"/>
  <c r="AH71" i="8"/>
  <c r="AI71" i="8" s="1"/>
  <c r="AH73" i="8"/>
  <c r="AI73" i="8" s="1"/>
  <c r="AH51" i="8"/>
  <c r="AI51" i="8" s="1"/>
  <c r="AH79" i="8"/>
  <c r="AI79" i="8" s="1"/>
  <c r="AH81" i="8"/>
  <c r="AI81" i="8" s="1"/>
  <c r="AH90" i="8"/>
  <c r="AI90" i="8" s="1"/>
  <c r="AH68" i="8"/>
  <c r="AI68" i="8" s="1"/>
  <c r="AH82" i="8"/>
  <c r="AI82" i="8" s="1"/>
  <c r="AH76" i="8"/>
  <c r="AI76" i="8" s="1"/>
  <c r="AH92" i="8"/>
  <c r="AI92" i="8" s="1"/>
  <c r="AH84" i="8"/>
  <c r="AI84" i="8" s="1"/>
  <c r="AH75" i="8"/>
  <c r="AI75" i="8" s="1"/>
  <c r="AI66" i="8"/>
  <c r="AI83" i="8"/>
  <c r="AH52" i="8"/>
  <c r="AI52" i="8" s="1"/>
  <c r="AH54" i="8"/>
  <c r="AI54" i="8" s="1"/>
  <c r="AH47" i="8"/>
  <c r="AI47" i="8" s="1"/>
  <c r="AH43" i="8"/>
  <c r="AI43" i="8" s="1"/>
  <c r="AH45" i="8"/>
  <c r="AI45" i="8" s="1"/>
  <c r="AH49" i="8"/>
  <c r="AI49" i="8" s="1"/>
  <c r="AH53" i="8"/>
  <c r="AI53" i="8" s="1"/>
  <c r="AH48" i="8"/>
  <c r="AI48" i="8" s="1"/>
  <c r="AH36" i="8"/>
  <c r="AI36" i="8" s="1"/>
  <c r="AH31" i="8"/>
  <c r="AI31" i="8" s="1"/>
  <c r="AH37" i="8"/>
  <c r="AI37" i="8" s="1"/>
  <c r="AH33" i="8"/>
  <c r="AI33" i="8" s="1"/>
  <c r="AH34" i="8"/>
  <c r="AI34" i="8" s="1"/>
  <c r="AH35" i="8"/>
  <c r="AI35" i="8" s="1"/>
  <c r="AH21" i="8"/>
  <c r="AI21" i="8" s="1"/>
  <c r="AH25" i="8"/>
  <c r="AI25" i="8" s="1"/>
  <c r="AH12" i="8"/>
  <c r="AI12" i="8" s="1"/>
  <c r="AH20" i="8"/>
  <c r="AI20" i="8" s="1"/>
  <c r="AH26" i="8"/>
  <c r="AI26" i="8" s="1"/>
  <c r="AH10" i="8"/>
  <c r="AI10" i="8" s="1"/>
  <c r="AH18" i="8"/>
  <c r="AI18" i="8" s="1"/>
  <c r="AH23" i="8"/>
  <c r="AI23" i="8" s="1"/>
  <c r="AH19" i="8"/>
  <c r="AI19" i="8" s="1"/>
  <c r="AH22" i="8"/>
  <c r="AI22" i="8" s="1"/>
  <c r="AH24" i="8"/>
  <c r="AI24" i="8" s="1"/>
  <c r="AH11" i="8"/>
  <c r="AI11" i="8" s="1"/>
  <c r="AH13" i="8"/>
  <c r="AI13" i="8" s="1"/>
  <c r="AG71" i="16"/>
  <c r="AF71" i="16"/>
  <c r="AE71" i="16"/>
  <c r="AD71" i="16"/>
  <c r="AC71" i="16"/>
  <c r="AB71" i="16"/>
  <c r="AA71" i="16"/>
  <c r="Z71" i="16"/>
  <c r="Y71" i="16"/>
  <c r="X71" i="16"/>
  <c r="W71" i="16"/>
  <c r="V71" i="16"/>
  <c r="T71" i="16"/>
  <c r="S71" i="16"/>
  <c r="R71" i="16"/>
  <c r="K71" i="16"/>
  <c r="K70" i="16"/>
  <c r="K80" i="14"/>
  <c r="K81" i="14" s="1"/>
  <c r="AG79" i="14"/>
  <c r="AC79" i="14"/>
  <c r="Y79" i="14"/>
  <c r="U79" i="14"/>
  <c r="AF81" i="14"/>
  <c r="AE81" i="14"/>
  <c r="AD81" i="14"/>
  <c r="AB81" i="14"/>
  <c r="AA81" i="14"/>
  <c r="Z81" i="14"/>
  <c r="X81" i="14"/>
  <c r="W81" i="14"/>
  <c r="V81" i="14"/>
  <c r="T81" i="14"/>
  <c r="S81" i="14"/>
  <c r="R81" i="14"/>
  <c r="AG78" i="14"/>
  <c r="AC78" i="14"/>
  <c r="Y78" i="14"/>
  <c r="U78" i="14"/>
  <c r="AH78" i="14" s="1"/>
  <c r="AG77" i="14"/>
  <c r="AC77" i="14"/>
  <c r="Y77" i="14"/>
  <c r="U77" i="14"/>
  <c r="AH77" i="14" s="1"/>
  <c r="AG76" i="14"/>
  <c r="AC76" i="14"/>
  <c r="Y76" i="14"/>
  <c r="U76" i="14"/>
  <c r="AH76" i="14" s="1"/>
  <c r="AG75" i="14"/>
  <c r="AC75" i="14"/>
  <c r="Y75" i="14"/>
  <c r="U75" i="14"/>
  <c r="AH75" i="14" s="1"/>
  <c r="AG74" i="14"/>
  <c r="AC74" i="14"/>
  <c r="Y74" i="14"/>
  <c r="U74" i="14"/>
  <c r="AG73" i="14"/>
  <c r="AC73" i="14"/>
  <c r="AH73" i="14" s="1"/>
  <c r="Y73" i="14"/>
  <c r="U73" i="14"/>
  <c r="AG72" i="14"/>
  <c r="AC72" i="14"/>
  <c r="Y72" i="14"/>
  <c r="AH72" i="14" s="1"/>
  <c r="U72" i="14"/>
  <c r="AG71" i="14"/>
  <c r="AC71" i="14"/>
  <c r="Y71" i="14"/>
  <c r="U71" i="14"/>
  <c r="AH71" i="14" s="1"/>
  <c r="AG70" i="14"/>
  <c r="AC70" i="14"/>
  <c r="Y70" i="14"/>
  <c r="U70" i="14"/>
  <c r="AH70" i="14" s="1"/>
  <c r="AI254" i="8" l="1"/>
  <c r="X23" i="9" s="1"/>
  <c r="W23" i="9"/>
  <c r="AH79" i="14"/>
  <c r="AI79" i="14" s="1"/>
  <c r="AH74" i="14"/>
  <c r="AI74" i="14" s="1"/>
  <c r="AI76" i="14"/>
  <c r="AI78" i="14"/>
  <c r="AI70" i="14"/>
  <c r="AI72" i="14"/>
  <c r="AI71" i="14"/>
  <c r="AI75" i="14"/>
  <c r="T72" i="6" l="1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S72" i="6"/>
  <c r="K72" i="6"/>
  <c r="K70" i="6"/>
  <c r="AG70" i="6"/>
  <c r="AC70" i="6"/>
  <c r="Y70" i="6"/>
  <c r="U70" i="6"/>
  <c r="AH70" i="6" s="1"/>
  <c r="J72" i="6"/>
  <c r="Y23" i="23"/>
  <c r="X23" i="23"/>
  <c r="W23" i="23"/>
  <c r="V23" i="23"/>
  <c r="R23" i="23"/>
  <c r="N23" i="23"/>
  <c r="J23" i="23"/>
  <c r="I23" i="23"/>
  <c r="H23" i="23"/>
  <c r="G23" i="23"/>
  <c r="C23" i="23"/>
  <c r="B23" i="23"/>
  <c r="U23" i="23"/>
  <c r="T23" i="23"/>
  <c r="S23" i="23"/>
  <c r="Q23" i="23"/>
  <c r="P23" i="23"/>
  <c r="O23" i="23"/>
  <c r="M23" i="23"/>
  <c r="L23" i="23"/>
  <c r="K23" i="23"/>
  <c r="F23" i="23"/>
  <c r="E23" i="23"/>
  <c r="D23" i="23"/>
  <c r="K51" i="22"/>
  <c r="J51" i="22"/>
  <c r="J47" i="22"/>
  <c r="S73" i="22"/>
  <c r="L76" i="22"/>
  <c r="M76" i="22"/>
  <c r="N76" i="22"/>
  <c r="O76" i="22"/>
  <c r="P76" i="22"/>
  <c r="Q76" i="22"/>
  <c r="R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J76" i="22"/>
  <c r="J75" i="22"/>
  <c r="J71" i="22"/>
  <c r="AF71" i="22"/>
  <c r="AE71" i="22"/>
  <c r="AD71" i="22"/>
  <c r="AB71" i="22"/>
  <c r="AA71" i="22"/>
  <c r="Z71" i="22"/>
  <c r="X71" i="22"/>
  <c r="W71" i="22"/>
  <c r="V71" i="22"/>
  <c r="T71" i="22"/>
  <c r="S71" i="22"/>
  <c r="R71" i="22"/>
  <c r="O71" i="22"/>
  <c r="N71" i="22"/>
  <c r="M71" i="22"/>
  <c r="K71" i="22"/>
  <c r="AG70" i="22"/>
  <c r="AC70" i="22"/>
  <c r="Y70" i="22"/>
  <c r="U70" i="22"/>
  <c r="AH70" i="22" s="1"/>
  <c r="AG69" i="22"/>
  <c r="AG71" i="22" s="1"/>
  <c r="AC69" i="22"/>
  <c r="AC71" i="22" s="1"/>
  <c r="Y69" i="22"/>
  <c r="AH69" i="22" s="1"/>
  <c r="U69" i="22"/>
  <c r="U71" i="22" s="1"/>
  <c r="J67" i="22"/>
  <c r="AI70" i="6" l="1"/>
  <c r="AI70" i="22"/>
  <c r="AI69" i="22"/>
  <c r="AH71" i="22"/>
  <c r="Y71" i="22"/>
  <c r="J55" i="22"/>
  <c r="J59" i="22"/>
  <c r="J63" i="22"/>
  <c r="J43" i="22"/>
  <c r="J39" i="22"/>
  <c r="J35" i="22"/>
  <c r="J31" i="22"/>
  <c r="J27" i="22"/>
  <c r="J23" i="22"/>
  <c r="J19" i="22"/>
  <c r="J15" i="22"/>
  <c r="J11" i="22"/>
  <c r="J71" i="1"/>
  <c r="F22" i="25"/>
  <c r="G21" i="25"/>
  <c r="F20" i="25"/>
  <c r="M19" i="25"/>
  <c r="E19" i="25"/>
  <c r="C18" i="25"/>
  <c r="Y17" i="25"/>
  <c r="O17" i="25"/>
  <c r="O16" i="25"/>
  <c r="E16" i="25"/>
  <c r="M15" i="25"/>
  <c r="O14" i="25"/>
  <c r="F14" i="25"/>
  <c r="O13" i="25"/>
  <c r="G13" i="25"/>
  <c r="S12" i="25"/>
  <c r="S11" i="25"/>
  <c r="O10" i="25"/>
  <c r="F10" i="25"/>
  <c r="O9" i="25"/>
  <c r="F9" i="25"/>
  <c r="A5" i="25"/>
  <c r="A24" i="25" s="1"/>
  <c r="A72" i="24"/>
  <c r="AF71" i="24"/>
  <c r="U23" i="25" s="1"/>
  <c r="AE71" i="24"/>
  <c r="T23" i="25" s="1"/>
  <c r="AD71" i="24"/>
  <c r="S23" i="25" s="1"/>
  <c r="AB71" i="24"/>
  <c r="Q23" i="25" s="1"/>
  <c r="AA71" i="24"/>
  <c r="P23" i="25" s="1"/>
  <c r="Z71" i="24"/>
  <c r="O23" i="25" s="1"/>
  <c r="X71" i="24"/>
  <c r="M23" i="25" s="1"/>
  <c r="W71" i="24"/>
  <c r="L23" i="25" s="1"/>
  <c r="V71" i="24"/>
  <c r="K23" i="25" s="1"/>
  <c r="T71" i="24"/>
  <c r="I23" i="25" s="1"/>
  <c r="S71" i="24"/>
  <c r="H23" i="25" s="1"/>
  <c r="R71" i="24"/>
  <c r="G23" i="25" s="1"/>
  <c r="O71" i="24"/>
  <c r="F23" i="25" s="1"/>
  <c r="N71" i="24"/>
  <c r="E23" i="25" s="1"/>
  <c r="M71" i="24"/>
  <c r="D23" i="25" s="1"/>
  <c r="K71" i="24"/>
  <c r="C23" i="25" s="1"/>
  <c r="J71" i="24"/>
  <c r="B23" i="25" s="1"/>
  <c r="AG70" i="24"/>
  <c r="AC70" i="24"/>
  <c r="Y70" i="24"/>
  <c r="U70" i="24"/>
  <c r="AH70" i="24" s="1"/>
  <c r="AG69" i="24"/>
  <c r="AG71" i="24" s="1"/>
  <c r="V23" i="25" s="1"/>
  <c r="AC69" i="24"/>
  <c r="AC71" i="24" s="1"/>
  <c r="R23" i="25" s="1"/>
  <c r="Y69" i="24"/>
  <c r="Y71" i="24" s="1"/>
  <c r="N23" i="25" s="1"/>
  <c r="U69" i="24"/>
  <c r="U71" i="24" s="1"/>
  <c r="J23" i="25" s="1"/>
  <c r="AF67" i="24"/>
  <c r="U22" i="25" s="1"/>
  <c r="AE67" i="24"/>
  <c r="T22" i="25" s="1"/>
  <c r="AD67" i="24"/>
  <c r="S22" i="25" s="1"/>
  <c r="AB67" i="24"/>
  <c r="Q22" i="25" s="1"/>
  <c r="AA67" i="24"/>
  <c r="P22" i="25" s="1"/>
  <c r="Z67" i="24"/>
  <c r="O22" i="25" s="1"/>
  <c r="Y67" i="24"/>
  <c r="N22" i="25" s="1"/>
  <c r="X67" i="24"/>
  <c r="M22" i="25" s="1"/>
  <c r="W67" i="24"/>
  <c r="L22" i="25" s="1"/>
  <c r="V67" i="24"/>
  <c r="K22" i="25" s="1"/>
  <c r="T67" i="24"/>
  <c r="I22" i="25" s="1"/>
  <c r="S67" i="24"/>
  <c r="H22" i="25" s="1"/>
  <c r="R67" i="24"/>
  <c r="G22" i="25" s="1"/>
  <c r="O67" i="24"/>
  <c r="N67" i="24"/>
  <c r="E22" i="25" s="1"/>
  <c r="M67" i="24"/>
  <c r="D22" i="25" s="1"/>
  <c r="K67" i="24"/>
  <c r="C22" i="25" s="1"/>
  <c r="J67" i="24"/>
  <c r="B22" i="25" s="1"/>
  <c r="AG66" i="24"/>
  <c r="AC66" i="24"/>
  <c r="Y66" i="24"/>
  <c r="U66" i="24"/>
  <c r="AG65" i="24"/>
  <c r="AC65" i="24"/>
  <c r="Y65" i="24"/>
  <c r="U65" i="24"/>
  <c r="AF63" i="24"/>
  <c r="U21" i="25" s="1"/>
  <c r="AE63" i="24"/>
  <c r="T21" i="25" s="1"/>
  <c r="AD63" i="24"/>
  <c r="S21" i="25" s="1"/>
  <c r="AB63" i="24"/>
  <c r="Q21" i="25" s="1"/>
  <c r="AA63" i="24"/>
  <c r="P21" i="25" s="1"/>
  <c r="Z63" i="24"/>
  <c r="O21" i="25" s="1"/>
  <c r="X63" i="24"/>
  <c r="M21" i="25" s="1"/>
  <c r="W63" i="24"/>
  <c r="L21" i="25" s="1"/>
  <c r="V63" i="24"/>
  <c r="K21" i="25" s="1"/>
  <c r="T63" i="24"/>
  <c r="I21" i="25" s="1"/>
  <c r="S63" i="24"/>
  <c r="H21" i="25" s="1"/>
  <c r="R63" i="24"/>
  <c r="O63" i="24"/>
  <c r="F21" i="25" s="1"/>
  <c r="N63" i="24"/>
  <c r="E21" i="25" s="1"/>
  <c r="M63" i="24"/>
  <c r="D21" i="25" s="1"/>
  <c r="K63" i="24"/>
  <c r="C21" i="25" s="1"/>
  <c r="J63" i="24"/>
  <c r="B21" i="25" s="1"/>
  <c r="AG62" i="24"/>
  <c r="AC62" i="24"/>
  <c r="Y62" i="24"/>
  <c r="U62" i="24"/>
  <c r="AG61" i="24"/>
  <c r="AC61" i="24"/>
  <c r="AC63" i="24" s="1"/>
  <c r="R21" i="25" s="1"/>
  <c r="Y61" i="24"/>
  <c r="U61" i="24"/>
  <c r="AF59" i="24"/>
  <c r="U20" i="25" s="1"/>
  <c r="AE59" i="24"/>
  <c r="T20" i="25" s="1"/>
  <c r="AD59" i="24"/>
  <c r="S20" i="25" s="1"/>
  <c r="AB59" i="24"/>
  <c r="Q20" i="25" s="1"/>
  <c r="AA59" i="24"/>
  <c r="P20" i="25" s="1"/>
  <c r="Z59" i="24"/>
  <c r="X59" i="24"/>
  <c r="M20" i="25" s="1"/>
  <c r="W59" i="24"/>
  <c r="L20" i="25" s="1"/>
  <c r="V59" i="24"/>
  <c r="K20" i="25" s="1"/>
  <c r="T59" i="24"/>
  <c r="I20" i="25" s="1"/>
  <c r="S59" i="24"/>
  <c r="H20" i="25" s="1"/>
  <c r="R59" i="24"/>
  <c r="G20" i="25" s="1"/>
  <c r="O59" i="24"/>
  <c r="N59" i="24"/>
  <c r="E20" i="25" s="1"/>
  <c r="M59" i="24"/>
  <c r="D20" i="25" s="1"/>
  <c r="K59" i="24"/>
  <c r="C20" i="25" s="1"/>
  <c r="J59" i="24"/>
  <c r="B20" i="25" s="1"/>
  <c r="AG58" i="24"/>
  <c r="AC58" i="24"/>
  <c r="AC59" i="24" s="1"/>
  <c r="R20" i="25" s="1"/>
  <c r="Y58" i="24"/>
  <c r="U58" i="24"/>
  <c r="AH58" i="24" s="1"/>
  <c r="AI58" i="24" s="1"/>
  <c r="AG57" i="24"/>
  <c r="AG59" i="24" s="1"/>
  <c r="V20" i="25" s="1"/>
  <c r="AC57" i="24"/>
  <c r="Y57" i="24"/>
  <c r="Y59" i="24" s="1"/>
  <c r="N20" i="25" s="1"/>
  <c r="U57" i="24"/>
  <c r="U59" i="24" s="1"/>
  <c r="J20" i="25" s="1"/>
  <c r="AF55" i="24"/>
  <c r="U19" i="25" s="1"/>
  <c r="AE55" i="24"/>
  <c r="T19" i="25" s="1"/>
  <c r="AD55" i="24"/>
  <c r="S19" i="25" s="1"/>
  <c r="AB55" i="24"/>
  <c r="Q19" i="25" s="1"/>
  <c r="AA55" i="24"/>
  <c r="P19" i="25" s="1"/>
  <c r="Z55" i="24"/>
  <c r="O19" i="25" s="1"/>
  <c r="X55" i="24"/>
  <c r="W55" i="24"/>
  <c r="L19" i="25" s="1"/>
  <c r="V55" i="24"/>
  <c r="K19" i="25" s="1"/>
  <c r="T55" i="24"/>
  <c r="I19" i="25" s="1"/>
  <c r="S55" i="24"/>
  <c r="H19" i="25" s="1"/>
  <c r="R55" i="24"/>
  <c r="G19" i="25" s="1"/>
  <c r="O55" i="24"/>
  <c r="F19" i="25" s="1"/>
  <c r="N55" i="24"/>
  <c r="M55" i="24"/>
  <c r="D19" i="25" s="1"/>
  <c r="K55" i="24"/>
  <c r="C19" i="25" s="1"/>
  <c r="J55" i="24"/>
  <c r="B19" i="25" s="1"/>
  <c r="AG54" i="24"/>
  <c r="AC54" i="24"/>
  <c r="Y54" i="24"/>
  <c r="AH54" i="24" s="1"/>
  <c r="AI54" i="24" s="1"/>
  <c r="U54" i="24"/>
  <c r="AG53" i="24"/>
  <c r="AG55" i="24" s="1"/>
  <c r="V19" i="25" s="1"/>
  <c r="AC53" i="24"/>
  <c r="Y53" i="24"/>
  <c r="AH53" i="24" s="1"/>
  <c r="U53" i="24"/>
  <c r="AF51" i="24"/>
  <c r="U18" i="25" s="1"/>
  <c r="AE51" i="24"/>
  <c r="T18" i="25" s="1"/>
  <c r="AD51" i="24"/>
  <c r="S18" i="25" s="1"/>
  <c r="AB51" i="24"/>
  <c r="Q18" i="25" s="1"/>
  <c r="AA51" i="24"/>
  <c r="P18" i="25" s="1"/>
  <c r="Z51" i="24"/>
  <c r="O18" i="25" s="1"/>
  <c r="X51" i="24"/>
  <c r="M18" i="25" s="1"/>
  <c r="W51" i="24"/>
  <c r="L18" i="25" s="1"/>
  <c r="V51" i="24"/>
  <c r="K18" i="25" s="1"/>
  <c r="T51" i="24"/>
  <c r="I18" i="25" s="1"/>
  <c r="S51" i="24"/>
  <c r="H18" i="25" s="1"/>
  <c r="R51" i="24"/>
  <c r="G18" i="25" s="1"/>
  <c r="O51" i="24"/>
  <c r="F18" i="25" s="1"/>
  <c r="N51" i="24"/>
  <c r="E18" i="25" s="1"/>
  <c r="M51" i="24"/>
  <c r="D18" i="25" s="1"/>
  <c r="J51" i="24"/>
  <c r="B18" i="25" s="1"/>
  <c r="AG50" i="24"/>
  <c r="AG51" i="24" s="1"/>
  <c r="V18" i="25" s="1"/>
  <c r="AC50" i="24"/>
  <c r="Y50" i="24"/>
  <c r="U50" i="24"/>
  <c r="AG49" i="24"/>
  <c r="AC49" i="24"/>
  <c r="Y49" i="24"/>
  <c r="Y51" i="24" s="1"/>
  <c r="N18" i="25" s="1"/>
  <c r="U49" i="24"/>
  <c r="AF47" i="24"/>
  <c r="U17" i="25" s="1"/>
  <c r="AE47" i="24"/>
  <c r="T17" i="25" s="1"/>
  <c r="AD47" i="24"/>
  <c r="S17" i="25" s="1"/>
  <c r="AB47" i="24"/>
  <c r="Q17" i="25" s="1"/>
  <c r="AA47" i="24"/>
  <c r="P17" i="25" s="1"/>
  <c r="Z47" i="24"/>
  <c r="X47" i="24"/>
  <c r="M17" i="25" s="1"/>
  <c r="W47" i="24"/>
  <c r="L17" i="25" s="1"/>
  <c r="V47" i="24"/>
  <c r="K17" i="25" s="1"/>
  <c r="T47" i="24"/>
  <c r="I17" i="25" s="1"/>
  <c r="S47" i="24"/>
  <c r="H17" i="25" s="1"/>
  <c r="R47" i="24"/>
  <c r="G17" i="25" s="1"/>
  <c r="O47" i="24"/>
  <c r="F17" i="25" s="1"/>
  <c r="N47" i="24"/>
  <c r="E17" i="25" s="1"/>
  <c r="M47" i="24"/>
  <c r="D17" i="25" s="1"/>
  <c r="K47" i="24"/>
  <c r="C17" i="25" s="1"/>
  <c r="J47" i="24"/>
  <c r="B17" i="25" s="1"/>
  <c r="AG46" i="24"/>
  <c r="AG47" i="24" s="1"/>
  <c r="V17" i="25" s="1"/>
  <c r="AC46" i="24"/>
  <c r="Y46" i="24"/>
  <c r="U46" i="24"/>
  <c r="AG45" i="24"/>
  <c r="AC45" i="24"/>
  <c r="AC47" i="24" s="1"/>
  <c r="R17" i="25" s="1"/>
  <c r="Y45" i="24"/>
  <c r="AH45" i="24" s="1"/>
  <c r="U45" i="24"/>
  <c r="AF43" i="24"/>
  <c r="U16" i="25" s="1"/>
  <c r="AE43" i="24"/>
  <c r="T16" i="25" s="1"/>
  <c r="AD43" i="24"/>
  <c r="S16" i="25" s="1"/>
  <c r="AB43" i="24"/>
  <c r="Q16" i="25" s="1"/>
  <c r="AA43" i="24"/>
  <c r="P16" i="25" s="1"/>
  <c r="Z43" i="24"/>
  <c r="X43" i="24"/>
  <c r="M16" i="25" s="1"/>
  <c r="W43" i="24"/>
  <c r="L16" i="25" s="1"/>
  <c r="V43" i="24"/>
  <c r="K16" i="25" s="1"/>
  <c r="T43" i="24"/>
  <c r="I16" i="25" s="1"/>
  <c r="S43" i="24"/>
  <c r="H16" i="25" s="1"/>
  <c r="R43" i="24"/>
  <c r="G16" i="25" s="1"/>
  <c r="O43" i="24"/>
  <c r="F16" i="25" s="1"/>
  <c r="N43" i="24"/>
  <c r="M43" i="24"/>
  <c r="D16" i="25" s="1"/>
  <c r="K43" i="24"/>
  <c r="C16" i="25" s="1"/>
  <c r="J43" i="24"/>
  <c r="B16" i="25" s="1"/>
  <c r="AG42" i="24"/>
  <c r="AC42" i="24"/>
  <c r="Y42" i="24"/>
  <c r="U42" i="24"/>
  <c r="AG41" i="24"/>
  <c r="AG43" i="24" s="1"/>
  <c r="V16" i="25" s="1"/>
  <c r="AC41" i="24"/>
  <c r="AC43" i="24" s="1"/>
  <c r="R16" i="25" s="1"/>
  <c r="Y41" i="24"/>
  <c r="Y43" i="24" s="1"/>
  <c r="N16" i="25" s="1"/>
  <c r="U41" i="24"/>
  <c r="U43" i="24" s="1"/>
  <c r="J16" i="25" s="1"/>
  <c r="AF39" i="24"/>
  <c r="U15" i="25" s="1"/>
  <c r="AE39" i="24"/>
  <c r="T15" i="25" s="1"/>
  <c r="AD39" i="24"/>
  <c r="S15" i="25" s="1"/>
  <c r="AB39" i="24"/>
  <c r="Q15" i="25" s="1"/>
  <c r="AA39" i="24"/>
  <c r="P15" i="25" s="1"/>
  <c r="Z39" i="24"/>
  <c r="O15" i="25" s="1"/>
  <c r="X39" i="24"/>
  <c r="W39" i="24"/>
  <c r="L15" i="25" s="1"/>
  <c r="V39" i="24"/>
  <c r="K15" i="25" s="1"/>
  <c r="T39" i="24"/>
  <c r="I15" i="25" s="1"/>
  <c r="S39" i="24"/>
  <c r="H15" i="25" s="1"/>
  <c r="R39" i="24"/>
  <c r="G15" i="25" s="1"/>
  <c r="O39" i="24"/>
  <c r="F15" i="25" s="1"/>
  <c r="N39" i="24"/>
  <c r="E15" i="25" s="1"/>
  <c r="M39" i="24"/>
  <c r="D15" i="25" s="1"/>
  <c r="K39" i="24"/>
  <c r="C15" i="25" s="1"/>
  <c r="J39" i="24"/>
  <c r="B15" i="25" s="1"/>
  <c r="AG38" i="24"/>
  <c r="AC38" i="24"/>
  <c r="Y38" i="24"/>
  <c r="U38" i="24"/>
  <c r="AG37" i="24"/>
  <c r="AC37" i="24"/>
  <c r="AC39" i="24" s="1"/>
  <c r="R15" i="25" s="1"/>
  <c r="Y37" i="24"/>
  <c r="U37" i="24"/>
  <c r="AF35" i="24"/>
  <c r="U14" i="25" s="1"/>
  <c r="AE35" i="24"/>
  <c r="T14" i="25" s="1"/>
  <c r="AD35" i="24"/>
  <c r="S14" i="25" s="1"/>
  <c r="AB35" i="24"/>
  <c r="Q14" i="25" s="1"/>
  <c r="AA35" i="24"/>
  <c r="P14" i="25" s="1"/>
  <c r="Z35" i="24"/>
  <c r="X35" i="24"/>
  <c r="M14" i="25" s="1"/>
  <c r="W35" i="24"/>
  <c r="L14" i="25" s="1"/>
  <c r="V35" i="24"/>
  <c r="K14" i="25" s="1"/>
  <c r="T35" i="24"/>
  <c r="I14" i="25" s="1"/>
  <c r="S35" i="24"/>
  <c r="H14" i="25" s="1"/>
  <c r="R35" i="24"/>
  <c r="G14" i="25" s="1"/>
  <c r="O35" i="24"/>
  <c r="N35" i="24"/>
  <c r="E14" i="25" s="1"/>
  <c r="M35" i="24"/>
  <c r="D14" i="25" s="1"/>
  <c r="K35" i="24"/>
  <c r="C14" i="25" s="1"/>
  <c r="J35" i="24"/>
  <c r="B14" i="25" s="1"/>
  <c r="AG34" i="24"/>
  <c r="AC34" i="24"/>
  <c r="Y34" i="24"/>
  <c r="AH34" i="24" s="1"/>
  <c r="U34" i="24"/>
  <c r="AG33" i="24"/>
  <c r="AG35" i="24" s="1"/>
  <c r="V14" i="25" s="1"/>
  <c r="AC33" i="24"/>
  <c r="AC35" i="24" s="1"/>
  <c r="R14" i="25" s="1"/>
  <c r="Y33" i="24"/>
  <c r="U33" i="24"/>
  <c r="U35" i="24" s="1"/>
  <c r="J14" i="25" s="1"/>
  <c r="AF31" i="24"/>
  <c r="U13" i="25" s="1"/>
  <c r="AE31" i="24"/>
  <c r="T13" i="25" s="1"/>
  <c r="AD31" i="24"/>
  <c r="S13" i="25" s="1"/>
  <c r="AB31" i="24"/>
  <c r="Q13" i="25" s="1"/>
  <c r="AA31" i="24"/>
  <c r="P13" i="25" s="1"/>
  <c r="Z31" i="24"/>
  <c r="X31" i="24"/>
  <c r="M13" i="25" s="1"/>
  <c r="W31" i="24"/>
  <c r="L13" i="25" s="1"/>
  <c r="V31" i="24"/>
  <c r="K13" i="25" s="1"/>
  <c r="T31" i="24"/>
  <c r="I13" i="25" s="1"/>
  <c r="S31" i="24"/>
  <c r="H13" i="25" s="1"/>
  <c r="R31" i="24"/>
  <c r="O31" i="24"/>
  <c r="F13" i="25" s="1"/>
  <c r="N31" i="24"/>
  <c r="E13" i="25" s="1"/>
  <c r="M31" i="24"/>
  <c r="D13" i="25" s="1"/>
  <c r="K31" i="24"/>
  <c r="C13" i="25" s="1"/>
  <c r="J31" i="24"/>
  <c r="B13" i="25" s="1"/>
  <c r="AG30" i="24"/>
  <c r="AG31" i="24" s="1"/>
  <c r="V13" i="25" s="1"/>
  <c r="AC30" i="24"/>
  <c r="Y30" i="24"/>
  <c r="Y31" i="24" s="1"/>
  <c r="N13" i="25" s="1"/>
  <c r="U30" i="24"/>
  <c r="AG29" i="24"/>
  <c r="AC29" i="24"/>
  <c r="AC31" i="24" s="1"/>
  <c r="R13" i="25" s="1"/>
  <c r="Y29" i="24"/>
  <c r="U29" i="24"/>
  <c r="AG27" i="24"/>
  <c r="V12" i="25" s="1"/>
  <c r="AF27" i="24"/>
  <c r="U12" i="25" s="1"/>
  <c r="AE27" i="24"/>
  <c r="T12" i="25" s="1"/>
  <c r="AD27" i="24"/>
  <c r="AC27" i="24"/>
  <c r="R12" i="25" s="1"/>
  <c r="AB27" i="24"/>
  <c r="Q12" i="25" s="1"/>
  <c r="AA27" i="24"/>
  <c r="P12" i="25" s="1"/>
  <c r="Z27" i="24"/>
  <c r="O12" i="25" s="1"/>
  <c r="Y27" i="24"/>
  <c r="N12" i="25" s="1"/>
  <c r="X27" i="24"/>
  <c r="M12" i="25" s="1"/>
  <c r="W27" i="24"/>
  <c r="L12" i="25" s="1"/>
  <c r="V27" i="24"/>
  <c r="K12" i="25" s="1"/>
  <c r="T27" i="24"/>
  <c r="I12" i="25" s="1"/>
  <c r="S27" i="24"/>
  <c r="H12" i="25" s="1"/>
  <c r="R27" i="24"/>
  <c r="G12" i="25" s="1"/>
  <c r="O27" i="24"/>
  <c r="F12" i="25" s="1"/>
  <c r="N27" i="24"/>
  <c r="E12" i="25" s="1"/>
  <c r="M27" i="24"/>
  <c r="D12" i="25" s="1"/>
  <c r="K27" i="24"/>
  <c r="C12" i="25" s="1"/>
  <c r="J27" i="24"/>
  <c r="B12" i="25" s="1"/>
  <c r="AG26" i="24"/>
  <c r="AC26" i="24"/>
  <c r="Y26" i="24"/>
  <c r="U26" i="24"/>
  <c r="U27" i="24" s="1"/>
  <c r="J12" i="25" s="1"/>
  <c r="AG25" i="24"/>
  <c r="AC25" i="24"/>
  <c r="Y25" i="24"/>
  <c r="U25" i="24"/>
  <c r="AH25" i="24" s="1"/>
  <c r="AF23" i="24"/>
  <c r="U11" i="25" s="1"/>
  <c r="AE23" i="24"/>
  <c r="T11" i="25" s="1"/>
  <c r="AD23" i="24"/>
  <c r="AB23" i="24"/>
  <c r="Q11" i="25" s="1"/>
  <c r="AA23" i="24"/>
  <c r="P11" i="25" s="1"/>
  <c r="Z23" i="24"/>
  <c r="O11" i="25" s="1"/>
  <c r="X23" i="24"/>
  <c r="M11" i="25" s="1"/>
  <c r="W23" i="24"/>
  <c r="L11" i="25" s="1"/>
  <c r="V23" i="24"/>
  <c r="K11" i="25" s="1"/>
  <c r="T23" i="24"/>
  <c r="I11" i="25" s="1"/>
  <c r="S23" i="24"/>
  <c r="H11" i="25" s="1"/>
  <c r="R23" i="24"/>
  <c r="G11" i="25" s="1"/>
  <c r="O23" i="24"/>
  <c r="F11" i="25" s="1"/>
  <c r="N23" i="24"/>
  <c r="E11" i="25" s="1"/>
  <c r="M23" i="24"/>
  <c r="D11" i="25" s="1"/>
  <c r="K23" i="24"/>
  <c r="C11" i="25" s="1"/>
  <c r="J23" i="24"/>
  <c r="B11" i="25" s="1"/>
  <c r="AH22" i="24"/>
  <c r="AG22" i="24"/>
  <c r="AC22" i="24"/>
  <c r="Y22" i="24"/>
  <c r="U22" i="24"/>
  <c r="AG21" i="24"/>
  <c r="AG23" i="24" s="1"/>
  <c r="V11" i="25" s="1"/>
  <c r="AC21" i="24"/>
  <c r="AC23" i="24" s="1"/>
  <c r="R11" i="25" s="1"/>
  <c r="Y21" i="24"/>
  <c r="AH21" i="24" s="1"/>
  <c r="U21" i="24"/>
  <c r="AF19" i="24"/>
  <c r="U10" i="25" s="1"/>
  <c r="AE19" i="24"/>
  <c r="T10" i="25" s="1"/>
  <c r="AD19" i="24"/>
  <c r="S10" i="25" s="1"/>
  <c r="AB19" i="24"/>
  <c r="Q10" i="25" s="1"/>
  <c r="AA19" i="24"/>
  <c r="P10" i="25" s="1"/>
  <c r="Z19" i="24"/>
  <c r="X19" i="24"/>
  <c r="M10" i="25" s="1"/>
  <c r="W19" i="24"/>
  <c r="L10" i="25" s="1"/>
  <c r="V19" i="24"/>
  <c r="K10" i="25" s="1"/>
  <c r="T19" i="24"/>
  <c r="I10" i="25" s="1"/>
  <c r="S19" i="24"/>
  <c r="H10" i="25" s="1"/>
  <c r="R19" i="24"/>
  <c r="G10" i="25" s="1"/>
  <c r="O19" i="24"/>
  <c r="N19" i="24"/>
  <c r="E10" i="25" s="1"/>
  <c r="M19" i="24"/>
  <c r="D10" i="25" s="1"/>
  <c r="K19" i="24"/>
  <c r="C10" i="25" s="1"/>
  <c r="J19" i="24"/>
  <c r="B10" i="25" s="1"/>
  <c r="AG18" i="24"/>
  <c r="AC18" i="24"/>
  <c r="Y18" i="24"/>
  <c r="U18" i="24"/>
  <c r="AG17" i="24"/>
  <c r="AC17" i="24"/>
  <c r="AC19" i="24" s="1"/>
  <c r="R10" i="25" s="1"/>
  <c r="Y17" i="24"/>
  <c r="U17" i="24"/>
  <c r="AF15" i="24"/>
  <c r="U9" i="25" s="1"/>
  <c r="AE15" i="24"/>
  <c r="T9" i="25" s="1"/>
  <c r="AD15" i="24"/>
  <c r="S9" i="25" s="1"/>
  <c r="AB15" i="24"/>
  <c r="Q9" i="25" s="1"/>
  <c r="AA15" i="24"/>
  <c r="P9" i="25" s="1"/>
  <c r="Z15" i="24"/>
  <c r="X15" i="24"/>
  <c r="M9" i="25" s="1"/>
  <c r="W15" i="24"/>
  <c r="L9" i="25" s="1"/>
  <c r="V15" i="24"/>
  <c r="K9" i="25" s="1"/>
  <c r="T15" i="24"/>
  <c r="I9" i="25" s="1"/>
  <c r="S15" i="24"/>
  <c r="H9" i="25" s="1"/>
  <c r="R15" i="24"/>
  <c r="G9" i="25" s="1"/>
  <c r="O15" i="24"/>
  <c r="N15" i="24"/>
  <c r="E9" i="25" s="1"/>
  <c r="M15" i="24"/>
  <c r="D9" i="25" s="1"/>
  <c r="K15" i="24"/>
  <c r="C9" i="25" s="1"/>
  <c r="J15" i="24"/>
  <c r="B9" i="25" s="1"/>
  <c r="AG14" i="24"/>
  <c r="AC14" i="24"/>
  <c r="Y14" i="24"/>
  <c r="Y15" i="24" s="1"/>
  <c r="N9" i="25" s="1"/>
  <c r="U14" i="24"/>
  <c r="AG13" i="24"/>
  <c r="AC13" i="24"/>
  <c r="AC15" i="24" s="1"/>
  <c r="R9" i="25" s="1"/>
  <c r="Y13" i="24"/>
  <c r="U13" i="24"/>
  <c r="AF11" i="24"/>
  <c r="U8" i="25" s="1"/>
  <c r="AE11" i="24"/>
  <c r="T8" i="25" s="1"/>
  <c r="AD11" i="24"/>
  <c r="AD72" i="24" s="1"/>
  <c r="AB11" i="24"/>
  <c r="AA11" i="24"/>
  <c r="P8" i="25" s="1"/>
  <c r="Z11" i="24"/>
  <c r="O8" i="25" s="1"/>
  <c r="X11" i="24"/>
  <c r="M8" i="25" s="1"/>
  <c r="W11" i="24"/>
  <c r="L8" i="25" s="1"/>
  <c r="V11" i="24"/>
  <c r="K8" i="25" s="1"/>
  <c r="T11" i="24"/>
  <c r="S11" i="24"/>
  <c r="H8" i="25" s="1"/>
  <c r="R11" i="24"/>
  <c r="G8" i="25" s="1"/>
  <c r="O11" i="24"/>
  <c r="N11" i="24"/>
  <c r="E8" i="25" s="1"/>
  <c r="M11" i="24"/>
  <c r="D8" i="25" s="1"/>
  <c r="K11" i="24"/>
  <c r="C8" i="25" s="1"/>
  <c r="J11" i="24"/>
  <c r="AG10" i="24"/>
  <c r="AG11" i="24" s="1"/>
  <c r="AC10" i="24"/>
  <c r="Y10" i="24"/>
  <c r="U10" i="24"/>
  <c r="AG9" i="24"/>
  <c r="AC9" i="24"/>
  <c r="AC11" i="24" s="1"/>
  <c r="Y9" i="24"/>
  <c r="Y11" i="24" s="1"/>
  <c r="N8" i="25" s="1"/>
  <c r="U9" i="24"/>
  <c r="U11" i="24" s="1"/>
  <c r="AI71" i="22" l="1"/>
  <c r="AH55" i="24"/>
  <c r="U24" i="25"/>
  <c r="M24" i="25"/>
  <c r="AG19" i="24"/>
  <c r="V10" i="25" s="1"/>
  <c r="Y23" i="24"/>
  <c r="N11" i="25" s="1"/>
  <c r="AH30" i="24"/>
  <c r="AH42" i="24"/>
  <c r="AI42" i="24" s="1"/>
  <c r="AG67" i="24"/>
  <c r="V22" i="25" s="1"/>
  <c r="Y35" i="24"/>
  <c r="N14" i="25" s="1"/>
  <c r="Y39" i="24"/>
  <c r="N15" i="25" s="1"/>
  <c r="AG63" i="24"/>
  <c r="V21" i="25" s="1"/>
  <c r="AH38" i="24"/>
  <c r="AH66" i="24"/>
  <c r="AH41" i="24"/>
  <c r="AC51" i="24"/>
  <c r="R18" i="25" s="1"/>
  <c r="AH14" i="24"/>
  <c r="AI14" i="24" s="1"/>
  <c r="Y19" i="24"/>
  <c r="N10" i="25" s="1"/>
  <c r="L24" i="25"/>
  <c r="U23" i="24"/>
  <c r="J11" i="25" s="1"/>
  <c r="U39" i="24"/>
  <c r="J15" i="25" s="1"/>
  <c r="U47" i="24"/>
  <c r="J17" i="25" s="1"/>
  <c r="U55" i="24"/>
  <c r="J19" i="25" s="1"/>
  <c r="D24" i="25"/>
  <c r="AH29" i="24"/>
  <c r="AH31" i="24" s="1"/>
  <c r="AC55" i="24"/>
  <c r="R19" i="25" s="1"/>
  <c r="S8" i="25"/>
  <c r="T24" i="25"/>
  <c r="AG15" i="24"/>
  <c r="V9" i="25" s="1"/>
  <c r="AG39" i="24"/>
  <c r="V15" i="25" s="1"/>
  <c r="Z72" i="24"/>
  <c r="AH9" i="24"/>
  <c r="O72" i="24"/>
  <c r="AH13" i="24"/>
  <c r="AI13" i="24" s="1"/>
  <c r="U15" i="24"/>
  <c r="J9" i="25" s="1"/>
  <c r="Y55" i="24"/>
  <c r="N19" i="25" s="1"/>
  <c r="O20" i="25"/>
  <c r="AI66" i="24"/>
  <c r="AI38" i="24"/>
  <c r="AI9" i="24"/>
  <c r="V8" i="25"/>
  <c r="AI55" i="24"/>
  <c r="X19" i="25" s="1"/>
  <c r="W19" i="25"/>
  <c r="E24" i="25"/>
  <c r="J8" i="25"/>
  <c r="AI21" i="24"/>
  <c r="AI34" i="24"/>
  <c r="AI45" i="24"/>
  <c r="AH57" i="24"/>
  <c r="R72" i="24"/>
  <c r="H24" i="25"/>
  <c r="P24" i="25"/>
  <c r="AH17" i="24"/>
  <c r="AI22" i="24"/>
  <c r="AH50" i="24"/>
  <c r="AH61" i="24"/>
  <c r="U63" i="24"/>
  <c r="J21" i="25" s="1"/>
  <c r="S72" i="24"/>
  <c r="I8" i="25"/>
  <c r="I24" i="25" s="1"/>
  <c r="T72" i="24"/>
  <c r="Q8" i="25"/>
  <c r="Q24" i="25" s="1"/>
  <c r="AB72" i="24"/>
  <c r="U19" i="24"/>
  <c r="J10" i="25" s="1"/>
  <c r="AH33" i="24"/>
  <c r="AH46" i="24"/>
  <c r="AH47" i="24" s="1"/>
  <c r="Y63" i="24"/>
  <c r="N21" i="25" s="1"/>
  <c r="W72" i="24"/>
  <c r="O24" i="25"/>
  <c r="AI30" i="24"/>
  <c r="U67" i="24"/>
  <c r="J22" i="25" s="1"/>
  <c r="F8" i="25"/>
  <c r="F24" i="25" s="1"/>
  <c r="B8" i="25"/>
  <c r="B24" i="25" s="1"/>
  <c r="J72" i="24"/>
  <c r="U51" i="24"/>
  <c r="J18" i="25" s="1"/>
  <c r="AH49" i="24"/>
  <c r="C24" i="25"/>
  <c r="K72" i="24"/>
  <c r="V72" i="24"/>
  <c r="AI53" i="24"/>
  <c r="AH10" i="24"/>
  <c r="AH11" i="24" s="1"/>
  <c r="AH23" i="24"/>
  <c r="AI41" i="24"/>
  <c r="Y47" i="24"/>
  <c r="N17" i="25" s="1"/>
  <c r="AI70" i="24"/>
  <c r="AA72" i="24"/>
  <c r="N72" i="24"/>
  <c r="X72" i="24"/>
  <c r="AF72" i="24"/>
  <c r="AH26" i="24"/>
  <c r="U31" i="24"/>
  <c r="J13" i="25" s="1"/>
  <c r="AH62" i="24"/>
  <c r="AH65" i="24"/>
  <c r="AH69" i="24"/>
  <c r="M72" i="24"/>
  <c r="AE72" i="24"/>
  <c r="G24" i="25"/>
  <c r="R8" i="25"/>
  <c r="S24" i="25"/>
  <c r="AI25" i="24"/>
  <c r="AH37" i="24"/>
  <c r="AH18" i="24"/>
  <c r="AC67" i="24"/>
  <c r="R22" i="25" s="1"/>
  <c r="K24" i="25"/>
  <c r="AH15" i="24" l="1"/>
  <c r="AH43" i="24"/>
  <c r="N24" i="25"/>
  <c r="AG72" i="24"/>
  <c r="V24" i="25"/>
  <c r="AI29" i="24"/>
  <c r="R24" i="25"/>
  <c r="AI49" i="24"/>
  <c r="AH51" i="24"/>
  <c r="U72" i="24"/>
  <c r="W8" i="25"/>
  <c r="AI11" i="24"/>
  <c r="X8" i="25" s="1"/>
  <c r="AI18" i="24"/>
  <c r="AI26" i="24"/>
  <c r="AI23" i="24"/>
  <c r="X11" i="25" s="1"/>
  <c r="W11" i="25"/>
  <c r="W17" i="25"/>
  <c r="AI47" i="24"/>
  <c r="X17" i="25" s="1"/>
  <c r="J24" i="25"/>
  <c r="AI10" i="24"/>
  <c r="AH27" i="24"/>
  <c r="AI37" i="24"/>
  <c r="AH39" i="24"/>
  <c r="AI46" i="24"/>
  <c r="AI17" i="24"/>
  <c r="AH19" i="24"/>
  <c r="AI69" i="24"/>
  <c r="AH71" i="24"/>
  <c r="AI33" i="24"/>
  <c r="AH35" i="24"/>
  <c r="W9" i="25"/>
  <c r="AI15" i="24"/>
  <c r="X9" i="25" s="1"/>
  <c r="W13" i="25"/>
  <c r="AI31" i="24"/>
  <c r="X13" i="25" s="1"/>
  <c r="Y72" i="24"/>
  <c r="AH63" i="24"/>
  <c r="AI61" i="24"/>
  <c r="AI65" i="24"/>
  <c r="AH67" i="24"/>
  <c r="AI62" i="24"/>
  <c r="AC72" i="24"/>
  <c r="AI50" i="24"/>
  <c r="AH59" i="24"/>
  <c r="AI57" i="24"/>
  <c r="AH72" i="24" l="1"/>
  <c r="AJ66" i="24" s="1"/>
  <c r="W16" i="25"/>
  <c r="AI43" i="24"/>
  <c r="X16" i="25" s="1"/>
  <c r="AI19" i="24"/>
  <c r="X10" i="25" s="1"/>
  <c r="W10" i="25"/>
  <c r="AI63" i="24"/>
  <c r="X21" i="25" s="1"/>
  <c r="W21" i="25"/>
  <c r="AI35" i="24"/>
  <c r="X14" i="25" s="1"/>
  <c r="W14" i="25"/>
  <c r="AI51" i="24"/>
  <c r="X18" i="25" s="1"/>
  <c r="W18" i="25"/>
  <c r="W24" i="25" s="1"/>
  <c r="AI59" i="24"/>
  <c r="X20" i="25" s="1"/>
  <c r="W20" i="25"/>
  <c r="AI67" i="24"/>
  <c r="X22" i="25" s="1"/>
  <c r="W22" i="25"/>
  <c r="W23" i="25"/>
  <c r="AI71" i="24"/>
  <c r="X23" i="25" s="1"/>
  <c r="AI39" i="24"/>
  <c r="X15" i="25" s="1"/>
  <c r="W15" i="25"/>
  <c r="W12" i="25"/>
  <c r="AI27" i="24"/>
  <c r="X12" i="25" s="1"/>
  <c r="AJ10" i="24" l="1"/>
  <c r="AJ22" i="24"/>
  <c r="AJ14" i="24"/>
  <c r="AJ27" i="24"/>
  <c r="Y12" i="25" s="1"/>
  <c r="AJ51" i="24"/>
  <c r="Y18" i="25" s="1"/>
  <c r="AJ26" i="24"/>
  <c r="AJ57" i="24"/>
  <c r="AJ25" i="24"/>
  <c r="AJ53" i="24"/>
  <c r="AJ54" i="24"/>
  <c r="AJ33" i="24"/>
  <c r="AJ45" i="24"/>
  <c r="AJ70" i="24"/>
  <c r="AJ71" i="24"/>
  <c r="Y23" i="25" s="1"/>
  <c r="AJ61" i="24"/>
  <c r="AJ43" i="24"/>
  <c r="Y16" i="25" s="1"/>
  <c r="AJ46" i="24"/>
  <c r="AJ19" i="24"/>
  <c r="Y10" i="25" s="1"/>
  <c r="AJ38" i="24"/>
  <c r="AJ50" i="24"/>
  <c r="AJ69" i="24"/>
  <c r="AJ37" i="24"/>
  <c r="AJ34" i="24"/>
  <c r="AJ41" i="24"/>
  <c r="AJ72" i="24"/>
  <c r="Y24" i="25" s="1"/>
  <c r="AJ17" i="24"/>
  <c r="AI72" i="24"/>
  <c r="X24" i="25" s="1"/>
  <c r="AJ30" i="24"/>
  <c r="AJ65" i="24"/>
  <c r="AJ9" i="24"/>
  <c r="AJ59" i="24"/>
  <c r="Y20" i="25" s="1"/>
  <c r="AJ15" i="24"/>
  <c r="Y9" i="25" s="1"/>
  <c r="AJ11" i="24"/>
  <c r="Y8" i="25" s="1"/>
  <c r="AJ31" i="24"/>
  <c r="Y13" i="25" s="1"/>
  <c r="AJ13" i="24"/>
  <c r="AJ21" i="24"/>
  <c r="AJ55" i="24"/>
  <c r="Y19" i="25" s="1"/>
  <c r="AJ62" i="24"/>
  <c r="AJ58" i="24"/>
  <c r="AJ18" i="24"/>
  <c r="AJ42" i="24"/>
  <c r="AJ67" i="24"/>
  <c r="Y22" i="25" s="1"/>
  <c r="AJ35" i="24"/>
  <c r="Y14" i="25" s="1"/>
  <c r="AJ39" i="24"/>
  <c r="Y15" i="25" s="1"/>
  <c r="AJ63" i="24"/>
  <c r="Y21" i="25" s="1"/>
  <c r="AJ23" i="24"/>
  <c r="Y11" i="25" s="1"/>
  <c r="AJ49" i="24"/>
  <c r="AJ47" i="24"/>
  <c r="AJ29" i="24"/>
  <c r="C18" i="23"/>
  <c r="Y17" i="23"/>
  <c r="A5" i="23"/>
  <c r="A25" i="23" s="1"/>
  <c r="A76" i="22"/>
  <c r="AF75" i="22"/>
  <c r="U24" i="23" s="1"/>
  <c r="AE75" i="22"/>
  <c r="T24" i="23" s="1"/>
  <c r="AD75" i="22"/>
  <c r="S24" i="23" s="1"/>
  <c r="AB75" i="22"/>
  <c r="Q24" i="23" s="1"/>
  <c r="AA75" i="22"/>
  <c r="P24" i="23" s="1"/>
  <c r="Z75" i="22"/>
  <c r="O24" i="23" s="1"/>
  <c r="X75" i="22"/>
  <c r="M24" i="23" s="1"/>
  <c r="W75" i="22"/>
  <c r="L24" i="23" s="1"/>
  <c r="V75" i="22"/>
  <c r="K24" i="23" s="1"/>
  <c r="T75" i="22"/>
  <c r="S75" i="22"/>
  <c r="R75" i="22"/>
  <c r="G24" i="23" s="1"/>
  <c r="O75" i="22"/>
  <c r="F24" i="23" s="1"/>
  <c r="N75" i="22"/>
  <c r="E24" i="23" s="1"/>
  <c r="M75" i="22"/>
  <c r="D24" i="23" s="1"/>
  <c r="K75" i="22"/>
  <c r="B24" i="23"/>
  <c r="AG74" i="22"/>
  <c r="AC74" i="22"/>
  <c r="Y74" i="22"/>
  <c r="U74" i="22"/>
  <c r="AG73" i="22"/>
  <c r="AG75" i="22" s="1"/>
  <c r="V24" i="23" s="1"/>
  <c r="AC73" i="22"/>
  <c r="AC75" i="22" s="1"/>
  <c r="R24" i="23" s="1"/>
  <c r="Y73" i="22"/>
  <c r="Y75" i="22" s="1"/>
  <c r="N24" i="23" s="1"/>
  <c r="U73" i="22"/>
  <c r="U75" i="22" s="1"/>
  <c r="AF67" i="22"/>
  <c r="U22" i="23" s="1"/>
  <c r="AE67" i="22"/>
  <c r="T22" i="23" s="1"/>
  <c r="AD67" i="22"/>
  <c r="S22" i="23" s="1"/>
  <c r="AB67" i="22"/>
  <c r="Q22" i="23" s="1"/>
  <c r="AA67" i="22"/>
  <c r="P22" i="23" s="1"/>
  <c r="Z67" i="22"/>
  <c r="O22" i="23" s="1"/>
  <c r="X67" i="22"/>
  <c r="M22" i="23" s="1"/>
  <c r="W67" i="22"/>
  <c r="L22" i="23" s="1"/>
  <c r="V67" i="22"/>
  <c r="K22" i="23" s="1"/>
  <c r="T67" i="22"/>
  <c r="I22" i="23" s="1"/>
  <c r="S67" i="22"/>
  <c r="H22" i="23" s="1"/>
  <c r="R67" i="22"/>
  <c r="G22" i="23" s="1"/>
  <c r="O67" i="22"/>
  <c r="F22" i="23" s="1"/>
  <c r="N67" i="22"/>
  <c r="E22" i="23" s="1"/>
  <c r="M67" i="22"/>
  <c r="D22" i="23" s="1"/>
  <c r="K67" i="22"/>
  <c r="C22" i="23" s="1"/>
  <c r="B22" i="23"/>
  <c r="AG66" i="22"/>
  <c r="AC66" i="22"/>
  <c r="Y66" i="22"/>
  <c r="U66" i="22"/>
  <c r="AG65" i="22"/>
  <c r="AC65" i="22"/>
  <c r="Y65" i="22"/>
  <c r="U65" i="22"/>
  <c r="AF63" i="22"/>
  <c r="U21" i="23" s="1"/>
  <c r="AE63" i="22"/>
  <c r="T21" i="23" s="1"/>
  <c r="AD63" i="22"/>
  <c r="S21" i="23" s="1"/>
  <c r="AB63" i="22"/>
  <c r="Q21" i="23" s="1"/>
  <c r="AA63" i="22"/>
  <c r="P21" i="23" s="1"/>
  <c r="Z63" i="22"/>
  <c r="O21" i="23" s="1"/>
  <c r="X63" i="22"/>
  <c r="M21" i="23" s="1"/>
  <c r="W63" i="22"/>
  <c r="L21" i="23" s="1"/>
  <c r="V63" i="22"/>
  <c r="K21" i="23" s="1"/>
  <c r="T63" i="22"/>
  <c r="I21" i="23" s="1"/>
  <c r="S63" i="22"/>
  <c r="H21" i="23" s="1"/>
  <c r="R63" i="22"/>
  <c r="G21" i="23" s="1"/>
  <c r="O63" i="22"/>
  <c r="F21" i="23" s="1"/>
  <c r="N63" i="22"/>
  <c r="E21" i="23" s="1"/>
  <c r="M63" i="22"/>
  <c r="D21" i="23" s="1"/>
  <c r="K63" i="22"/>
  <c r="C21" i="23" s="1"/>
  <c r="B21" i="23"/>
  <c r="AG62" i="22"/>
  <c r="AC62" i="22"/>
  <c r="Y62" i="22"/>
  <c r="U62" i="22"/>
  <c r="AG61" i="22"/>
  <c r="AG63" i="22" s="1"/>
  <c r="V21" i="23" s="1"/>
  <c r="AC61" i="22"/>
  <c r="AC63" i="22" s="1"/>
  <c r="R21" i="23" s="1"/>
  <c r="Y61" i="22"/>
  <c r="U61" i="22"/>
  <c r="AF59" i="22"/>
  <c r="U20" i="23" s="1"/>
  <c r="AE59" i="22"/>
  <c r="T20" i="23" s="1"/>
  <c r="AD59" i="22"/>
  <c r="S20" i="23" s="1"/>
  <c r="AB59" i="22"/>
  <c r="Q20" i="23" s="1"/>
  <c r="AA59" i="22"/>
  <c r="P20" i="23" s="1"/>
  <c r="Z59" i="22"/>
  <c r="O20" i="23" s="1"/>
  <c r="X59" i="22"/>
  <c r="M20" i="23" s="1"/>
  <c r="W59" i="22"/>
  <c r="L20" i="23" s="1"/>
  <c r="V59" i="22"/>
  <c r="K20" i="23" s="1"/>
  <c r="T59" i="22"/>
  <c r="I20" i="23" s="1"/>
  <c r="S59" i="22"/>
  <c r="H20" i="23" s="1"/>
  <c r="R59" i="22"/>
  <c r="G20" i="23" s="1"/>
  <c r="O59" i="22"/>
  <c r="F20" i="23" s="1"/>
  <c r="N59" i="22"/>
  <c r="E20" i="23" s="1"/>
  <c r="M59" i="22"/>
  <c r="D20" i="23" s="1"/>
  <c r="K59" i="22"/>
  <c r="C20" i="23" s="1"/>
  <c r="B20" i="23"/>
  <c r="AG58" i="22"/>
  <c r="AC58" i="22"/>
  <c r="Y58" i="22"/>
  <c r="U58" i="22"/>
  <c r="AG57" i="22"/>
  <c r="AG59" i="22" s="1"/>
  <c r="V20" i="23" s="1"/>
  <c r="AC57" i="22"/>
  <c r="Y57" i="22"/>
  <c r="U57" i="22"/>
  <c r="AF55" i="22"/>
  <c r="U19" i="23" s="1"/>
  <c r="AE55" i="22"/>
  <c r="T19" i="23" s="1"/>
  <c r="AD55" i="22"/>
  <c r="S19" i="23" s="1"/>
  <c r="AB55" i="22"/>
  <c r="Q19" i="23" s="1"/>
  <c r="AA55" i="22"/>
  <c r="P19" i="23" s="1"/>
  <c r="Z55" i="22"/>
  <c r="O19" i="23" s="1"/>
  <c r="X55" i="22"/>
  <c r="M19" i="23" s="1"/>
  <c r="W55" i="22"/>
  <c r="L19" i="23" s="1"/>
  <c r="V55" i="22"/>
  <c r="K19" i="23" s="1"/>
  <c r="T55" i="22"/>
  <c r="I19" i="23" s="1"/>
  <c r="S55" i="22"/>
  <c r="H19" i="23" s="1"/>
  <c r="R55" i="22"/>
  <c r="G19" i="23" s="1"/>
  <c r="O55" i="22"/>
  <c r="F19" i="23" s="1"/>
  <c r="N55" i="22"/>
  <c r="E19" i="23" s="1"/>
  <c r="M55" i="22"/>
  <c r="D19" i="23" s="1"/>
  <c r="K55" i="22"/>
  <c r="C19" i="23" s="1"/>
  <c r="B19" i="23"/>
  <c r="AG54" i="22"/>
  <c r="AC54" i="22"/>
  <c r="Y54" i="22"/>
  <c r="U54" i="22"/>
  <c r="AG53" i="22"/>
  <c r="AC53" i="22"/>
  <c r="Y53" i="22"/>
  <c r="U53" i="22"/>
  <c r="AF51" i="22"/>
  <c r="U18" i="23" s="1"/>
  <c r="AE51" i="22"/>
  <c r="T18" i="23" s="1"/>
  <c r="AD51" i="22"/>
  <c r="S18" i="23" s="1"/>
  <c r="AB51" i="22"/>
  <c r="Q18" i="23" s="1"/>
  <c r="AA51" i="22"/>
  <c r="P18" i="23" s="1"/>
  <c r="Z51" i="22"/>
  <c r="O18" i="23" s="1"/>
  <c r="X51" i="22"/>
  <c r="M18" i="23" s="1"/>
  <c r="W51" i="22"/>
  <c r="L18" i="23" s="1"/>
  <c r="V51" i="22"/>
  <c r="K18" i="23" s="1"/>
  <c r="T51" i="22"/>
  <c r="I18" i="23" s="1"/>
  <c r="S51" i="22"/>
  <c r="H18" i="23" s="1"/>
  <c r="R51" i="22"/>
  <c r="G18" i="23" s="1"/>
  <c r="O51" i="22"/>
  <c r="F18" i="23" s="1"/>
  <c r="N51" i="22"/>
  <c r="E18" i="23" s="1"/>
  <c r="M51" i="22"/>
  <c r="D18" i="23" s="1"/>
  <c r="B18" i="23"/>
  <c r="AG50" i="22"/>
  <c r="AC50" i="22"/>
  <c r="Y50" i="22"/>
  <c r="U50" i="22"/>
  <c r="AG49" i="22"/>
  <c r="AC49" i="22"/>
  <c r="Y49" i="22"/>
  <c r="U49" i="22"/>
  <c r="AF47" i="22"/>
  <c r="U17" i="23" s="1"/>
  <c r="AE47" i="22"/>
  <c r="T17" i="23" s="1"/>
  <c r="AD47" i="22"/>
  <c r="S17" i="23" s="1"/>
  <c r="AB47" i="22"/>
  <c r="Q17" i="23" s="1"/>
  <c r="AA47" i="22"/>
  <c r="P17" i="23" s="1"/>
  <c r="Z47" i="22"/>
  <c r="O17" i="23" s="1"/>
  <c r="X47" i="22"/>
  <c r="M17" i="23" s="1"/>
  <c r="W47" i="22"/>
  <c r="L17" i="23" s="1"/>
  <c r="V47" i="22"/>
  <c r="K17" i="23" s="1"/>
  <c r="T47" i="22"/>
  <c r="I17" i="23" s="1"/>
  <c r="S47" i="22"/>
  <c r="H17" i="23" s="1"/>
  <c r="R47" i="22"/>
  <c r="G17" i="23" s="1"/>
  <c r="O47" i="22"/>
  <c r="F17" i="23" s="1"/>
  <c r="N47" i="22"/>
  <c r="E17" i="23" s="1"/>
  <c r="M47" i="22"/>
  <c r="D17" i="23" s="1"/>
  <c r="K47" i="22"/>
  <c r="C17" i="23" s="1"/>
  <c r="B17" i="23"/>
  <c r="AG46" i="22"/>
  <c r="AC46" i="22"/>
  <c r="Y46" i="22"/>
  <c r="U46" i="22"/>
  <c r="AG45" i="22"/>
  <c r="AC45" i="22"/>
  <c r="Y45" i="22"/>
  <c r="U45" i="22"/>
  <c r="AF43" i="22"/>
  <c r="U16" i="23" s="1"/>
  <c r="AE43" i="22"/>
  <c r="T16" i="23" s="1"/>
  <c r="AD43" i="22"/>
  <c r="S16" i="23" s="1"/>
  <c r="AB43" i="22"/>
  <c r="Q16" i="23" s="1"/>
  <c r="AA43" i="22"/>
  <c r="P16" i="23" s="1"/>
  <c r="Z43" i="22"/>
  <c r="O16" i="23" s="1"/>
  <c r="X43" i="22"/>
  <c r="M16" i="23" s="1"/>
  <c r="W43" i="22"/>
  <c r="L16" i="23" s="1"/>
  <c r="V43" i="22"/>
  <c r="K16" i="23" s="1"/>
  <c r="T43" i="22"/>
  <c r="I16" i="23" s="1"/>
  <c r="S43" i="22"/>
  <c r="H16" i="23" s="1"/>
  <c r="R43" i="22"/>
  <c r="G16" i="23" s="1"/>
  <c r="O43" i="22"/>
  <c r="F16" i="23" s="1"/>
  <c r="N43" i="22"/>
  <c r="E16" i="23" s="1"/>
  <c r="M43" i="22"/>
  <c r="D16" i="23" s="1"/>
  <c r="K43" i="22"/>
  <c r="C16" i="23" s="1"/>
  <c r="B16" i="23"/>
  <c r="AG42" i="22"/>
  <c r="AC42" i="22"/>
  <c r="AC43" i="22" s="1"/>
  <c r="R16" i="23" s="1"/>
  <c r="Y42" i="22"/>
  <c r="U42" i="22"/>
  <c r="AG41" i="22"/>
  <c r="AC41" i="22"/>
  <c r="Y41" i="22"/>
  <c r="U41" i="22"/>
  <c r="AF39" i="22"/>
  <c r="U15" i="23" s="1"/>
  <c r="AE39" i="22"/>
  <c r="T15" i="23" s="1"/>
  <c r="AD39" i="22"/>
  <c r="S15" i="23" s="1"/>
  <c r="AB39" i="22"/>
  <c r="Q15" i="23" s="1"/>
  <c r="AA39" i="22"/>
  <c r="P15" i="23" s="1"/>
  <c r="Z39" i="22"/>
  <c r="O15" i="23" s="1"/>
  <c r="X39" i="22"/>
  <c r="M15" i="23" s="1"/>
  <c r="W39" i="22"/>
  <c r="L15" i="23" s="1"/>
  <c r="V39" i="22"/>
  <c r="K15" i="23" s="1"/>
  <c r="T39" i="22"/>
  <c r="I15" i="23" s="1"/>
  <c r="S39" i="22"/>
  <c r="H15" i="23" s="1"/>
  <c r="R39" i="22"/>
  <c r="G15" i="23" s="1"/>
  <c r="O39" i="22"/>
  <c r="F15" i="23" s="1"/>
  <c r="N39" i="22"/>
  <c r="E15" i="23" s="1"/>
  <c r="M39" i="22"/>
  <c r="D15" i="23" s="1"/>
  <c r="K39" i="22"/>
  <c r="C15" i="23" s="1"/>
  <c r="B15" i="23"/>
  <c r="AG38" i="22"/>
  <c r="AC38" i="22"/>
  <c r="Y38" i="22"/>
  <c r="U38" i="22"/>
  <c r="AG37" i="22"/>
  <c r="AC37" i="22"/>
  <c r="Y37" i="22"/>
  <c r="U37" i="22"/>
  <c r="U39" i="22" s="1"/>
  <c r="J15" i="23" s="1"/>
  <c r="AF35" i="22"/>
  <c r="U14" i="23" s="1"/>
  <c r="AE35" i="22"/>
  <c r="T14" i="23" s="1"/>
  <c r="AD35" i="22"/>
  <c r="S14" i="23" s="1"/>
  <c r="AB35" i="22"/>
  <c r="Q14" i="23" s="1"/>
  <c r="AA35" i="22"/>
  <c r="P14" i="23" s="1"/>
  <c r="Z35" i="22"/>
  <c r="O14" i="23" s="1"/>
  <c r="X35" i="22"/>
  <c r="M14" i="23" s="1"/>
  <c r="W35" i="22"/>
  <c r="L14" i="23" s="1"/>
  <c r="V35" i="22"/>
  <c r="K14" i="23" s="1"/>
  <c r="T35" i="22"/>
  <c r="I14" i="23" s="1"/>
  <c r="S35" i="22"/>
  <c r="H14" i="23" s="1"/>
  <c r="R35" i="22"/>
  <c r="G14" i="23" s="1"/>
  <c r="O35" i="22"/>
  <c r="F14" i="23" s="1"/>
  <c r="N35" i="22"/>
  <c r="E14" i="23" s="1"/>
  <c r="M35" i="22"/>
  <c r="D14" i="23" s="1"/>
  <c r="K35" i="22"/>
  <c r="C14" i="23" s="1"/>
  <c r="B14" i="23"/>
  <c r="AG34" i="22"/>
  <c r="AC34" i="22"/>
  <c r="Y34" i="22"/>
  <c r="U34" i="22"/>
  <c r="AG33" i="22"/>
  <c r="AC33" i="22"/>
  <c r="Y33" i="22"/>
  <c r="U33" i="22"/>
  <c r="AF31" i="22"/>
  <c r="U13" i="23" s="1"/>
  <c r="AE31" i="22"/>
  <c r="T13" i="23" s="1"/>
  <c r="AD31" i="22"/>
  <c r="S13" i="23" s="1"/>
  <c r="AB31" i="22"/>
  <c r="Q13" i="23" s="1"/>
  <c r="AA31" i="22"/>
  <c r="P13" i="23" s="1"/>
  <c r="Z31" i="22"/>
  <c r="O13" i="23" s="1"/>
  <c r="X31" i="22"/>
  <c r="M13" i="23" s="1"/>
  <c r="W31" i="22"/>
  <c r="L13" i="23" s="1"/>
  <c r="V31" i="22"/>
  <c r="K13" i="23" s="1"/>
  <c r="T31" i="22"/>
  <c r="I13" i="23" s="1"/>
  <c r="S31" i="22"/>
  <c r="H13" i="23" s="1"/>
  <c r="R31" i="22"/>
  <c r="G13" i="23" s="1"/>
  <c r="O31" i="22"/>
  <c r="F13" i="23" s="1"/>
  <c r="N31" i="22"/>
  <c r="E13" i="23" s="1"/>
  <c r="M31" i="22"/>
  <c r="D13" i="23" s="1"/>
  <c r="K31" i="22"/>
  <c r="C13" i="23" s="1"/>
  <c r="B13" i="23"/>
  <c r="AG30" i="22"/>
  <c r="AC30" i="22"/>
  <c r="Y30" i="22"/>
  <c r="U30" i="22"/>
  <c r="AG29" i="22"/>
  <c r="AC29" i="22"/>
  <c r="Y29" i="22"/>
  <c r="U29" i="22"/>
  <c r="AF27" i="22"/>
  <c r="U12" i="23" s="1"/>
  <c r="AE27" i="22"/>
  <c r="T12" i="23" s="1"/>
  <c r="AD27" i="22"/>
  <c r="S12" i="23" s="1"/>
  <c r="AB27" i="22"/>
  <c r="Q12" i="23" s="1"/>
  <c r="AA27" i="22"/>
  <c r="P12" i="23" s="1"/>
  <c r="Z27" i="22"/>
  <c r="O12" i="23" s="1"/>
  <c r="X27" i="22"/>
  <c r="M12" i="23" s="1"/>
  <c r="W27" i="22"/>
  <c r="L12" i="23" s="1"/>
  <c r="V27" i="22"/>
  <c r="K12" i="23" s="1"/>
  <c r="T27" i="22"/>
  <c r="I12" i="23" s="1"/>
  <c r="S27" i="22"/>
  <c r="H12" i="23" s="1"/>
  <c r="R27" i="22"/>
  <c r="G12" i="23" s="1"/>
  <c r="O27" i="22"/>
  <c r="F12" i="23" s="1"/>
  <c r="N27" i="22"/>
  <c r="E12" i="23" s="1"/>
  <c r="M27" i="22"/>
  <c r="D12" i="23" s="1"/>
  <c r="K27" i="22"/>
  <c r="C12" i="23" s="1"/>
  <c r="B12" i="23"/>
  <c r="AG26" i="22"/>
  <c r="AC26" i="22"/>
  <c r="Y26" i="22"/>
  <c r="U26" i="22"/>
  <c r="AG25" i="22"/>
  <c r="AC25" i="22"/>
  <c r="Y25" i="22"/>
  <c r="U25" i="22"/>
  <c r="AF23" i="22"/>
  <c r="U11" i="23" s="1"/>
  <c r="AE23" i="22"/>
  <c r="T11" i="23" s="1"/>
  <c r="AD23" i="22"/>
  <c r="S11" i="23" s="1"/>
  <c r="AB23" i="22"/>
  <c r="Q11" i="23" s="1"/>
  <c r="AA23" i="22"/>
  <c r="P11" i="23" s="1"/>
  <c r="Z23" i="22"/>
  <c r="O11" i="23" s="1"/>
  <c r="X23" i="22"/>
  <c r="M11" i="23" s="1"/>
  <c r="W23" i="22"/>
  <c r="L11" i="23" s="1"/>
  <c r="V23" i="22"/>
  <c r="K11" i="23" s="1"/>
  <c r="T23" i="22"/>
  <c r="I11" i="23" s="1"/>
  <c r="S23" i="22"/>
  <c r="H11" i="23" s="1"/>
  <c r="R23" i="22"/>
  <c r="G11" i="23" s="1"/>
  <c r="O23" i="22"/>
  <c r="F11" i="23" s="1"/>
  <c r="N23" i="22"/>
  <c r="E11" i="23" s="1"/>
  <c r="M23" i="22"/>
  <c r="D11" i="23" s="1"/>
  <c r="K23" i="22"/>
  <c r="C11" i="23" s="1"/>
  <c r="B11" i="23"/>
  <c r="AG22" i="22"/>
  <c r="AC22" i="22"/>
  <c r="Y22" i="22"/>
  <c r="U22" i="22"/>
  <c r="AG21" i="22"/>
  <c r="AC21" i="22"/>
  <c r="Y21" i="22"/>
  <c r="U21" i="22"/>
  <c r="AF19" i="22"/>
  <c r="U10" i="23" s="1"/>
  <c r="AE19" i="22"/>
  <c r="T10" i="23" s="1"/>
  <c r="AD19" i="22"/>
  <c r="S10" i="23" s="1"/>
  <c r="AB19" i="22"/>
  <c r="Q10" i="23" s="1"/>
  <c r="AA19" i="22"/>
  <c r="P10" i="23" s="1"/>
  <c r="Z19" i="22"/>
  <c r="O10" i="23" s="1"/>
  <c r="X19" i="22"/>
  <c r="M10" i="23" s="1"/>
  <c r="W19" i="22"/>
  <c r="L10" i="23" s="1"/>
  <c r="V19" i="22"/>
  <c r="K10" i="23" s="1"/>
  <c r="T19" i="22"/>
  <c r="I10" i="23" s="1"/>
  <c r="S19" i="22"/>
  <c r="H10" i="23" s="1"/>
  <c r="R19" i="22"/>
  <c r="G10" i="23" s="1"/>
  <c r="O19" i="22"/>
  <c r="F10" i="23" s="1"/>
  <c r="N19" i="22"/>
  <c r="E10" i="23" s="1"/>
  <c r="M19" i="22"/>
  <c r="D10" i="23" s="1"/>
  <c r="K19" i="22"/>
  <c r="C10" i="23" s="1"/>
  <c r="B10" i="23"/>
  <c r="AG18" i="22"/>
  <c r="AC18" i="22"/>
  <c r="Y18" i="22"/>
  <c r="U18" i="22"/>
  <c r="AG17" i="22"/>
  <c r="AC17" i="22"/>
  <c r="Y17" i="22"/>
  <c r="U17" i="22"/>
  <c r="AF15" i="22"/>
  <c r="U9" i="23" s="1"/>
  <c r="AE15" i="22"/>
  <c r="T9" i="23" s="1"/>
  <c r="AD15" i="22"/>
  <c r="S9" i="23" s="1"/>
  <c r="AB15" i="22"/>
  <c r="Q9" i="23" s="1"/>
  <c r="AA15" i="22"/>
  <c r="P9" i="23" s="1"/>
  <c r="Z15" i="22"/>
  <c r="O9" i="23" s="1"/>
  <c r="X15" i="22"/>
  <c r="M9" i="23" s="1"/>
  <c r="W15" i="22"/>
  <c r="L9" i="23" s="1"/>
  <c r="V15" i="22"/>
  <c r="K9" i="23" s="1"/>
  <c r="T15" i="22"/>
  <c r="I9" i="23" s="1"/>
  <c r="S15" i="22"/>
  <c r="H9" i="23" s="1"/>
  <c r="R15" i="22"/>
  <c r="G9" i="23" s="1"/>
  <c r="O15" i="22"/>
  <c r="F9" i="23" s="1"/>
  <c r="N15" i="22"/>
  <c r="E9" i="23" s="1"/>
  <c r="M15" i="22"/>
  <c r="D9" i="23" s="1"/>
  <c r="K15" i="22"/>
  <c r="C9" i="23" s="1"/>
  <c r="B9" i="23"/>
  <c r="AG14" i="22"/>
  <c r="AC14" i="22"/>
  <c r="Y14" i="22"/>
  <c r="U14" i="22"/>
  <c r="AG13" i="22"/>
  <c r="AC13" i="22"/>
  <c r="Y13" i="22"/>
  <c r="U13" i="22"/>
  <c r="AF11" i="22"/>
  <c r="U8" i="23" s="1"/>
  <c r="AE11" i="22"/>
  <c r="T8" i="23" s="1"/>
  <c r="AD11" i="22"/>
  <c r="S8" i="23" s="1"/>
  <c r="AB11" i="22"/>
  <c r="AA11" i="22"/>
  <c r="P8" i="23" s="1"/>
  <c r="Z11" i="22"/>
  <c r="O8" i="23" s="1"/>
  <c r="X11" i="22"/>
  <c r="M8" i="23" s="1"/>
  <c r="W11" i="22"/>
  <c r="L8" i="23" s="1"/>
  <c r="V11" i="22"/>
  <c r="K8" i="23" s="1"/>
  <c r="T11" i="22"/>
  <c r="S11" i="22"/>
  <c r="H8" i="23" s="1"/>
  <c r="R11" i="22"/>
  <c r="G8" i="23" s="1"/>
  <c r="O11" i="22"/>
  <c r="F8" i="23" s="1"/>
  <c r="N11" i="22"/>
  <c r="E8" i="23" s="1"/>
  <c r="M11" i="22"/>
  <c r="D8" i="23" s="1"/>
  <c r="K11" i="22"/>
  <c r="C8" i="23" s="1"/>
  <c r="AG10" i="22"/>
  <c r="AC10" i="22"/>
  <c r="Y10" i="22"/>
  <c r="U10" i="22"/>
  <c r="AG9" i="22"/>
  <c r="AC9" i="22"/>
  <c r="Y9" i="22"/>
  <c r="U9" i="22"/>
  <c r="I24" i="23" l="1"/>
  <c r="T76" i="22"/>
  <c r="H24" i="23"/>
  <c r="S76" i="22"/>
  <c r="J24" i="23"/>
  <c r="U76" i="22"/>
  <c r="C24" i="23"/>
  <c r="K76" i="22"/>
  <c r="AH38" i="22"/>
  <c r="AH58" i="22"/>
  <c r="AG19" i="22"/>
  <c r="V10" i="23" s="1"/>
  <c r="Y43" i="22"/>
  <c r="N16" i="23" s="1"/>
  <c r="AG51" i="22"/>
  <c r="V18" i="23" s="1"/>
  <c r="Y11" i="22"/>
  <c r="N8" i="23" s="1"/>
  <c r="U27" i="22"/>
  <c r="J12" i="23" s="1"/>
  <c r="AC35" i="22"/>
  <c r="R14" i="23" s="1"/>
  <c r="AH45" i="22"/>
  <c r="AC11" i="22"/>
  <c r="AC15" i="22"/>
  <c r="R9" i="23" s="1"/>
  <c r="AH21" i="22"/>
  <c r="Y27" i="22"/>
  <c r="N12" i="23" s="1"/>
  <c r="Y15" i="22"/>
  <c r="N9" i="23" s="1"/>
  <c r="AC39" i="22"/>
  <c r="R15" i="23" s="1"/>
  <c r="AH41" i="22"/>
  <c r="AI41" i="22" s="1"/>
  <c r="AG47" i="22"/>
  <c r="V17" i="23" s="1"/>
  <c r="AC55" i="22"/>
  <c r="R19" i="23" s="1"/>
  <c r="AC31" i="22"/>
  <c r="R13" i="23" s="1"/>
  <c r="AH53" i="22"/>
  <c r="AI53" i="22" s="1"/>
  <c r="AG31" i="22"/>
  <c r="V13" i="23" s="1"/>
  <c r="AG43" i="22"/>
  <c r="V16" i="23" s="1"/>
  <c r="AC47" i="22"/>
  <c r="R17" i="23" s="1"/>
  <c r="Y51" i="22"/>
  <c r="N18" i="23" s="1"/>
  <c r="U59" i="22"/>
  <c r="J20" i="23" s="1"/>
  <c r="AG23" i="22"/>
  <c r="V11" i="23" s="1"/>
  <c r="AH29" i="22"/>
  <c r="AC27" i="22"/>
  <c r="R12" i="23" s="1"/>
  <c r="U35" i="22"/>
  <c r="J14" i="23" s="1"/>
  <c r="AC59" i="22"/>
  <c r="R20" i="23" s="1"/>
  <c r="Y63" i="22"/>
  <c r="N21" i="23" s="1"/>
  <c r="AG11" i="22"/>
  <c r="V8" i="23" s="1"/>
  <c r="AH9" i="22"/>
  <c r="AI9" i="22" s="1"/>
  <c r="AH54" i="22"/>
  <c r="AI54" i="22" s="1"/>
  <c r="AH74" i="22"/>
  <c r="E25" i="23"/>
  <c r="AH25" i="22"/>
  <c r="AH65" i="22"/>
  <c r="AI65" i="22" s="1"/>
  <c r="U11" i="22"/>
  <c r="J8" i="23" s="1"/>
  <c r="Y19" i="22"/>
  <c r="N10" i="23" s="1"/>
  <c r="U23" i="22"/>
  <c r="J11" i="23" s="1"/>
  <c r="AG39" i="22"/>
  <c r="V15" i="23" s="1"/>
  <c r="U43" i="22"/>
  <c r="J16" i="23" s="1"/>
  <c r="Y55" i="22"/>
  <c r="N19" i="23" s="1"/>
  <c r="AH22" i="22"/>
  <c r="AI22" i="22" s="1"/>
  <c r="AC19" i="22"/>
  <c r="R10" i="23" s="1"/>
  <c r="Y31" i="22"/>
  <c r="N13" i="23" s="1"/>
  <c r="AG35" i="22"/>
  <c r="V14" i="23" s="1"/>
  <c r="AC51" i="22"/>
  <c r="AH62" i="22"/>
  <c r="AI62" i="22" s="1"/>
  <c r="AG67" i="22"/>
  <c r="V22" i="23" s="1"/>
  <c r="Y67" i="22"/>
  <c r="N22" i="23" s="1"/>
  <c r="T25" i="23"/>
  <c r="AC23" i="22"/>
  <c r="R11" i="23" s="1"/>
  <c r="L25" i="23"/>
  <c r="Y39" i="22"/>
  <c r="N15" i="23" s="1"/>
  <c r="AG55" i="22"/>
  <c r="V19" i="23" s="1"/>
  <c r="AH66" i="22"/>
  <c r="AI66" i="22" s="1"/>
  <c r="D25" i="23"/>
  <c r="AH10" i="22"/>
  <c r="AI10" i="22" s="1"/>
  <c r="AG15" i="22"/>
  <c r="V9" i="23" s="1"/>
  <c r="AG27" i="22"/>
  <c r="V12" i="23" s="1"/>
  <c r="Y35" i="22"/>
  <c r="N14" i="23" s="1"/>
  <c r="Y59" i="22"/>
  <c r="N20" i="23" s="1"/>
  <c r="AH13" i="22"/>
  <c r="AI13" i="22" s="1"/>
  <c r="U15" i="22"/>
  <c r="J9" i="23" s="1"/>
  <c r="AH30" i="22"/>
  <c r="AH31" i="22" s="1"/>
  <c r="U55" i="22"/>
  <c r="J19" i="23" s="1"/>
  <c r="U25" i="23"/>
  <c r="AI29" i="22"/>
  <c r="F25" i="23"/>
  <c r="AI45" i="22"/>
  <c r="AI58" i="22"/>
  <c r="M25" i="23"/>
  <c r="H25" i="23"/>
  <c r="P25" i="23"/>
  <c r="AH17" i="22"/>
  <c r="AH50" i="22"/>
  <c r="AH61" i="22"/>
  <c r="U63" i="22"/>
  <c r="J21" i="23" s="1"/>
  <c r="O25" i="23"/>
  <c r="I8" i="23"/>
  <c r="I25" i="23" s="1"/>
  <c r="Q8" i="23"/>
  <c r="Q25" i="23" s="1"/>
  <c r="U19" i="22"/>
  <c r="J10" i="23" s="1"/>
  <c r="AH33" i="22"/>
  <c r="AI38" i="22"/>
  <c r="AH46" i="22"/>
  <c r="AH47" i="22" s="1"/>
  <c r="C25" i="23"/>
  <c r="S25" i="23"/>
  <c r="B8" i="23"/>
  <c r="B25" i="23" s="1"/>
  <c r="AH37" i="22"/>
  <c r="AI74" i="22"/>
  <c r="AH26" i="22"/>
  <c r="U31" i="22"/>
  <c r="J13" i="23" s="1"/>
  <c r="AH73" i="22"/>
  <c r="K25" i="23"/>
  <c r="R8" i="23"/>
  <c r="AI21" i="22"/>
  <c r="U51" i="22"/>
  <c r="J18" i="23" s="1"/>
  <c r="AH49" i="22"/>
  <c r="Y47" i="22"/>
  <c r="N17" i="23" s="1"/>
  <c r="AH55" i="22"/>
  <c r="G25" i="23"/>
  <c r="AH18" i="22"/>
  <c r="AH42" i="22"/>
  <c r="U47" i="22"/>
  <c r="J17" i="23" s="1"/>
  <c r="AC67" i="22"/>
  <c r="R22" i="23" s="1"/>
  <c r="Y23" i="22"/>
  <c r="N11" i="23" s="1"/>
  <c r="U67" i="22"/>
  <c r="J22" i="23" s="1"/>
  <c r="AH14" i="22"/>
  <c r="AH15" i="22" s="1"/>
  <c r="AH34" i="22"/>
  <c r="AH57" i="22"/>
  <c r="U22" i="21"/>
  <c r="E22" i="21"/>
  <c r="K19" i="21"/>
  <c r="C18" i="21"/>
  <c r="Y17" i="21"/>
  <c r="S16" i="21"/>
  <c r="S15" i="21"/>
  <c r="O14" i="21"/>
  <c r="G13" i="21"/>
  <c r="G12" i="21"/>
  <c r="E11" i="21"/>
  <c r="E10" i="21"/>
  <c r="E9" i="21"/>
  <c r="C8" i="21"/>
  <c r="A5" i="21"/>
  <c r="A24" i="21" s="1"/>
  <c r="A72" i="20"/>
  <c r="U23" i="21"/>
  <c r="T23" i="21"/>
  <c r="S23" i="21"/>
  <c r="Q23" i="21"/>
  <c r="P23" i="21"/>
  <c r="O23" i="21"/>
  <c r="M23" i="21"/>
  <c r="L23" i="21"/>
  <c r="K23" i="21"/>
  <c r="I23" i="21"/>
  <c r="H23" i="21"/>
  <c r="G23" i="21"/>
  <c r="O71" i="20"/>
  <c r="F23" i="21" s="1"/>
  <c r="N71" i="20"/>
  <c r="E23" i="21" s="1"/>
  <c r="M71" i="20"/>
  <c r="D23" i="21" s="1"/>
  <c r="C23" i="21"/>
  <c r="J71" i="20"/>
  <c r="B23" i="21" s="1"/>
  <c r="AG70" i="20"/>
  <c r="AC70" i="20"/>
  <c r="Y70" i="20"/>
  <c r="U70" i="20"/>
  <c r="AG69" i="20"/>
  <c r="V23" i="21" s="1"/>
  <c r="AC69" i="20"/>
  <c r="R23" i="21" s="1"/>
  <c r="Y69" i="20"/>
  <c r="N23" i="21" s="1"/>
  <c r="U69" i="20"/>
  <c r="J23" i="21" s="1"/>
  <c r="AF67" i="20"/>
  <c r="AE67" i="20"/>
  <c r="T22" i="21" s="1"/>
  <c r="AD67" i="20"/>
  <c r="S22" i="21" s="1"/>
  <c r="AB67" i="20"/>
  <c r="Q22" i="21" s="1"/>
  <c r="AA67" i="20"/>
  <c r="P22" i="21" s="1"/>
  <c r="Z67" i="20"/>
  <c r="O22" i="21" s="1"/>
  <c r="X67" i="20"/>
  <c r="M22" i="21" s="1"/>
  <c r="W67" i="20"/>
  <c r="L22" i="21" s="1"/>
  <c r="V67" i="20"/>
  <c r="K22" i="21" s="1"/>
  <c r="T67" i="20"/>
  <c r="I22" i="21" s="1"/>
  <c r="S67" i="20"/>
  <c r="H22" i="21" s="1"/>
  <c r="R67" i="20"/>
  <c r="G22" i="21" s="1"/>
  <c r="O67" i="20"/>
  <c r="F22" i="21" s="1"/>
  <c r="N67" i="20"/>
  <c r="M67" i="20"/>
  <c r="D22" i="21" s="1"/>
  <c r="K67" i="20"/>
  <c r="C22" i="21" s="1"/>
  <c r="J67" i="20"/>
  <c r="B22" i="21" s="1"/>
  <c r="AG66" i="20"/>
  <c r="AC66" i="20"/>
  <c r="Y66" i="20"/>
  <c r="U66" i="20"/>
  <c r="AG65" i="20"/>
  <c r="AC65" i="20"/>
  <c r="Y65" i="20"/>
  <c r="U65" i="20"/>
  <c r="AF63" i="20"/>
  <c r="U21" i="21" s="1"/>
  <c r="AE63" i="20"/>
  <c r="T21" i="21" s="1"/>
  <c r="AD63" i="20"/>
  <c r="S21" i="21" s="1"/>
  <c r="AB63" i="20"/>
  <c r="Q21" i="21" s="1"/>
  <c r="AA63" i="20"/>
  <c r="P21" i="21" s="1"/>
  <c r="Z63" i="20"/>
  <c r="O21" i="21" s="1"/>
  <c r="X63" i="20"/>
  <c r="M21" i="21" s="1"/>
  <c r="W63" i="20"/>
  <c r="L21" i="21" s="1"/>
  <c r="V63" i="20"/>
  <c r="K21" i="21" s="1"/>
  <c r="T63" i="20"/>
  <c r="I21" i="21" s="1"/>
  <c r="S63" i="20"/>
  <c r="H21" i="21" s="1"/>
  <c r="R63" i="20"/>
  <c r="G21" i="21" s="1"/>
  <c r="O63" i="20"/>
  <c r="F21" i="21" s="1"/>
  <c r="N63" i="20"/>
  <c r="E21" i="21" s="1"/>
  <c r="M63" i="20"/>
  <c r="D21" i="21" s="1"/>
  <c r="K63" i="20"/>
  <c r="C21" i="21" s="1"/>
  <c r="J63" i="20"/>
  <c r="B21" i="21" s="1"/>
  <c r="AG62" i="20"/>
  <c r="AC62" i="20"/>
  <c r="Y62" i="20"/>
  <c r="U62" i="20"/>
  <c r="AG61" i="20"/>
  <c r="AC61" i="20"/>
  <c r="AC63" i="20" s="1"/>
  <c r="R21" i="21" s="1"/>
  <c r="Y61" i="20"/>
  <c r="Y63" i="20" s="1"/>
  <c r="N21" i="21" s="1"/>
  <c r="U61" i="20"/>
  <c r="AF59" i="20"/>
  <c r="U20" i="21" s="1"/>
  <c r="AE59" i="20"/>
  <c r="T20" i="21" s="1"/>
  <c r="AD59" i="20"/>
  <c r="S20" i="21" s="1"/>
  <c r="AB59" i="20"/>
  <c r="Q20" i="21" s="1"/>
  <c r="AA59" i="20"/>
  <c r="P20" i="21" s="1"/>
  <c r="Z59" i="20"/>
  <c r="O20" i="21" s="1"/>
  <c r="X59" i="20"/>
  <c r="M20" i="21" s="1"/>
  <c r="W59" i="20"/>
  <c r="L20" i="21" s="1"/>
  <c r="V59" i="20"/>
  <c r="K20" i="21" s="1"/>
  <c r="T59" i="20"/>
  <c r="I20" i="21" s="1"/>
  <c r="S59" i="20"/>
  <c r="H20" i="21" s="1"/>
  <c r="R59" i="20"/>
  <c r="G20" i="21" s="1"/>
  <c r="O59" i="20"/>
  <c r="F20" i="21" s="1"/>
  <c r="N59" i="20"/>
  <c r="E20" i="21" s="1"/>
  <c r="M59" i="20"/>
  <c r="D20" i="21" s="1"/>
  <c r="K59" i="20"/>
  <c r="C20" i="21" s="1"/>
  <c r="J59" i="20"/>
  <c r="B20" i="21" s="1"/>
  <c r="AG58" i="20"/>
  <c r="AC58" i="20"/>
  <c r="Y58" i="20"/>
  <c r="U58" i="20"/>
  <c r="AG57" i="20"/>
  <c r="AG59" i="20" s="1"/>
  <c r="V20" i="21" s="1"/>
  <c r="AC57" i="20"/>
  <c r="AC59" i="20" s="1"/>
  <c r="R20" i="21" s="1"/>
  <c r="Y57" i="20"/>
  <c r="U57" i="20"/>
  <c r="AF55" i="20"/>
  <c r="U19" i="21" s="1"/>
  <c r="AE55" i="20"/>
  <c r="T19" i="21" s="1"/>
  <c r="AD55" i="20"/>
  <c r="S19" i="21" s="1"/>
  <c r="AB55" i="20"/>
  <c r="Q19" i="21" s="1"/>
  <c r="AA55" i="20"/>
  <c r="P19" i="21" s="1"/>
  <c r="Z55" i="20"/>
  <c r="O19" i="21" s="1"/>
  <c r="X55" i="20"/>
  <c r="M19" i="21" s="1"/>
  <c r="W55" i="20"/>
  <c r="L19" i="21" s="1"/>
  <c r="V55" i="20"/>
  <c r="T55" i="20"/>
  <c r="I19" i="21" s="1"/>
  <c r="S55" i="20"/>
  <c r="H19" i="21" s="1"/>
  <c r="R55" i="20"/>
  <c r="G19" i="21" s="1"/>
  <c r="O55" i="20"/>
  <c r="F19" i="21" s="1"/>
  <c r="N55" i="20"/>
  <c r="E19" i="21" s="1"/>
  <c r="M55" i="20"/>
  <c r="D19" i="21" s="1"/>
  <c r="K55" i="20"/>
  <c r="C19" i="21" s="1"/>
  <c r="J55" i="20"/>
  <c r="B19" i="21" s="1"/>
  <c r="AG54" i="20"/>
  <c r="AC54" i="20"/>
  <c r="AC55" i="20" s="1"/>
  <c r="R19" i="21" s="1"/>
  <c r="Y54" i="20"/>
  <c r="U54" i="20"/>
  <c r="AG53" i="20"/>
  <c r="AC53" i="20"/>
  <c r="Y53" i="20"/>
  <c r="Y55" i="20" s="1"/>
  <c r="N19" i="21" s="1"/>
  <c r="U53" i="20"/>
  <c r="AF51" i="20"/>
  <c r="U18" i="21" s="1"/>
  <c r="AE51" i="20"/>
  <c r="T18" i="21" s="1"/>
  <c r="AD51" i="20"/>
  <c r="S18" i="21" s="1"/>
  <c r="AB51" i="20"/>
  <c r="Q18" i="21" s="1"/>
  <c r="AA51" i="20"/>
  <c r="P18" i="21" s="1"/>
  <c r="Z51" i="20"/>
  <c r="O18" i="21" s="1"/>
  <c r="X51" i="20"/>
  <c r="M18" i="21" s="1"/>
  <c r="W51" i="20"/>
  <c r="L18" i="21" s="1"/>
  <c r="V51" i="20"/>
  <c r="K18" i="21" s="1"/>
  <c r="T51" i="20"/>
  <c r="I18" i="21" s="1"/>
  <c r="S51" i="20"/>
  <c r="H18" i="21" s="1"/>
  <c r="R51" i="20"/>
  <c r="G18" i="21" s="1"/>
  <c r="O51" i="20"/>
  <c r="F18" i="21" s="1"/>
  <c r="N51" i="20"/>
  <c r="E18" i="21" s="1"/>
  <c r="M51" i="20"/>
  <c r="D18" i="21" s="1"/>
  <c r="J51" i="20"/>
  <c r="B18" i="21" s="1"/>
  <c r="AG50" i="20"/>
  <c r="AG51" i="20" s="1"/>
  <c r="V18" i="21" s="1"/>
  <c r="AC50" i="20"/>
  <c r="Y50" i="20"/>
  <c r="U50" i="20"/>
  <c r="AG49" i="20"/>
  <c r="AC49" i="20"/>
  <c r="Y49" i="20"/>
  <c r="Y51" i="20" s="1"/>
  <c r="N18" i="21" s="1"/>
  <c r="U49" i="20"/>
  <c r="AF47" i="20"/>
  <c r="U17" i="21" s="1"/>
  <c r="AE47" i="20"/>
  <c r="T17" i="21" s="1"/>
  <c r="AD47" i="20"/>
  <c r="S17" i="21" s="1"/>
  <c r="AB47" i="20"/>
  <c r="Q17" i="21" s="1"/>
  <c r="AA47" i="20"/>
  <c r="P17" i="21" s="1"/>
  <c r="Z47" i="20"/>
  <c r="O17" i="21" s="1"/>
  <c r="X47" i="20"/>
  <c r="M17" i="21" s="1"/>
  <c r="W47" i="20"/>
  <c r="L17" i="21" s="1"/>
  <c r="V47" i="20"/>
  <c r="K17" i="21" s="1"/>
  <c r="T47" i="20"/>
  <c r="I17" i="21" s="1"/>
  <c r="S47" i="20"/>
  <c r="H17" i="21" s="1"/>
  <c r="R47" i="20"/>
  <c r="G17" i="21" s="1"/>
  <c r="O47" i="20"/>
  <c r="F17" i="21" s="1"/>
  <c r="N47" i="20"/>
  <c r="E17" i="21" s="1"/>
  <c r="M47" i="20"/>
  <c r="D17" i="21" s="1"/>
  <c r="K47" i="20"/>
  <c r="C17" i="21" s="1"/>
  <c r="J47" i="20"/>
  <c r="B17" i="21" s="1"/>
  <c r="AG46" i="20"/>
  <c r="AC46" i="20"/>
  <c r="Y46" i="20"/>
  <c r="U46" i="20"/>
  <c r="AH46" i="20" s="1"/>
  <c r="AG45" i="20"/>
  <c r="AC45" i="20"/>
  <c r="AC47" i="20" s="1"/>
  <c r="R17" i="21" s="1"/>
  <c r="Y45" i="20"/>
  <c r="U45" i="20"/>
  <c r="AF43" i="20"/>
  <c r="U16" i="21" s="1"/>
  <c r="AE43" i="20"/>
  <c r="T16" i="21" s="1"/>
  <c r="AD43" i="20"/>
  <c r="AB43" i="20"/>
  <c r="Q16" i="21" s="1"/>
  <c r="AA43" i="20"/>
  <c r="P16" i="21" s="1"/>
  <c r="Z43" i="20"/>
  <c r="O16" i="21" s="1"/>
  <c r="Y43" i="20"/>
  <c r="N16" i="21" s="1"/>
  <c r="X43" i="20"/>
  <c r="M16" i="21" s="1"/>
  <c r="W43" i="20"/>
  <c r="L16" i="21" s="1"/>
  <c r="V43" i="20"/>
  <c r="K16" i="21" s="1"/>
  <c r="T43" i="20"/>
  <c r="I16" i="21" s="1"/>
  <c r="S43" i="20"/>
  <c r="H16" i="21" s="1"/>
  <c r="R43" i="20"/>
  <c r="G16" i="21" s="1"/>
  <c r="O43" i="20"/>
  <c r="F16" i="21" s="1"/>
  <c r="N43" i="20"/>
  <c r="E16" i="21" s="1"/>
  <c r="M43" i="20"/>
  <c r="D16" i="21" s="1"/>
  <c r="K43" i="20"/>
  <c r="C16" i="21" s="1"/>
  <c r="J43" i="20"/>
  <c r="B16" i="21" s="1"/>
  <c r="AG42" i="20"/>
  <c r="AC42" i="20"/>
  <c r="Y42" i="20"/>
  <c r="U42" i="20"/>
  <c r="AG41" i="20"/>
  <c r="AC41" i="20"/>
  <c r="AC43" i="20" s="1"/>
  <c r="R16" i="21" s="1"/>
  <c r="Y41" i="20"/>
  <c r="U41" i="20"/>
  <c r="U43" i="20" s="1"/>
  <c r="J16" i="21" s="1"/>
  <c r="AF39" i="20"/>
  <c r="U15" i="21" s="1"/>
  <c r="AE39" i="20"/>
  <c r="T15" i="21" s="1"/>
  <c r="AD39" i="20"/>
  <c r="AB39" i="20"/>
  <c r="Q15" i="21" s="1"/>
  <c r="AA39" i="20"/>
  <c r="P15" i="21" s="1"/>
  <c r="Z39" i="20"/>
  <c r="O15" i="21" s="1"/>
  <c r="X39" i="20"/>
  <c r="M15" i="21" s="1"/>
  <c r="W39" i="20"/>
  <c r="L15" i="21" s="1"/>
  <c r="V39" i="20"/>
  <c r="K15" i="21" s="1"/>
  <c r="T39" i="20"/>
  <c r="I15" i="21" s="1"/>
  <c r="S39" i="20"/>
  <c r="H15" i="21" s="1"/>
  <c r="R39" i="20"/>
  <c r="O39" i="20"/>
  <c r="F15" i="21" s="1"/>
  <c r="N39" i="20"/>
  <c r="E15" i="21" s="1"/>
  <c r="M39" i="20"/>
  <c r="D15" i="21" s="1"/>
  <c r="K39" i="20"/>
  <c r="C15" i="21" s="1"/>
  <c r="J39" i="20"/>
  <c r="B15" i="21" s="1"/>
  <c r="AG38" i="20"/>
  <c r="AC38" i="20"/>
  <c r="Y38" i="20"/>
  <c r="AH38" i="20" s="1"/>
  <c r="U38" i="20"/>
  <c r="AG37" i="20"/>
  <c r="AG39" i="20" s="1"/>
  <c r="V15" i="21" s="1"/>
  <c r="AC37" i="20"/>
  <c r="Y37" i="20"/>
  <c r="U37" i="20"/>
  <c r="AF35" i="20"/>
  <c r="U14" i="21" s="1"/>
  <c r="AE35" i="20"/>
  <c r="T14" i="21" s="1"/>
  <c r="AD35" i="20"/>
  <c r="S14" i="21" s="1"/>
  <c r="AB35" i="20"/>
  <c r="Q14" i="21" s="1"/>
  <c r="AA35" i="20"/>
  <c r="P14" i="21" s="1"/>
  <c r="Z35" i="20"/>
  <c r="X35" i="20"/>
  <c r="M14" i="21" s="1"/>
  <c r="W35" i="20"/>
  <c r="L14" i="21" s="1"/>
  <c r="V35" i="20"/>
  <c r="K14" i="21" s="1"/>
  <c r="T35" i="20"/>
  <c r="I14" i="21" s="1"/>
  <c r="S35" i="20"/>
  <c r="H14" i="21" s="1"/>
  <c r="R35" i="20"/>
  <c r="G14" i="21" s="1"/>
  <c r="O35" i="20"/>
  <c r="F14" i="21" s="1"/>
  <c r="N35" i="20"/>
  <c r="E14" i="21" s="1"/>
  <c r="M35" i="20"/>
  <c r="D14" i="21" s="1"/>
  <c r="K35" i="20"/>
  <c r="C14" i="21" s="1"/>
  <c r="J35" i="20"/>
  <c r="B14" i="21" s="1"/>
  <c r="AG34" i="20"/>
  <c r="AG35" i="20" s="1"/>
  <c r="V14" i="21" s="1"/>
  <c r="AC34" i="20"/>
  <c r="AC35" i="20" s="1"/>
  <c r="R14" i="21" s="1"/>
  <c r="Y34" i="20"/>
  <c r="U34" i="20"/>
  <c r="AG33" i="20"/>
  <c r="AC33" i="20"/>
  <c r="Y33" i="20"/>
  <c r="Y35" i="20" s="1"/>
  <c r="N14" i="21" s="1"/>
  <c r="U33" i="20"/>
  <c r="AH33" i="20" s="1"/>
  <c r="AF31" i="20"/>
  <c r="U13" i="21" s="1"/>
  <c r="AE31" i="20"/>
  <c r="T13" i="21" s="1"/>
  <c r="AD31" i="20"/>
  <c r="S13" i="21" s="1"/>
  <c r="AB31" i="20"/>
  <c r="Q13" i="21" s="1"/>
  <c r="AA31" i="20"/>
  <c r="P13" i="21" s="1"/>
  <c r="Z31" i="20"/>
  <c r="O13" i="21" s="1"/>
  <c r="X31" i="20"/>
  <c r="M13" i="21" s="1"/>
  <c r="W31" i="20"/>
  <c r="L13" i="21" s="1"/>
  <c r="V31" i="20"/>
  <c r="K13" i="21" s="1"/>
  <c r="T31" i="20"/>
  <c r="I13" i="21" s="1"/>
  <c r="S31" i="20"/>
  <c r="H13" i="21" s="1"/>
  <c r="R31" i="20"/>
  <c r="O31" i="20"/>
  <c r="F13" i="21" s="1"/>
  <c r="N31" i="20"/>
  <c r="E13" i="21" s="1"/>
  <c r="M31" i="20"/>
  <c r="D13" i="21" s="1"/>
  <c r="K31" i="20"/>
  <c r="C13" i="21" s="1"/>
  <c r="J31" i="20"/>
  <c r="B13" i="21" s="1"/>
  <c r="AG30" i="20"/>
  <c r="AG31" i="20" s="1"/>
  <c r="V13" i="21" s="1"/>
  <c r="AC30" i="20"/>
  <c r="Y30" i="20"/>
  <c r="U30" i="20"/>
  <c r="AG29" i="20"/>
  <c r="AC29" i="20"/>
  <c r="AC31" i="20" s="1"/>
  <c r="R13" i="21" s="1"/>
  <c r="Y29" i="20"/>
  <c r="U29" i="20"/>
  <c r="AF27" i="20"/>
  <c r="U12" i="21" s="1"/>
  <c r="AE27" i="20"/>
  <c r="T12" i="21" s="1"/>
  <c r="AD27" i="20"/>
  <c r="S12" i="21" s="1"/>
  <c r="AB27" i="20"/>
  <c r="Q12" i="21" s="1"/>
  <c r="AA27" i="20"/>
  <c r="P12" i="21" s="1"/>
  <c r="Z27" i="20"/>
  <c r="O12" i="21" s="1"/>
  <c r="X27" i="20"/>
  <c r="M12" i="21" s="1"/>
  <c r="W27" i="20"/>
  <c r="L12" i="21" s="1"/>
  <c r="V27" i="20"/>
  <c r="K12" i="21" s="1"/>
  <c r="T27" i="20"/>
  <c r="I12" i="21" s="1"/>
  <c r="S27" i="20"/>
  <c r="H12" i="21" s="1"/>
  <c r="R27" i="20"/>
  <c r="O27" i="20"/>
  <c r="F12" i="21" s="1"/>
  <c r="N27" i="20"/>
  <c r="E12" i="21" s="1"/>
  <c r="M27" i="20"/>
  <c r="D12" i="21" s="1"/>
  <c r="K27" i="20"/>
  <c r="C12" i="21" s="1"/>
  <c r="J27" i="20"/>
  <c r="B12" i="21" s="1"/>
  <c r="AG26" i="20"/>
  <c r="AC26" i="20"/>
  <c r="Y26" i="20"/>
  <c r="U26" i="20"/>
  <c r="AG25" i="20"/>
  <c r="AC25" i="20"/>
  <c r="AC27" i="20" s="1"/>
  <c r="R12" i="21" s="1"/>
  <c r="Y25" i="20"/>
  <c r="Y27" i="20" s="1"/>
  <c r="N12" i="21" s="1"/>
  <c r="U25" i="20"/>
  <c r="AF23" i="20"/>
  <c r="U11" i="21" s="1"/>
  <c r="AE23" i="20"/>
  <c r="T11" i="21" s="1"/>
  <c r="AD23" i="20"/>
  <c r="S11" i="21" s="1"/>
  <c r="AB23" i="20"/>
  <c r="Q11" i="21" s="1"/>
  <c r="AA23" i="20"/>
  <c r="P11" i="21" s="1"/>
  <c r="Z23" i="20"/>
  <c r="O11" i="21" s="1"/>
  <c r="X23" i="20"/>
  <c r="M11" i="21" s="1"/>
  <c r="W23" i="20"/>
  <c r="L11" i="21" s="1"/>
  <c r="V23" i="20"/>
  <c r="K11" i="21" s="1"/>
  <c r="T23" i="20"/>
  <c r="I11" i="21" s="1"/>
  <c r="S23" i="20"/>
  <c r="H11" i="21" s="1"/>
  <c r="R23" i="20"/>
  <c r="G11" i="21" s="1"/>
  <c r="O23" i="20"/>
  <c r="F11" i="21" s="1"/>
  <c r="N23" i="20"/>
  <c r="M23" i="20"/>
  <c r="D11" i="21" s="1"/>
  <c r="K23" i="20"/>
  <c r="C11" i="21" s="1"/>
  <c r="J23" i="20"/>
  <c r="B11" i="21" s="1"/>
  <c r="AG22" i="20"/>
  <c r="AC22" i="20"/>
  <c r="Y22" i="20"/>
  <c r="U22" i="20"/>
  <c r="AG21" i="20"/>
  <c r="AC21" i="20"/>
  <c r="AC23" i="20" s="1"/>
  <c r="R11" i="21" s="1"/>
  <c r="Y21" i="20"/>
  <c r="U21" i="20"/>
  <c r="U23" i="20" s="1"/>
  <c r="J11" i="21" s="1"/>
  <c r="AF19" i="20"/>
  <c r="U10" i="21" s="1"/>
  <c r="AE19" i="20"/>
  <c r="T10" i="21" s="1"/>
  <c r="AD19" i="20"/>
  <c r="S10" i="21" s="1"/>
  <c r="AB19" i="20"/>
  <c r="Q10" i="21" s="1"/>
  <c r="AA19" i="20"/>
  <c r="P10" i="21" s="1"/>
  <c r="Z19" i="20"/>
  <c r="O10" i="21" s="1"/>
  <c r="X19" i="20"/>
  <c r="M10" i="21" s="1"/>
  <c r="W19" i="20"/>
  <c r="L10" i="21" s="1"/>
  <c r="V19" i="20"/>
  <c r="K10" i="21" s="1"/>
  <c r="T19" i="20"/>
  <c r="I10" i="21" s="1"/>
  <c r="S19" i="20"/>
  <c r="H10" i="21" s="1"/>
  <c r="R19" i="20"/>
  <c r="G10" i="21" s="1"/>
  <c r="O19" i="20"/>
  <c r="F10" i="21" s="1"/>
  <c r="N19" i="20"/>
  <c r="M19" i="20"/>
  <c r="D10" i="21" s="1"/>
  <c r="K19" i="20"/>
  <c r="C10" i="21" s="1"/>
  <c r="J19" i="20"/>
  <c r="B10" i="21" s="1"/>
  <c r="AG18" i="20"/>
  <c r="AC18" i="20"/>
  <c r="AC19" i="20" s="1"/>
  <c r="R10" i="21" s="1"/>
  <c r="Y18" i="20"/>
  <c r="U18" i="20"/>
  <c r="AG17" i="20"/>
  <c r="AG19" i="20" s="1"/>
  <c r="V10" i="21" s="1"/>
  <c r="AC17" i="20"/>
  <c r="Y17" i="20"/>
  <c r="U17" i="20"/>
  <c r="U19" i="20" s="1"/>
  <c r="J10" i="21" s="1"/>
  <c r="AF15" i="20"/>
  <c r="U9" i="21" s="1"/>
  <c r="AE15" i="20"/>
  <c r="T9" i="21" s="1"/>
  <c r="AD15" i="20"/>
  <c r="S9" i="21" s="1"/>
  <c r="AB15" i="20"/>
  <c r="Q9" i="21" s="1"/>
  <c r="AA15" i="20"/>
  <c r="P9" i="21" s="1"/>
  <c r="Z15" i="20"/>
  <c r="O9" i="21" s="1"/>
  <c r="X15" i="20"/>
  <c r="M9" i="21" s="1"/>
  <c r="W15" i="20"/>
  <c r="L9" i="21" s="1"/>
  <c r="V15" i="20"/>
  <c r="K9" i="21" s="1"/>
  <c r="T15" i="20"/>
  <c r="I9" i="21" s="1"/>
  <c r="S15" i="20"/>
  <c r="H9" i="21" s="1"/>
  <c r="R15" i="20"/>
  <c r="G9" i="21" s="1"/>
  <c r="O15" i="20"/>
  <c r="F9" i="21" s="1"/>
  <c r="N15" i="20"/>
  <c r="M15" i="20"/>
  <c r="D9" i="21" s="1"/>
  <c r="K15" i="20"/>
  <c r="C9" i="21" s="1"/>
  <c r="J15" i="20"/>
  <c r="B9" i="21" s="1"/>
  <c r="AI14" i="20"/>
  <c r="AG14" i="20"/>
  <c r="AG15" i="20" s="1"/>
  <c r="V9" i="21" s="1"/>
  <c r="AC14" i="20"/>
  <c r="Y14" i="20"/>
  <c r="U14" i="20"/>
  <c r="AH14" i="20" s="1"/>
  <c r="AG13" i="20"/>
  <c r="AC13" i="20"/>
  <c r="AC15" i="20" s="1"/>
  <c r="R9" i="21" s="1"/>
  <c r="Y13" i="20"/>
  <c r="U13" i="20"/>
  <c r="AF11" i="20"/>
  <c r="U8" i="21" s="1"/>
  <c r="AE11" i="20"/>
  <c r="T8" i="21" s="1"/>
  <c r="AD11" i="20"/>
  <c r="S8" i="21" s="1"/>
  <c r="AB11" i="20"/>
  <c r="AA11" i="20"/>
  <c r="P8" i="21" s="1"/>
  <c r="Z11" i="20"/>
  <c r="O8" i="21" s="1"/>
  <c r="X11" i="20"/>
  <c r="M8" i="21" s="1"/>
  <c r="W11" i="20"/>
  <c r="L8" i="21" s="1"/>
  <c r="V11" i="20"/>
  <c r="K8" i="21" s="1"/>
  <c r="T11" i="20"/>
  <c r="S11" i="20"/>
  <c r="H8" i="21" s="1"/>
  <c r="R11" i="20"/>
  <c r="G8" i="21" s="1"/>
  <c r="O11" i="20"/>
  <c r="N11" i="20"/>
  <c r="E8" i="21" s="1"/>
  <c r="M11" i="20"/>
  <c r="D8" i="21" s="1"/>
  <c r="K11" i="20"/>
  <c r="J11" i="20"/>
  <c r="AG10" i="20"/>
  <c r="AC10" i="20"/>
  <c r="AC11" i="20" s="1"/>
  <c r="Y10" i="20"/>
  <c r="Y11" i="20" s="1"/>
  <c r="N8" i="21" s="1"/>
  <c r="U10" i="20"/>
  <c r="U11" i="20" s="1"/>
  <c r="AG9" i="20"/>
  <c r="AC9" i="20"/>
  <c r="Y9" i="20"/>
  <c r="AH9" i="20" s="1"/>
  <c r="U9" i="20"/>
  <c r="V23" i="19"/>
  <c r="N21" i="19"/>
  <c r="G21" i="19"/>
  <c r="S19" i="19"/>
  <c r="M18" i="19"/>
  <c r="C18" i="19"/>
  <c r="Y17" i="19"/>
  <c r="G17" i="19"/>
  <c r="G16" i="19"/>
  <c r="E15" i="19"/>
  <c r="E14" i="19"/>
  <c r="E13" i="19"/>
  <c r="C12" i="19"/>
  <c r="U10" i="19"/>
  <c r="U9" i="19"/>
  <c r="S8" i="19"/>
  <c r="A5" i="19"/>
  <c r="A24" i="19" s="1"/>
  <c r="A72" i="18"/>
  <c r="AF71" i="18"/>
  <c r="U23" i="19" s="1"/>
  <c r="AE71" i="18"/>
  <c r="T23" i="19" s="1"/>
  <c r="AD71" i="18"/>
  <c r="S23" i="19" s="1"/>
  <c r="AB71" i="18"/>
  <c r="Q23" i="19" s="1"/>
  <c r="AA71" i="18"/>
  <c r="P23" i="19" s="1"/>
  <c r="Z71" i="18"/>
  <c r="O23" i="19" s="1"/>
  <c r="X71" i="18"/>
  <c r="M23" i="19" s="1"/>
  <c r="W71" i="18"/>
  <c r="L23" i="19" s="1"/>
  <c r="V71" i="18"/>
  <c r="K23" i="19" s="1"/>
  <c r="T71" i="18"/>
  <c r="I23" i="19" s="1"/>
  <c r="S71" i="18"/>
  <c r="H23" i="19" s="1"/>
  <c r="R71" i="18"/>
  <c r="G23" i="19" s="1"/>
  <c r="O71" i="18"/>
  <c r="F23" i="19" s="1"/>
  <c r="N71" i="18"/>
  <c r="E23" i="19" s="1"/>
  <c r="M71" i="18"/>
  <c r="D23" i="19" s="1"/>
  <c r="K71" i="18"/>
  <c r="C23" i="19" s="1"/>
  <c r="J71" i="18"/>
  <c r="B23" i="19" s="1"/>
  <c r="AG70" i="18"/>
  <c r="AC70" i="18"/>
  <c r="Y70" i="18"/>
  <c r="U70" i="18"/>
  <c r="AG69" i="18"/>
  <c r="AG71" i="18" s="1"/>
  <c r="AC69" i="18"/>
  <c r="AC71" i="18" s="1"/>
  <c r="R23" i="19" s="1"/>
  <c r="Y69" i="18"/>
  <c r="Y71" i="18" s="1"/>
  <c r="N23" i="19" s="1"/>
  <c r="U69" i="18"/>
  <c r="U71" i="18" s="1"/>
  <c r="J23" i="19" s="1"/>
  <c r="AF67" i="18"/>
  <c r="U22" i="19" s="1"/>
  <c r="AE67" i="18"/>
  <c r="T22" i="19" s="1"/>
  <c r="AD67" i="18"/>
  <c r="S22" i="19" s="1"/>
  <c r="AB67" i="18"/>
  <c r="Q22" i="19" s="1"/>
  <c r="AA67" i="18"/>
  <c r="P22" i="19" s="1"/>
  <c r="Z67" i="18"/>
  <c r="O22" i="19" s="1"/>
  <c r="X67" i="18"/>
  <c r="M22" i="19" s="1"/>
  <c r="W67" i="18"/>
  <c r="L22" i="19" s="1"/>
  <c r="V67" i="18"/>
  <c r="K22" i="19" s="1"/>
  <c r="T67" i="18"/>
  <c r="I22" i="19" s="1"/>
  <c r="S67" i="18"/>
  <c r="H22" i="19" s="1"/>
  <c r="R67" i="18"/>
  <c r="G22" i="19" s="1"/>
  <c r="O67" i="18"/>
  <c r="F22" i="19" s="1"/>
  <c r="N67" i="18"/>
  <c r="E22" i="19" s="1"/>
  <c r="M67" i="18"/>
  <c r="D22" i="19" s="1"/>
  <c r="K67" i="18"/>
  <c r="C22" i="19" s="1"/>
  <c r="J67" i="18"/>
  <c r="B22" i="19" s="1"/>
  <c r="AG66" i="18"/>
  <c r="AC66" i="18"/>
  <c r="Y66" i="18"/>
  <c r="U66" i="18"/>
  <c r="AG65" i="18"/>
  <c r="AC65" i="18"/>
  <c r="Y65" i="18"/>
  <c r="Y67" i="18" s="1"/>
  <c r="N22" i="19" s="1"/>
  <c r="U65" i="18"/>
  <c r="AF63" i="18"/>
  <c r="U21" i="19" s="1"/>
  <c r="AE63" i="18"/>
  <c r="T21" i="19" s="1"/>
  <c r="AD63" i="18"/>
  <c r="S21" i="19" s="1"/>
  <c r="AB63" i="18"/>
  <c r="Q21" i="19" s="1"/>
  <c r="AA63" i="18"/>
  <c r="P21" i="19" s="1"/>
  <c r="Z63" i="18"/>
  <c r="O21" i="19" s="1"/>
  <c r="X63" i="18"/>
  <c r="M21" i="19" s="1"/>
  <c r="W63" i="18"/>
  <c r="L21" i="19" s="1"/>
  <c r="V63" i="18"/>
  <c r="K21" i="19" s="1"/>
  <c r="T63" i="18"/>
  <c r="I21" i="19" s="1"/>
  <c r="S63" i="18"/>
  <c r="H21" i="19" s="1"/>
  <c r="R63" i="18"/>
  <c r="O63" i="18"/>
  <c r="F21" i="19" s="1"/>
  <c r="N63" i="18"/>
  <c r="E21" i="19" s="1"/>
  <c r="M63" i="18"/>
  <c r="D21" i="19" s="1"/>
  <c r="K63" i="18"/>
  <c r="C21" i="19" s="1"/>
  <c r="J63" i="18"/>
  <c r="B21" i="19" s="1"/>
  <c r="AG62" i="18"/>
  <c r="AC62" i="18"/>
  <c r="Y62" i="18"/>
  <c r="U62" i="18"/>
  <c r="AG61" i="18"/>
  <c r="AC61" i="18"/>
  <c r="Y61" i="18"/>
  <c r="Y63" i="18" s="1"/>
  <c r="U61" i="18"/>
  <c r="AF59" i="18"/>
  <c r="U20" i="19" s="1"/>
  <c r="AE59" i="18"/>
  <c r="T20" i="19" s="1"/>
  <c r="AD59" i="18"/>
  <c r="S20" i="19" s="1"/>
  <c r="AB59" i="18"/>
  <c r="Q20" i="19" s="1"/>
  <c r="AA59" i="18"/>
  <c r="P20" i="19" s="1"/>
  <c r="Z59" i="18"/>
  <c r="O20" i="19" s="1"/>
  <c r="X59" i="18"/>
  <c r="M20" i="19" s="1"/>
  <c r="W59" i="18"/>
  <c r="L20" i="19" s="1"/>
  <c r="V59" i="18"/>
  <c r="K20" i="19" s="1"/>
  <c r="T59" i="18"/>
  <c r="I20" i="19" s="1"/>
  <c r="S59" i="18"/>
  <c r="H20" i="19" s="1"/>
  <c r="R59" i="18"/>
  <c r="G20" i="19" s="1"/>
  <c r="O59" i="18"/>
  <c r="F20" i="19" s="1"/>
  <c r="N59" i="18"/>
  <c r="E20" i="19" s="1"/>
  <c r="M59" i="18"/>
  <c r="D20" i="19" s="1"/>
  <c r="K59" i="18"/>
  <c r="C20" i="19" s="1"/>
  <c r="J59" i="18"/>
  <c r="B20" i="19" s="1"/>
  <c r="AG58" i="18"/>
  <c r="AC58" i="18"/>
  <c r="Y58" i="18"/>
  <c r="U58" i="18"/>
  <c r="AH58" i="18" s="1"/>
  <c r="AI58" i="18" s="1"/>
  <c r="AG57" i="18"/>
  <c r="AG59" i="18" s="1"/>
  <c r="V20" i="19" s="1"/>
  <c r="AC57" i="18"/>
  <c r="AC59" i="18" s="1"/>
  <c r="R20" i="19" s="1"/>
  <c r="Y57" i="18"/>
  <c r="U57" i="18"/>
  <c r="AF55" i="18"/>
  <c r="U19" i="19" s="1"/>
  <c r="AE55" i="18"/>
  <c r="T19" i="19" s="1"/>
  <c r="AD55" i="18"/>
  <c r="AB55" i="18"/>
  <c r="Q19" i="19" s="1"/>
  <c r="AA55" i="18"/>
  <c r="P19" i="19" s="1"/>
  <c r="Z55" i="18"/>
  <c r="O19" i="19" s="1"/>
  <c r="X55" i="18"/>
  <c r="M19" i="19" s="1"/>
  <c r="W55" i="18"/>
  <c r="L19" i="19" s="1"/>
  <c r="V55" i="18"/>
  <c r="K19" i="19" s="1"/>
  <c r="T55" i="18"/>
  <c r="I19" i="19" s="1"/>
  <c r="S55" i="18"/>
  <c r="H19" i="19" s="1"/>
  <c r="R55" i="18"/>
  <c r="G19" i="19" s="1"/>
  <c r="O55" i="18"/>
  <c r="F19" i="19" s="1"/>
  <c r="N55" i="18"/>
  <c r="E19" i="19" s="1"/>
  <c r="M55" i="18"/>
  <c r="D19" i="19" s="1"/>
  <c r="K55" i="18"/>
  <c r="C19" i="19" s="1"/>
  <c r="J55" i="18"/>
  <c r="B19" i="19" s="1"/>
  <c r="AG54" i="18"/>
  <c r="AC54" i="18"/>
  <c r="AC55" i="18" s="1"/>
  <c r="R19" i="19" s="1"/>
  <c r="Y54" i="18"/>
  <c r="AH54" i="18" s="1"/>
  <c r="AI54" i="18" s="1"/>
  <c r="U54" i="18"/>
  <c r="AG53" i="18"/>
  <c r="AC53" i="18"/>
  <c r="Y53" i="18"/>
  <c r="U53" i="18"/>
  <c r="AF51" i="18"/>
  <c r="U18" i="19" s="1"/>
  <c r="AE51" i="18"/>
  <c r="T18" i="19" s="1"/>
  <c r="AD51" i="18"/>
  <c r="S18" i="19" s="1"/>
  <c r="AB51" i="18"/>
  <c r="Q18" i="19" s="1"/>
  <c r="AA51" i="18"/>
  <c r="P18" i="19" s="1"/>
  <c r="Z51" i="18"/>
  <c r="O18" i="19" s="1"/>
  <c r="X51" i="18"/>
  <c r="W51" i="18"/>
  <c r="L18" i="19" s="1"/>
  <c r="V51" i="18"/>
  <c r="K18" i="19" s="1"/>
  <c r="T51" i="18"/>
  <c r="I18" i="19" s="1"/>
  <c r="S51" i="18"/>
  <c r="H18" i="19" s="1"/>
  <c r="R51" i="18"/>
  <c r="G18" i="19" s="1"/>
  <c r="O51" i="18"/>
  <c r="F18" i="19" s="1"/>
  <c r="N51" i="18"/>
  <c r="E18" i="19" s="1"/>
  <c r="M51" i="18"/>
  <c r="D18" i="19" s="1"/>
  <c r="J51" i="18"/>
  <c r="B18" i="19" s="1"/>
  <c r="AG50" i="18"/>
  <c r="AG51" i="18" s="1"/>
  <c r="V18" i="19" s="1"/>
  <c r="AC50" i="18"/>
  <c r="Y50" i="18"/>
  <c r="U50" i="18"/>
  <c r="AG49" i="18"/>
  <c r="AC49" i="18"/>
  <c r="Y49" i="18"/>
  <c r="U49" i="18"/>
  <c r="AF47" i="18"/>
  <c r="U17" i="19" s="1"/>
  <c r="AE47" i="18"/>
  <c r="T17" i="19" s="1"/>
  <c r="AD47" i="18"/>
  <c r="S17" i="19" s="1"/>
  <c r="AB47" i="18"/>
  <c r="Q17" i="19" s="1"/>
  <c r="AA47" i="18"/>
  <c r="P17" i="19" s="1"/>
  <c r="Z47" i="18"/>
  <c r="O17" i="19" s="1"/>
  <c r="X47" i="18"/>
  <c r="M17" i="19" s="1"/>
  <c r="W47" i="18"/>
  <c r="L17" i="19" s="1"/>
  <c r="V47" i="18"/>
  <c r="K17" i="19" s="1"/>
  <c r="T47" i="18"/>
  <c r="I17" i="19" s="1"/>
  <c r="S47" i="18"/>
  <c r="H17" i="19" s="1"/>
  <c r="R47" i="18"/>
  <c r="O47" i="18"/>
  <c r="F17" i="19" s="1"/>
  <c r="N47" i="18"/>
  <c r="E17" i="19" s="1"/>
  <c r="M47" i="18"/>
  <c r="D17" i="19" s="1"/>
  <c r="K47" i="18"/>
  <c r="C17" i="19" s="1"/>
  <c r="J47" i="18"/>
  <c r="B17" i="19" s="1"/>
  <c r="AG46" i="18"/>
  <c r="AG47" i="18" s="1"/>
  <c r="V17" i="19" s="1"/>
  <c r="AC46" i="18"/>
  <c r="Y46" i="18"/>
  <c r="U46" i="18"/>
  <c r="AG45" i="18"/>
  <c r="AC45" i="18"/>
  <c r="AC47" i="18" s="1"/>
  <c r="R17" i="19" s="1"/>
  <c r="Y45" i="18"/>
  <c r="U45" i="18"/>
  <c r="U47" i="18" s="1"/>
  <c r="J17" i="19" s="1"/>
  <c r="AF43" i="18"/>
  <c r="U16" i="19" s="1"/>
  <c r="AE43" i="18"/>
  <c r="T16" i="19" s="1"/>
  <c r="AD43" i="18"/>
  <c r="S16" i="19" s="1"/>
  <c r="AB43" i="18"/>
  <c r="Q16" i="19" s="1"/>
  <c r="AA43" i="18"/>
  <c r="P16" i="19" s="1"/>
  <c r="Z43" i="18"/>
  <c r="O16" i="19" s="1"/>
  <c r="X43" i="18"/>
  <c r="M16" i="19" s="1"/>
  <c r="W43" i="18"/>
  <c r="L16" i="19" s="1"/>
  <c r="V43" i="18"/>
  <c r="K16" i="19" s="1"/>
  <c r="T43" i="18"/>
  <c r="I16" i="19" s="1"/>
  <c r="S43" i="18"/>
  <c r="H16" i="19" s="1"/>
  <c r="R43" i="18"/>
  <c r="O43" i="18"/>
  <c r="F16" i="19" s="1"/>
  <c r="N43" i="18"/>
  <c r="E16" i="19" s="1"/>
  <c r="M43" i="18"/>
  <c r="D16" i="19" s="1"/>
  <c r="K43" i="18"/>
  <c r="C16" i="19" s="1"/>
  <c r="J43" i="18"/>
  <c r="B16" i="19" s="1"/>
  <c r="AG42" i="18"/>
  <c r="AC42" i="18"/>
  <c r="Y42" i="18"/>
  <c r="Y43" i="18" s="1"/>
  <c r="N16" i="19" s="1"/>
  <c r="U42" i="18"/>
  <c r="AG41" i="18"/>
  <c r="AG43" i="18" s="1"/>
  <c r="V16" i="19" s="1"/>
  <c r="AC41" i="18"/>
  <c r="Y41" i="18"/>
  <c r="U41" i="18"/>
  <c r="AH41" i="18" s="1"/>
  <c r="AF39" i="18"/>
  <c r="U15" i="19" s="1"/>
  <c r="AE39" i="18"/>
  <c r="T15" i="19" s="1"/>
  <c r="AD39" i="18"/>
  <c r="S15" i="19" s="1"/>
  <c r="AB39" i="18"/>
  <c r="Q15" i="19" s="1"/>
  <c r="AA39" i="18"/>
  <c r="P15" i="19" s="1"/>
  <c r="Z39" i="18"/>
  <c r="O15" i="19" s="1"/>
  <c r="X39" i="18"/>
  <c r="M15" i="19" s="1"/>
  <c r="W39" i="18"/>
  <c r="L15" i="19" s="1"/>
  <c r="V39" i="18"/>
  <c r="K15" i="19" s="1"/>
  <c r="T39" i="18"/>
  <c r="I15" i="19" s="1"/>
  <c r="S39" i="18"/>
  <c r="H15" i="19" s="1"/>
  <c r="R39" i="18"/>
  <c r="G15" i="19" s="1"/>
  <c r="O39" i="18"/>
  <c r="F15" i="19" s="1"/>
  <c r="N39" i="18"/>
  <c r="M39" i="18"/>
  <c r="D15" i="19" s="1"/>
  <c r="K39" i="18"/>
  <c r="C15" i="19" s="1"/>
  <c r="J39" i="18"/>
  <c r="B15" i="19" s="1"/>
  <c r="AG38" i="18"/>
  <c r="AH38" i="18" s="1"/>
  <c r="AC38" i="18"/>
  <c r="Y38" i="18"/>
  <c r="U38" i="18"/>
  <c r="AG37" i="18"/>
  <c r="AC37" i="18"/>
  <c r="Y37" i="18"/>
  <c r="U37" i="18"/>
  <c r="U39" i="18" s="1"/>
  <c r="J15" i="19" s="1"/>
  <c r="AF35" i="18"/>
  <c r="U14" i="19" s="1"/>
  <c r="AE35" i="18"/>
  <c r="T14" i="19" s="1"/>
  <c r="AD35" i="18"/>
  <c r="S14" i="19" s="1"/>
  <c r="AB35" i="18"/>
  <c r="Q14" i="19" s="1"/>
  <c r="AA35" i="18"/>
  <c r="P14" i="19" s="1"/>
  <c r="Z35" i="18"/>
  <c r="O14" i="19" s="1"/>
  <c r="X35" i="18"/>
  <c r="M14" i="19" s="1"/>
  <c r="W35" i="18"/>
  <c r="L14" i="19" s="1"/>
  <c r="V35" i="18"/>
  <c r="K14" i="19" s="1"/>
  <c r="T35" i="18"/>
  <c r="I14" i="19" s="1"/>
  <c r="S35" i="18"/>
  <c r="H14" i="19" s="1"/>
  <c r="R35" i="18"/>
  <c r="G14" i="19" s="1"/>
  <c r="O35" i="18"/>
  <c r="F14" i="19" s="1"/>
  <c r="N35" i="18"/>
  <c r="M35" i="18"/>
  <c r="D14" i="19" s="1"/>
  <c r="K35" i="18"/>
  <c r="C14" i="19" s="1"/>
  <c r="J35" i="18"/>
  <c r="B14" i="19" s="1"/>
  <c r="AG34" i="18"/>
  <c r="AC34" i="18"/>
  <c r="Y34" i="18"/>
  <c r="U34" i="18"/>
  <c r="AG33" i="18"/>
  <c r="AC33" i="18"/>
  <c r="AC35" i="18" s="1"/>
  <c r="R14" i="19" s="1"/>
  <c r="Y33" i="18"/>
  <c r="Y35" i="18" s="1"/>
  <c r="N14" i="19" s="1"/>
  <c r="U33" i="18"/>
  <c r="U35" i="18" s="1"/>
  <c r="J14" i="19" s="1"/>
  <c r="AF31" i="18"/>
  <c r="U13" i="19" s="1"/>
  <c r="AE31" i="18"/>
  <c r="T13" i="19" s="1"/>
  <c r="AD31" i="18"/>
  <c r="S13" i="19" s="1"/>
  <c r="AB31" i="18"/>
  <c r="Q13" i="19" s="1"/>
  <c r="AA31" i="18"/>
  <c r="P13" i="19" s="1"/>
  <c r="Z31" i="18"/>
  <c r="O13" i="19" s="1"/>
  <c r="X31" i="18"/>
  <c r="M13" i="19" s="1"/>
  <c r="W31" i="18"/>
  <c r="L13" i="19" s="1"/>
  <c r="V31" i="18"/>
  <c r="K13" i="19" s="1"/>
  <c r="T31" i="18"/>
  <c r="I13" i="19" s="1"/>
  <c r="S31" i="18"/>
  <c r="H13" i="19" s="1"/>
  <c r="R31" i="18"/>
  <c r="G13" i="19" s="1"/>
  <c r="O31" i="18"/>
  <c r="F13" i="19" s="1"/>
  <c r="N31" i="18"/>
  <c r="M31" i="18"/>
  <c r="D13" i="19" s="1"/>
  <c r="K31" i="18"/>
  <c r="C13" i="19" s="1"/>
  <c r="J31" i="18"/>
  <c r="B13" i="19" s="1"/>
  <c r="AG30" i="18"/>
  <c r="AC30" i="18"/>
  <c r="Y30" i="18"/>
  <c r="Y31" i="18" s="1"/>
  <c r="N13" i="19" s="1"/>
  <c r="U30" i="18"/>
  <c r="AH30" i="18" s="1"/>
  <c r="AG29" i="18"/>
  <c r="AC29" i="18"/>
  <c r="AC31" i="18" s="1"/>
  <c r="R13" i="19" s="1"/>
  <c r="Y29" i="18"/>
  <c r="U29" i="18"/>
  <c r="AF27" i="18"/>
  <c r="U12" i="19" s="1"/>
  <c r="AE27" i="18"/>
  <c r="T12" i="19" s="1"/>
  <c r="AD27" i="18"/>
  <c r="S12" i="19" s="1"/>
  <c r="AB27" i="18"/>
  <c r="Q12" i="19" s="1"/>
  <c r="AA27" i="18"/>
  <c r="P12" i="19" s="1"/>
  <c r="Z27" i="18"/>
  <c r="O12" i="19" s="1"/>
  <c r="X27" i="18"/>
  <c r="M12" i="19" s="1"/>
  <c r="W27" i="18"/>
  <c r="L12" i="19" s="1"/>
  <c r="V27" i="18"/>
  <c r="K12" i="19" s="1"/>
  <c r="U27" i="18"/>
  <c r="J12" i="19" s="1"/>
  <c r="T27" i="18"/>
  <c r="I12" i="19" s="1"/>
  <c r="S27" i="18"/>
  <c r="H12" i="19" s="1"/>
  <c r="R27" i="18"/>
  <c r="G12" i="19" s="1"/>
  <c r="O27" i="18"/>
  <c r="F12" i="19" s="1"/>
  <c r="N27" i="18"/>
  <c r="E12" i="19" s="1"/>
  <c r="M27" i="18"/>
  <c r="D12" i="19" s="1"/>
  <c r="K27" i="18"/>
  <c r="J27" i="18"/>
  <c r="B12" i="19" s="1"/>
  <c r="AG26" i="18"/>
  <c r="AC26" i="18"/>
  <c r="Y26" i="18"/>
  <c r="U26" i="18"/>
  <c r="AG25" i="18"/>
  <c r="AG27" i="18" s="1"/>
  <c r="V12" i="19" s="1"/>
  <c r="AC25" i="18"/>
  <c r="AC27" i="18" s="1"/>
  <c r="R12" i="19" s="1"/>
  <c r="Y25" i="18"/>
  <c r="Y27" i="18" s="1"/>
  <c r="N12" i="19" s="1"/>
  <c r="U25" i="18"/>
  <c r="AF23" i="18"/>
  <c r="U11" i="19" s="1"/>
  <c r="AE23" i="18"/>
  <c r="T11" i="19" s="1"/>
  <c r="AD23" i="18"/>
  <c r="S11" i="19" s="1"/>
  <c r="AB23" i="18"/>
  <c r="Q11" i="19" s="1"/>
  <c r="AA23" i="18"/>
  <c r="P11" i="19" s="1"/>
  <c r="Z23" i="18"/>
  <c r="O11" i="19" s="1"/>
  <c r="X23" i="18"/>
  <c r="M11" i="19" s="1"/>
  <c r="W23" i="18"/>
  <c r="L11" i="19" s="1"/>
  <c r="V23" i="18"/>
  <c r="K11" i="19" s="1"/>
  <c r="T23" i="18"/>
  <c r="I11" i="19" s="1"/>
  <c r="S23" i="18"/>
  <c r="H11" i="19" s="1"/>
  <c r="R23" i="18"/>
  <c r="G11" i="19" s="1"/>
  <c r="O23" i="18"/>
  <c r="F11" i="19" s="1"/>
  <c r="N23" i="18"/>
  <c r="E11" i="19" s="1"/>
  <c r="M23" i="18"/>
  <c r="D11" i="19" s="1"/>
  <c r="K23" i="18"/>
  <c r="C11" i="19" s="1"/>
  <c r="J23" i="18"/>
  <c r="B11" i="19" s="1"/>
  <c r="AG22" i="18"/>
  <c r="AC22" i="18"/>
  <c r="Y22" i="18"/>
  <c r="Y23" i="18" s="1"/>
  <c r="N11" i="19" s="1"/>
  <c r="U22" i="18"/>
  <c r="AH22" i="18" s="1"/>
  <c r="AH21" i="18"/>
  <c r="AG21" i="18"/>
  <c r="AG23" i="18" s="1"/>
  <c r="V11" i="19" s="1"/>
  <c r="AC21" i="18"/>
  <c r="Y21" i="18"/>
  <c r="U21" i="18"/>
  <c r="AF19" i="18"/>
  <c r="AE19" i="18"/>
  <c r="T10" i="19" s="1"/>
  <c r="AD19" i="18"/>
  <c r="S10" i="19" s="1"/>
  <c r="AB19" i="18"/>
  <c r="Q10" i="19" s="1"/>
  <c r="AA19" i="18"/>
  <c r="P10" i="19" s="1"/>
  <c r="Z19" i="18"/>
  <c r="O10" i="19" s="1"/>
  <c r="X19" i="18"/>
  <c r="M10" i="19" s="1"/>
  <c r="W19" i="18"/>
  <c r="L10" i="19" s="1"/>
  <c r="V19" i="18"/>
  <c r="K10" i="19" s="1"/>
  <c r="T19" i="18"/>
  <c r="I10" i="19" s="1"/>
  <c r="S19" i="18"/>
  <c r="H10" i="19" s="1"/>
  <c r="R19" i="18"/>
  <c r="G10" i="19" s="1"/>
  <c r="O19" i="18"/>
  <c r="F10" i="19" s="1"/>
  <c r="N19" i="18"/>
  <c r="E10" i="19" s="1"/>
  <c r="M19" i="18"/>
  <c r="D10" i="19" s="1"/>
  <c r="K19" i="18"/>
  <c r="C10" i="19" s="1"/>
  <c r="J19" i="18"/>
  <c r="B10" i="19" s="1"/>
  <c r="AG18" i="18"/>
  <c r="AG19" i="18" s="1"/>
  <c r="V10" i="19" s="1"/>
  <c r="AC18" i="18"/>
  <c r="Y18" i="18"/>
  <c r="U18" i="18"/>
  <c r="AG17" i="18"/>
  <c r="AC17" i="18"/>
  <c r="Y17" i="18"/>
  <c r="U17" i="18"/>
  <c r="AF15" i="18"/>
  <c r="AE15" i="18"/>
  <c r="T9" i="19" s="1"/>
  <c r="AD15" i="18"/>
  <c r="S9" i="19" s="1"/>
  <c r="AB15" i="18"/>
  <c r="Q9" i="19" s="1"/>
  <c r="AA15" i="18"/>
  <c r="P9" i="19" s="1"/>
  <c r="Z15" i="18"/>
  <c r="O9" i="19" s="1"/>
  <c r="X15" i="18"/>
  <c r="M9" i="19" s="1"/>
  <c r="W15" i="18"/>
  <c r="L9" i="19" s="1"/>
  <c r="V15" i="18"/>
  <c r="K9" i="19" s="1"/>
  <c r="T15" i="18"/>
  <c r="I9" i="19" s="1"/>
  <c r="S15" i="18"/>
  <c r="H9" i="19" s="1"/>
  <c r="R15" i="18"/>
  <c r="G9" i="19" s="1"/>
  <c r="O15" i="18"/>
  <c r="F9" i="19" s="1"/>
  <c r="N15" i="18"/>
  <c r="E9" i="19" s="1"/>
  <c r="M15" i="18"/>
  <c r="D9" i="19" s="1"/>
  <c r="K15" i="18"/>
  <c r="C9" i="19" s="1"/>
  <c r="J15" i="18"/>
  <c r="B9" i="19" s="1"/>
  <c r="AG14" i="18"/>
  <c r="AG15" i="18" s="1"/>
  <c r="V9" i="19" s="1"/>
  <c r="AC14" i="18"/>
  <c r="Y14" i="18"/>
  <c r="U14" i="18"/>
  <c r="AG13" i="18"/>
  <c r="AC13" i="18"/>
  <c r="AC15" i="18" s="1"/>
  <c r="R9" i="19" s="1"/>
  <c r="Y13" i="18"/>
  <c r="U13" i="18"/>
  <c r="AH13" i="18" s="1"/>
  <c r="AF11" i="18"/>
  <c r="U8" i="19" s="1"/>
  <c r="AE11" i="18"/>
  <c r="T8" i="19" s="1"/>
  <c r="AD11" i="18"/>
  <c r="AB11" i="18"/>
  <c r="AA11" i="18"/>
  <c r="P8" i="19" s="1"/>
  <c r="Z11" i="18"/>
  <c r="O8" i="19" s="1"/>
  <c r="Y11" i="18"/>
  <c r="N8" i="19" s="1"/>
  <c r="X11" i="18"/>
  <c r="M8" i="19" s="1"/>
  <c r="W11" i="18"/>
  <c r="L8" i="19" s="1"/>
  <c r="V11" i="18"/>
  <c r="K8" i="19" s="1"/>
  <c r="T11" i="18"/>
  <c r="S11" i="18"/>
  <c r="H8" i="19" s="1"/>
  <c r="R11" i="18"/>
  <c r="G8" i="19" s="1"/>
  <c r="O11" i="18"/>
  <c r="N11" i="18"/>
  <c r="E8" i="19" s="1"/>
  <c r="M11" i="18"/>
  <c r="D8" i="19" s="1"/>
  <c r="K11" i="18"/>
  <c r="C8" i="19" s="1"/>
  <c r="J11" i="18"/>
  <c r="AG10" i="18"/>
  <c r="AC10" i="18"/>
  <c r="Y10" i="18"/>
  <c r="U10" i="18"/>
  <c r="AG9" i="18"/>
  <c r="AC9" i="18"/>
  <c r="AC11" i="18" s="1"/>
  <c r="Y9" i="18"/>
  <c r="U9" i="18"/>
  <c r="U11" i="18" s="1"/>
  <c r="E20" i="17"/>
  <c r="U19" i="17"/>
  <c r="G18" i="17"/>
  <c r="C18" i="17"/>
  <c r="Y17" i="17"/>
  <c r="G17" i="17"/>
  <c r="K16" i="17"/>
  <c r="K15" i="17"/>
  <c r="C14" i="17"/>
  <c r="U12" i="17"/>
  <c r="U11" i="17"/>
  <c r="O10" i="17"/>
  <c r="F9" i="17"/>
  <c r="E8" i="17"/>
  <c r="A5" i="17"/>
  <c r="A24" i="17" s="1"/>
  <c r="A72" i="16"/>
  <c r="U23" i="17"/>
  <c r="T23" i="17"/>
  <c r="S23" i="17"/>
  <c r="Q23" i="17"/>
  <c r="P23" i="17"/>
  <c r="O23" i="17"/>
  <c r="M23" i="17"/>
  <c r="L23" i="17"/>
  <c r="K23" i="17"/>
  <c r="I23" i="17"/>
  <c r="H23" i="17"/>
  <c r="G23" i="17"/>
  <c r="O71" i="16"/>
  <c r="F23" i="17" s="1"/>
  <c r="N71" i="16"/>
  <c r="E23" i="17" s="1"/>
  <c r="M71" i="16"/>
  <c r="D23" i="17" s="1"/>
  <c r="C23" i="17"/>
  <c r="J71" i="16"/>
  <c r="B23" i="17" s="1"/>
  <c r="AG70" i="16"/>
  <c r="AC70" i="16"/>
  <c r="Y70" i="16"/>
  <c r="U70" i="16"/>
  <c r="AG69" i="16"/>
  <c r="V23" i="17" s="1"/>
  <c r="AC69" i="16"/>
  <c r="R23" i="17" s="1"/>
  <c r="Y69" i="16"/>
  <c r="N23" i="17" s="1"/>
  <c r="U69" i="16"/>
  <c r="AF67" i="16"/>
  <c r="U22" i="17" s="1"/>
  <c r="AE67" i="16"/>
  <c r="T22" i="17" s="1"/>
  <c r="AD67" i="16"/>
  <c r="S22" i="17" s="1"/>
  <c r="AB67" i="16"/>
  <c r="Q22" i="17" s="1"/>
  <c r="AA67" i="16"/>
  <c r="P22" i="17" s="1"/>
  <c r="Z67" i="16"/>
  <c r="O22" i="17" s="1"/>
  <c r="X67" i="16"/>
  <c r="M22" i="17" s="1"/>
  <c r="W67" i="16"/>
  <c r="L22" i="17" s="1"/>
  <c r="V67" i="16"/>
  <c r="K22" i="17" s="1"/>
  <c r="T67" i="16"/>
  <c r="I22" i="17" s="1"/>
  <c r="S67" i="16"/>
  <c r="H22" i="17" s="1"/>
  <c r="R67" i="16"/>
  <c r="G22" i="17" s="1"/>
  <c r="O67" i="16"/>
  <c r="F22" i="17" s="1"/>
  <c r="N67" i="16"/>
  <c r="E22" i="17" s="1"/>
  <c r="M67" i="16"/>
  <c r="D22" i="17" s="1"/>
  <c r="K67" i="16"/>
  <c r="C22" i="17" s="1"/>
  <c r="J67" i="16"/>
  <c r="B22" i="17" s="1"/>
  <c r="AG66" i="16"/>
  <c r="AC66" i="16"/>
  <c r="Y66" i="16"/>
  <c r="U66" i="16"/>
  <c r="AG65" i="16"/>
  <c r="AC65" i="16"/>
  <c r="Y65" i="16"/>
  <c r="U65" i="16"/>
  <c r="U67" i="16" s="1"/>
  <c r="J22" i="17" s="1"/>
  <c r="AF63" i="16"/>
  <c r="U21" i="17" s="1"/>
  <c r="AE63" i="16"/>
  <c r="T21" i="17" s="1"/>
  <c r="AD63" i="16"/>
  <c r="S21" i="17" s="1"/>
  <c r="AB63" i="16"/>
  <c r="Q21" i="17" s="1"/>
  <c r="AA63" i="16"/>
  <c r="P21" i="17" s="1"/>
  <c r="Z63" i="16"/>
  <c r="O21" i="17" s="1"/>
  <c r="X63" i="16"/>
  <c r="M21" i="17" s="1"/>
  <c r="W63" i="16"/>
  <c r="L21" i="17" s="1"/>
  <c r="V63" i="16"/>
  <c r="K21" i="17" s="1"/>
  <c r="T63" i="16"/>
  <c r="I21" i="17" s="1"/>
  <c r="S63" i="16"/>
  <c r="H21" i="17" s="1"/>
  <c r="R63" i="16"/>
  <c r="G21" i="17" s="1"/>
  <c r="O63" i="16"/>
  <c r="F21" i="17" s="1"/>
  <c r="N63" i="16"/>
  <c r="E21" i="17" s="1"/>
  <c r="M63" i="16"/>
  <c r="D21" i="17" s="1"/>
  <c r="K63" i="16"/>
  <c r="C21" i="17" s="1"/>
  <c r="J63" i="16"/>
  <c r="B21" i="17" s="1"/>
  <c r="AG62" i="16"/>
  <c r="AC62" i="16"/>
  <c r="Y62" i="16"/>
  <c r="U62" i="16"/>
  <c r="AG61" i="16"/>
  <c r="AC61" i="16"/>
  <c r="Y61" i="16"/>
  <c r="U61" i="16"/>
  <c r="AF59" i="16"/>
  <c r="U20" i="17" s="1"/>
  <c r="AE59" i="16"/>
  <c r="T20" i="17" s="1"/>
  <c r="AD59" i="16"/>
  <c r="S20" i="17" s="1"/>
  <c r="AB59" i="16"/>
  <c r="Q20" i="17" s="1"/>
  <c r="AA59" i="16"/>
  <c r="P20" i="17" s="1"/>
  <c r="Z59" i="16"/>
  <c r="O20" i="17" s="1"/>
  <c r="X59" i="16"/>
  <c r="M20" i="17" s="1"/>
  <c r="W59" i="16"/>
  <c r="L20" i="17" s="1"/>
  <c r="V59" i="16"/>
  <c r="K20" i="17" s="1"/>
  <c r="T59" i="16"/>
  <c r="I20" i="17" s="1"/>
  <c r="S59" i="16"/>
  <c r="H20" i="17" s="1"/>
  <c r="R59" i="16"/>
  <c r="G20" i="17" s="1"/>
  <c r="O59" i="16"/>
  <c r="F20" i="17" s="1"/>
  <c r="N59" i="16"/>
  <c r="M59" i="16"/>
  <c r="D20" i="17" s="1"/>
  <c r="K59" i="16"/>
  <c r="C20" i="17" s="1"/>
  <c r="J59" i="16"/>
  <c r="B20" i="17" s="1"/>
  <c r="AG58" i="16"/>
  <c r="AC58" i="16"/>
  <c r="Y58" i="16"/>
  <c r="U58" i="16"/>
  <c r="AG57" i="16"/>
  <c r="AG59" i="16" s="1"/>
  <c r="V20" i="17" s="1"/>
  <c r="AC57" i="16"/>
  <c r="AC59" i="16" s="1"/>
  <c r="R20" i="17" s="1"/>
  <c r="Y57" i="16"/>
  <c r="Y59" i="16" s="1"/>
  <c r="N20" i="17" s="1"/>
  <c r="U57" i="16"/>
  <c r="AF55" i="16"/>
  <c r="AE55" i="16"/>
  <c r="T19" i="17" s="1"/>
  <c r="AD55" i="16"/>
  <c r="S19" i="17" s="1"/>
  <c r="AB55" i="16"/>
  <c r="Q19" i="17" s="1"/>
  <c r="AA55" i="16"/>
  <c r="P19" i="17" s="1"/>
  <c r="Z55" i="16"/>
  <c r="O19" i="17" s="1"/>
  <c r="X55" i="16"/>
  <c r="M19" i="17" s="1"/>
  <c r="W55" i="16"/>
  <c r="L19" i="17" s="1"/>
  <c r="V55" i="16"/>
  <c r="K19" i="17" s="1"/>
  <c r="T55" i="16"/>
  <c r="I19" i="17" s="1"/>
  <c r="S55" i="16"/>
  <c r="H19" i="17" s="1"/>
  <c r="R55" i="16"/>
  <c r="G19" i="17" s="1"/>
  <c r="O55" i="16"/>
  <c r="F19" i="17" s="1"/>
  <c r="N55" i="16"/>
  <c r="E19" i="17" s="1"/>
  <c r="M55" i="16"/>
  <c r="D19" i="17" s="1"/>
  <c r="K55" i="16"/>
  <c r="C19" i="17" s="1"/>
  <c r="J55" i="16"/>
  <c r="B19" i="17" s="1"/>
  <c r="AG54" i="16"/>
  <c r="AC54" i="16"/>
  <c r="Y54" i="16"/>
  <c r="U54" i="16"/>
  <c r="AG53" i="16"/>
  <c r="AG55" i="16" s="1"/>
  <c r="V19" i="17" s="1"/>
  <c r="AC53" i="16"/>
  <c r="Y53" i="16"/>
  <c r="U53" i="16"/>
  <c r="AF51" i="16"/>
  <c r="U18" i="17" s="1"/>
  <c r="AE51" i="16"/>
  <c r="T18" i="17" s="1"/>
  <c r="AD51" i="16"/>
  <c r="S18" i="17" s="1"/>
  <c r="AB51" i="16"/>
  <c r="Q18" i="17" s="1"/>
  <c r="AA51" i="16"/>
  <c r="P18" i="17" s="1"/>
  <c r="Z51" i="16"/>
  <c r="O18" i="17" s="1"/>
  <c r="X51" i="16"/>
  <c r="M18" i="17" s="1"/>
  <c r="W51" i="16"/>
  <c r="L18" i="17" s="1"/>
  <c r="V51" i="16"/>
  <c r="K18" i="17" s="1"/>
  <c r="T51" i="16"/>
  <c r="I18" i="17" s="1"/>
  <c r="S51" i="16"/>
  <c r="H18" i="17" s="1"/>
  <c r="R51" i="16"/>
  <c r="O51" i="16"/>
  <c r="F18" i="17" s="1"/>
  <c r="N51" i="16"/>
  <c r="E18" i="17" s="1"/>
  <c r="M51" i="16"/>
  <c r="D18" i="17" s="1"/>
  <c r="J51" i="16"/>
  <c r="B18" i="17" s="1"/>
  <c r="AG50" i="16"/>
  <c r="AC50" i="16"/>
  <c r="Y50" i="16"/>
  <c r="U50" i="16"/>
  <c r="AG49" i="16"/>
  <c r="AG51" i="16" s="1"/>
  <c r="V18" i="17" s="1"/>
  <c r="AC49" i="16"/>
  <c r="Y49" i="16"/>
  <c r="Y51" i="16" s="1"/>
  <c r="N18" i="17" s="1"/>
  <c r="U49" i="16"/>
  <c r="AF47" i="16"/>
  <c r="U17" i="17" s="1"/>
  <c r="AE47" i="16"/>
  <c r="T17" i="17" s="1"/>
  <c r="AD47" i="16"/>
  <c r="S17" i="17" s="1"/>
  <c r="AB47" i="16"/>
  <c r="Q17" i="17" s="1"/>
  <c r="AA47" i="16"/>
  <c r="P17" i="17" s="1"/>
  <c r="Z47" i="16"/>
  <c r="O17" i="17" s="1"/>
  <c r="X47" i="16"/>
  <c r="M17" i="17" s="1"/>
  <c r="W47" i="16"/>
  <c r="L17" i="17" s="1"/>
  <c r="V47" i="16"/>
  <c r="K17" i="17" s="1"/>
  <c r="U47" i="16"/>
  <c r="J17" i="17" s="1"/>
  <c r="T47" i="16"/>
  <c r="I17" i="17" s="1"/>
  <c r="S47" i="16"/>
  <c r="H17" i="17" s="1"/>
  <c r="R47" i="16"/>
  <c r="O47" i="16"/>
  <c r="F17" i="17" s="1"/>
  <c r="N47" i="16"/>
  <c r="E17" i="17" s="1"/>
  <c r="M47" i="16"/>
  <c r="D17" i="17" s="1"/>
  <c r="K47" i="16"/>
  <c r="C17" i="17" s="1"/>
  <c r="J47" i="16"/>
  <c r="B17" i="17" s="1"/>
  <c r="AI46" i="16"/>
  <c r="AG46" i="16"/>
  <c r="AC46" i="16"/>
  <c r="Y46" i="16"/>
  <c r="U46" i="16"/>
  <c r="AH46" i="16" s="1"/>
  <c r="AG45" i="16"/>
  <c r="AC45" i="16"/>
  <c r="AC47" i="16" s="1"/>
  <c r="R17" i="17" s="1"/>
  <c r="Y45" i="16"/>
  <c r="U45" i="16"/>
  <c r="AF43" i="16"/>
  <c r="U16" i="17" s="1"/>
  <c r="AE43" i="16"/>
  <c r="T16" i="17" s="1"/>
  <c r="AD43" i="16"/>
  <c r="S16" i="17" s="1"/>
  <c r="AB43" i="16"/>
  <c r="Q16" i="17" s="1"/>
  <c r="AA43" i="16"/>
  <c r="P16" i="17" s="1"/>
  <c r="Z43" i="16"/>
  <c r="O16" i="17" s="1"/>
  <c r="X43" i="16"/>
  <c r="M16" i="17" s="1"/>
  <c r="W43" i="16"/>
  <c r="L16" i="17" s="1"/>
  <c r="V43" i="16"/>
  <c r="T43" i="16"/>
  <c r="I16" i="17" s="1"/>
  <c r="S43" i="16"/>
  <c r="H16" i="17" s="1"/>
  <c r="R43" i="16"/>
  <c r="G16" i="17" s="1"/>
  <c r="O43" i="16"/>
  <c r="F16" i="17" s="1"/>
  <c r="N43" i="16"/>
  <c r="E16" i="17" s="1"/>
  <c r="M43" i="16"/>
  <c r="D16" i="17" s="1"/>
  <c r="K43" i="16"/>
  <c r="C16" i="17" s="1"/>
  <c r="J43" i="16"/>
  <c r="B16" i="17" s="1"/>
  <c r="AG42" i="16"/>
  <c r="AC42" i="16"/>
  <c r="AC43" i="16" s="1"/>
  <c r="R16" i="17" s="1"/>
  <c r="Y42" i="16"/>
  <c r="U42" i="16"/>
  <c r="AG41" i="16"/>
  <c r="AC41" i="16"/>
  <c r="Y41" i="16"/>
  <c r="Y43" i="16" s="1"/>
  <c r="N16" i="17" s="1"/>
  <c r="U41" i="16"/>
  <c r="U43" i="16" s="1"/>
  <c r="J16" i="17" s="1"/>
  <c r="AG39" i="16"/>
  <c r="V15" i="17" s="1"/>
  <c r="AF39" i="16"/>
  <c r="U15" i="17" s="1"/>
  <c r="AE39" i="16"/>
  <c r="T15" i="17" s="1"/>
  <c r="AD39" i="16"/>
  <c r="S15" i="17" s="1"/>
  <c r="AB39" i="16"/>
  <c r="Q15" i="17" s="1"/>
  <c r="AA39" i="16"/>
  <c r="P15" i="17" s="1"/>
  <c r="Z39" i="16"/>
  <c r="O15" i="17" s="1"/>
  <c r="X39" i="16"/>
  <c r="M15" i="17" s="1"/>
  <c r="W39" i="16"/>
  <c r="L15" i="17" s="1"/>
  <c r="V39" i="16"/>
  <c r="T39" i="16"/>
  <c r="I15" i="17" s="1"/>
  <c r="S39" i="16"/>
  <c r="H15" i="17" s="1"/>
  <c r="R39" i="16"/>
  <c r="G15" i="17" s="1"/>
  <c r="O39" i="16"/>
  <c r="F15" i="17" s="1"/>
  <c r="N39" i="16"/>
  <c r="E15" i="17" s="1"/>
  <c r="M39" i="16"/>
  <c r="D15" i="17" s="1"/>
  <c r="K39" i="16"/>
  <c r="C15" i="17" s="1"/>
  <c r="J39" i="16"/>
  <c r="B15" i="17" s="1"/>
  <c r="AG38" i="16"/>
  <c r="AC38" i="16"/>
  <c r="Y38" i="16"/>
  <c r="U38" i="16"/>
  <c r="AG37" i="16"/>
  <c r="AC37" i="16"/>
  <c r="AC39" i="16" s="1"/>
  <c r="R15" i="17" s="1"/>
  <c r="Y37" i="16"/>
  <c r="U37" i="16"/>
  <c r="U39" i="16" s="1"/>
  <c r="J15" i="17" s="1"/>
  <c r="AF35" i="16"/>
  <c r="U14" i="17" s="1"/>
  <c r="AE35" i="16"/>
  <c r="T14" i="17" s="1"/>
  <c r="AD35" i="16"/>
  <c r="S14" i="17" s="1"/>
  <c r="AB35" i="16"/>
  <c r="Q14" i="17" s="1"/>
  <c r="AA35" i="16"/>
  <c r="P14" i="17" s="1"/>
  <c r="Z35" i="16"/>
  <c r="O14" i="17" s="1"/>
  <c r="Y35" i="16"/>
  <c r="N14" i="17" s="1"/>
  <c r="X35" i="16"/>
  <c r="M14" i="17" s="1"/>
  <c r="W35" i="16"/>
  <c r="L14" i="17" s="1"/>
  <c r="V35" i="16"/>
  <c r="K14" i="17" s="1"/>
  <c r="T35" i="16"/>
  <c r="I14" i="17" s="1"/>
  <c r="S35" i="16"/>
  <c r="H14" i="17" s="1"/>
  <c r="R35" i="16"/>
  <c r="G14" i="17" s="1"/>
  <c r="O35" i="16"/>
  <c r="F14" i="17" s="1"/>
  <c r="N35" i="16"/>
  <c r="E14" i="17" s="1"/>
  <c r="M35" i="16"/>
  <c r="D14" i="17" s="1"/>
  <c r="K35" i="16"/>
  <c r="J35" i="16"/>
  <c r="B14" i="17" s="1"/>
  <c r="AG34" i="16"/>
  <c r="AC34" i="16"/>
  <c r="Y34" i="16"/>
  <c r="U34" i="16"/>
  <c r="AG33" i="16"/>
  <c r="AG35" i="16" s="1"/>
  <c r="V14" i="17" s="1"/>
  <c r="AC33" i="16"/>
  <c r="AC35" i="16" s="1"/>
  <c r="R14" i="17" s="1"/>
  <c r="Y33" i="16"/>
  <c r="U33" i="16"/>
  <c r="AF31" i="16"/>
  <c r="U13" i="17" s="1"/>
  <c r="AE31" i="16"/>
  <c r="T13" i="17" s="1"/>
  <c r="AD31" i="16"/>
  <c r="S13" i="17" s="1"/>
  <c r="AC31" i="16"/>
  <c r="R13" i="17" s="1"/>
  <c r="AB31" i="16"/>
  <c r="Q13" i="17" s="1"/>
  <c r="AA31" i="16"/>
  <c r="P13" i="17" s="1"/>
  <c r="Z31" i="16"/>
  <c r="O13" i="17" s="1"/>
  <c r="X31" i="16"/>
  <c r="M13" i="17" s="1"/>
  <c r="W31" i="16"/>
  <c r="L13" i="17" s="1"/>
  <c r="V31" i="16"/>
  <c r="K13" i="17" s="1"/>
  <c r="T31" i="16"/>
  <c r="I13" i="17" s="1"/>
  <c r="S31" i="16"/>
  <c r="H13" i="17" s="1"/>
  <c r="R31" i="16"/>
  <c r="G13" i="17" s="1"/>
  <c r="O31" i="16"/>
  <c r="F13" i="17" s="1"/>
  <c r="N31" i="16"/>
  <c r="E13" i="17" s="1"/>
  <c r="M31" i="16"/>
  <c r="D13" i="17" s="1"/>
  <c r="K31" i="16"/>
  <c r="C13" i="17" s="1"/>
  <c r="J31" i="16"/>
  <c r="B13" i="17" s="1"/>
  <c r="AG30" i="16"/>
  <c r="AG31" i="16" s="1"/>
  <c r="V13" i="17" s="1"/>
  <c r="AC30" i="16"/>
  <c r="Y30" i="16"/>
  <c r="U30" i="16"/>
  <c r="AG29" i="16"/>
  <c r="AC29" i="16"/>
  <c r="Y29" i="16"/>
  <c r="U29" i="16"/>
  <c r="AF27" i="16"/>
  <c r="AE27" i="16"/>
  <c r="T12" i="17" s="1"/>
  <c r="AD27" i="16"/>
  <c r="S12" i="17" s="1"/>
  <c r="AB27" i="16"/>
  <c r="Q12" i="17" s="1"/>
  <c r="AA27" i="16"/>
  <c r="P12" i="17" s="1"/>
  <c r="Z27" i="16"/>
  <c r="O12" i="17" s="1"/>
  <c r="Y27" i="16"/>
  <c r="N12" i="17" s="1"/>
  <c r="X27" i="16"/>
  <c r="M12" i="17" s="1"/>
  <c r="W27" i="16"/>
  <c r="L12" i="17" s="1"/>
  <c r="V27" i="16"/>
  <c r="K12" i="17" s="1"/>
  <c r="T27" i="16"/>
  <c r="I12" i="17" s="1"/>
  <c r="S27" i="16"/>
  <c r="H12" i="17" s="1"/>
  <c r="R27" i="16"/>
  <c r="G12" i="17" s="1"/>
  <c r="O27" i="16"/>
  <c r="F12" i="17" s="1"/>
  <c r="N27" i="16"/>
  <c r="E12" i="17" s="1"/>
  <c r="M27" i="16"/>
  <c r="D12" i="17" s="1"/>
  <c r="K27" i="16"/>
  <c r="C12" i="17" s="1"/>
  <c r="J27" i="16"/>
  <c r="B12" i="17" s="1"/>
  <c r="AG26" i="16"/>
  <c r="AC26" i="16"/>
  <c r="Y26" i="16"/>
  <c r="U26" i="16"/>
  <c r="AH26" i="16" s="1"/>
  <c r="AG25" i="16"/>
  <c r="AC25" i="16"/>
  <c r="AC27" i="16" s="1"/>
  <c r="R12" i="17" s="1"/>
  <c r="Y25" i="16"/>
  <c r="U25" i="16"/>
  <c r="U27" i="16" s="1"/>
  <c r="J12" i="17" s="1"/>
  <c r="AF23" i="16"/>
  <c r="AE23" i="16"/>
  <c r="T11" i="17" s="1"/>
  <c r="AD23" i="16"/>
  <c r="S11" i="17" s="1"/>
  <c r="AB23" i="16"/>
  <c r="Q11" i="17" s="1"/>
  <c r="AA23" i="16"/>
  <c r="P11" i="17" s="1"/>
  <c r="Z23" i="16"/>
  <c r="X23" i="16"/>
  <c r="M11" i="17" s="1"/>
  <c r="W23" i="16"/>
  <c r="L11" i="17" s="1"/>
  <c r="V23" i="16"/>
  <c r="K11" i="17" s="1"/>
  <c r="T23" i="16"/>
  <c r="I11" i="17" s="1"/>
  <c r="S23" i="16"/>
  <c r="H11" i="17" s="1"/>
  <c r="R23" i="16"/>
  <c r="G11" i="17" s="1"/>
  <c r="O23" i="16"/>
  <c r="F11" i="17" s="1"/>
  <c r="N23" i="16"/>
  <c r="E11" i="17" s="1"/>
  <c r="M23" i="16"/>
  <c r="D11" i="17" s="1"/>
  <c r="K23" i="16"/>
  <c r="C11" i="17" s="1"/>
  <c r="J23" i="16"/>
  <c r="B11" i="17" s="1"/>
  <c r="AG22" i="16"/>
  <c r="AC22" i="16"/>
  <c r="Y22" i="16"/>
  <c r="AH22" i="16" s="1"/>
  <c r="U22" i="16"/>
  <c r="AG21" i="16"/>
  <c r="AG23" i="16" s="1"/>
  <c r="V11" i="17" s="1"/>
  <c r="AC21" i="16"/>
  <c r="Y21" i="16"/>
  <c r="U21" i="16"/>
  <c r="AF19" i="16"/>
  <c r="U10" i="17" s="1"/>
  <c r="AE19" i="16"/>
  <c r="T10" i="17" s="1"/>
  <c r="AD19" i="16"/>
  <c r="S10" i="17" s="1"/>
  <c r="AB19" i="16"/>
  <c r="Q10" i="17" s="1"/>
  <c r="AA19" i="16"/>
  <c r="P10" i="17" s="1"/>
  <c r="Z19" i="16"/>
  <c r="X19" i="16"/>
  <c r="M10" i="17" s="1"/>
  <c r="W19" i="16"/>
  <c r="L10" i="17" s="1"/>
  <c r="V19" i="16"/>
  <c r="K10" i="17" s="1"/>
  <c r="T19" i="16"/>
  <c r="I10" i="17" s="1"/>
  <c r="S19" i="16"/>
  <c r="H10" i="17" s="1"/>
  <c r="R19" i="16"/>
  <c r="G10" i="17" s="1"/>
  <c r="O19" i="16"/>
  <c r="F10" i="17" s="1"/>
  <c r="N19" i="16"/>
  <c r="E10" i="17" s="1"/>
  <c r="M19" i="16"/>
  <c r="D10" i="17" s="1"/>
  <c r="K19" i="16"/>
  <c r="C10" i="17" s="1"/>
  <c r="J19" i="16"/>
  <c r="B10" i="17" s="1"/>
  <c r="AG18" i="16"/>
  <c r="AC18" i="16"/>
  <c r="Y18" i="16"/>
  <c r="U18" i="16"/>
  <c r="AG17" i="16"/>
  <c r="AG19" i="16" s="1"/>
  <c r="V10" i="17" s="1"/>
  <c r="AC17" i="16"/>
  <c r="AC19" i="16" s="1"/>
  <c r="R10" i="17" s="1"/>
  <c r="Y17" i="16"/>
  <c r="Y19" i="16" s="1"/>
  <c r="N10" i="17" s="1"/>
  <c r="U17" i="16"/>
  <c r="AF15" i="16"/>
  <c r="U9" i="17" s="1"/>
  <c r="AE15" i="16"/>
  <c r="T9" i="17" s="1"/>
  <c r="AD15" i="16"/>
  <c r="S9" i="17" s="1"/>
  <c r="AB15" i="16"/>
  <c r="Q9" i="17" s="1"/>
  <c r="AA15" i="16"/>
  <c r="P9" i="17" s="1"/>
  <c r="Z15" i="16"/>
  <c r="O9" i="17" s="1"/>
  <c r="X15" i="16"/>
  <c r="M9" i="17" s="1"/>
  <c r="W15" i="16"/>
  <c r="L9" i="17" s="1"/>
  <c r="V15" i="16"/>
  <c r="K9" i="17" s="1"/>
  <c r="T15" i="16"/>
  <c r="I9" i="17" s="1"/>
  <c r="S15" i="16"/>
  <c r="H9" i="17" s="1"/>
  <c r="R15" i="16"/>
  <c r="G9" i="17" s="1"/>
  <c r="O15" i="16"/>
  <c r="N15" i="16"/>
  <c r="E9" i="17" s="1"/>
  <c r="M15" i="16"/>
  <c r="D9" i="17" s="1"/>
  <c r="K15" i="16"/>
  <c r="C9" i="17" s="1"/>
  <c r="J15" i="16"/>
  <c r="B9" i="17" s="1"/>
  <c r="AG14" i="16"/>
  <c r="AC14" i="16"/>
  <c r="Y14" i="16"/>
  <c r="Y15" i="16" s="1"/>
  <c r="N9" i="17" s="1"/>
  <c r="U14" i="16"/>
  <c r="AH13" i="16"/>
  <c r="AG13" i="16"/>
  <c r="AC13" i="16"/>
  <c r="AC15" i="16" s="1"/>
  <c r="R9" i="17" s="1"/>
  <c r="Y13" i="16"/>
  <c r="U13" i="16"/>
  <c r="AF11" i="16"/>
  <c r="U8" i="17" s="1"/>
  <c r="AE11" i="16"/>
  <c r="T8" i="17" s="1"/>
  <c r="AD11" i="16"/>
  <c r="S8" i="17" s="1"/>
  <c r="AB11" i="16"/>
  <c r="AA11" i="16"/>
  <c r="P8" i="17" s="1"/>
  <c r="Z11" i="16"/>
  <c r="O8" i="17" s="1"/>
  <c r="X11" i="16"/>
  <c r="M8" i="17" s="1"/>
  <c r="W11" i="16"/>
  <c r="L8" i="17" s="1"/>
  <c r="V11" i="16"/>
  <c r="K8" i="17" s="1"/>
  <c r="U11" i="16"/>
  <c r="T11" i="16"/>
  <c r="S11" i="16"/>
  <c r="H8" i="17" s="1"/>
  <c r="R11" i="16"/>
  <c r="G8" i="17" s="1"/>
  <c r="O11" i="16"/>
  <c r="F8" i="17" s="1"/>
  <c r="N11" i="16"/>
  <c r="M11" i="16"/>
  <c r="D8" i="17" s="1"/>
  <c r="K11" i="16"/>
  <c r="C8" i="17" s="1"/>
  <c r="J11" i="16"/>
  <c r="AG10" i="16"/>
  <c r="AC10" i="16"/>
  <c r="Y10" i="16"/>
  <c r="U10" i="16"/>
  <c r="AG9" i="16"/>
  <c r="AG11" i="16" s="1"/>
  <c r="V8" i="17" s="1"/>
  <c r="AC9" i="16"/>
  <c r="Y9" i="16"/>
  <c r="Y11" i="16" s="1"/>
  <c r="U9" i="16"/>
  <c r="C18" i="15"/>
  <c r="Y17" i="15"/>
  <c r="A5" i="15"/>
  <c r="A24" i="15" s="1"/>
  <c r="A82" i="14"/>
  <c r="U23" i="15"/>
  <c r="T23" i="15"/>
  <c r="S23" i="15"/>
  <c r="Q23" i="15"/>
  <c r="P23" i="15"/>
  <c r="O23" i="15"/>
  <c r="M23" i="15"/>
  <c r="L23" i="15"/>
  <c r="K23" i="15"/>
  <c r="I23" i="15"/>
  <c r="H23" i="15"/>
  <c r="G23" i="15"/>
  <c r="O81" i="14"/>
  <c r="F23" i="15" s="1"/>
  <c r="N81" i="14"/>
  <c r="E23" i="15" s="1"/>
  <c r="M81" i="14"/>
  <c r="D23" i="15" s="1"/>
  <c r="C23" i="15"/>
  <c r="J81" i="14"/>
  <c r="B23" i="15" s="1"/>
  <c r="AG80" i="14"/>
  <c r="AC80" i="14"/>
  <c r="Y80" i="14"/>
  <c r="U80" i="14"/>
  <c r="AG69" i="14"/>
  <c r="AC69" i="14"/>
  <c r="Y69" i="14"/>
  <c r="U69" i="14"/>
  <c r="AF67" i="14"/>
  <c r="U22" i="15" s="1"/>
  <c r="AE67" i="14"/>
  <c r="T22" i="15" s="1"/>
  <c r="AD67" i="14"/>
  <c r="S22" i="15" s="1"/>
  <c r="AB67" i="14"/>
  <c r="Q22" i="15" s="1"/>
  <c r="AA67" i="14"/>
  <c r="P22" i="15" s="1"/>
  <c r="Z67" i="14"/>
  <c r="O22" i="15" s="1"/>
  <c r="X67" i="14"/>
  <c r="M22" i="15" s="1"/>
  <c r="W67" i="14"/>
  <c r="L22" i="15" s="1"/>
  <c r="V67" i="14"/>
  <c r="K22" i="15" s="1"/>
  <c r="T67" i="14"/>
  <c r="I22" i="15" s="1"/>
  <c r="S67" i="14"/>
  <c r="H22" i="15" s="1"/>
  <c r="R67" i="14"/>
  <c r="G22" i="15" s="1"/>
  <c r="O67" i="14"/>
  <c r="F22" i="15" s="1"/>
  <c r="N67" i="14"/>
  <c r="E22" i="15" s="1"/>
  <c r="M67" i="14"/>
  <c r="D22" i="15" s="1"/>
  <c r="K67" i="14"/>
  <c r="C22" i="15" s="1"/>
  <c r="J67" i="14"/>
  <c r="AG66" i="14"/>
  <c r="AC66" i="14"/>
  <c r="Y66" i="14"/>
  <c r="U66" i="14"/>
  <c r="AG65" i="14"/>
  <c r="AC65" i="14"/>
  <c r="Y65" i="14"/>
  <c r="Y67" i="14" s="1"/>
  <c r="N22" i="15" s="1"/>
  <c r="U65" i="14"/>
  <c r="AF63" i="14"/>
  <c r="U21" i="15" s="1"/>
  <c r="AE63" i="14"/>
  <c r="T21" i="15" s="1"/>
  <c r="AD63" i="14"/>
  <c r="S21" i="15" s="1"/>
  <c r="AB63" i="14"/>
  <c r="Q21" i="15" s="1"/>
  <c r="AA63" i="14"/>
  <c r="P21" i="15" s="1"/>
  <c r="Z63" i="14"/>
  <c r="O21" i="15" s="1"/>
  <c r="X63" i="14"/>
  <c r="M21" i="15" s="1"/>
  <c r="W63" i="14"/>
  <c r="L21" i="15" s="1"/>
  <c r="V63" i="14"/>
  <c r="K21" i="15" s="1"/>
  <c r="T63" i="14"/>
  <c r="I21" i="15" s="1"/>
  <c r="S63" i="14"/>
  <c r="H21" i="15" s="1"/>
  <c r="R63" i="14"/>
  <c r="G21" i="15" s="1"/>
  <c r="O63" i="14"/>
  <c r="F21" i="15" s="1"/>
  <c r="N63" i="14"/>
  <c r="E21" i="15" s="1"/>
  <c r="M63" i="14"/>
  <c r="D21" i="15" s="1"/>
  <c r="K63" i="14"/>
  <c r="C21" i="15" s="1"/>
  <c r="J63" i="14"/>
  <c r="AG62" i="14"/>
  <c r="AC62" i="14"/>
  <c r="Y62" i="14"/>
  <c r="U62" i="14"/>
  <c r="AG61" i="14"/>
  <c r="AG63" i="14" s="1"/>
  <c r="V21" i="15" s="1"/>
  <c r="AC61" i="14"/>
  <c r="Y61" i="14"/>
  <c r="U61" i="14"/>
  <c r="AF59" i="14"/>
  <c r="U20" i="15" s="1"/>
  <c r="AE59" i="14"/>
  <c r="T20" i="15" s="1"/>
  <c r="AD59" i="14"/>
  <c r="S20" i="15" s="1"/>
  <c r="AB59" i="14"/>
  <c r="Q20" i="15" s="1"/>
  <c r="AA59" i="14"/>
  <c r="P20" i="15" s="1"/>
  <c r="Z59" i="14"/>
  <c r="O20" i="15" s="1"/>
  <c r="X59" i="14"/>
  <c r="M20" i="15" s="1"/>
  <c r="W59" i="14"/>
  <c r="L20" i="15" s="1"/>
  <c r="V59" i="14"/>
  <c r="K20" i="15" s="1"/>
  <c r="T59" i="14"/>
  <c r="I20" i="15" s="1"/>
  <c r="S59" i="14"/>
  <c r="H20" i="15" s="1"/>
  <c r="R59" i="14"/>
  <c r="G20" i="15" s="1"/>
  <c r="O59" i="14"/>
  <c r="F20" i="15" s="1"/>
  <c r="N59" i="14"/>
  <c r="E20" i="15" s="1"/>
  <c r="M59" i="14"/>
  <c r="D20" i="15" s="1"/>
  <c r="K59" i="14"/>
  <c r="C20" i="15" s="1"/>
  <c r="J59" i="14"/>
  <c r="B20" i="15" s="1"/>
  <c r="AG58" i="14"/>
  <c r="AC58" i="14"/>
  <c r="Y58" i="14"/>
  <c r="U58" i="14"/>
  <c r="AG57" i="14"/>
  <c r="AC57" i="14"/>
  <c r="AC59" i="14" s="1"/>
  <c r="R20" i="15" s="1"/>
  <c r="Y57" i="14"/>
  <c r="U57" i="14"/>
  <c r="U59" i="14" s="1"/>
  <c r="J20" i="15" s="1"/>
  <c r="AF55" i="14"/>
  <c r="U19" i="15" s="1"/>
  <c r="AE55" i="14"/>
  <c r="T19" i="15" s="1"/>
  <c r="AD55" i="14"/>
  <c r="S19" i="15" s="1"/>
  <c r="AB55" i="14"/>
  <c r="Q19" i="15" s="1"/>
  <c r="AA55" i="14"/>
  <c r="P19" i="15" s="1"/>
  <c r="Z55" i="14"/>
  <c r="O19" i="15" s="1"/>
  <c r="X55" i="14"/>
  <c r="M19" i="15" s="1"/>
  <c r="W55" i="14"/>
  <c r="L19" i="15" s="1"/>
  <c r="V55" i="14"/>
  <c r="K19" i="15" s="1"/>
  <c r="T55" i="14"/>
  <c r="I19" i="15" s="1"/>
  <c r="S55" i="14"/>
  <c r="H19" i="15" s="1"/>
  <c r="R55" i="14"/>
  <c r="G19" i="15" s="1"/>
  <c r="O55" i="14"/>
  <c r="F19" i="15" s="1"/>
  <c r="N55" i="14"/>
  <c r="E19" i="15" s="1"/>
  <c r="M55" i="14"/>
  <c r="D19" i="15" s="1"/>
  <c r="K55" i="14"/>
  <c r="C19" i="15" s="1"/>
  <c r="J55" i="14"/>
  <c r="B19" i="15" s="1"/>
  <c r="AG54" i="14"/>
  <c r="AC54" i="14"/>
  <c r="Y54" i="14"/>
  <c r="U54" i="14"/>
  <c r="AG53" i="14"/>
  <c r="AC53" i="14"/>
  <c r="Y53" i="14"/>
  <c r="Y55" i="14" s="1"/>
  <c r="N19" i="15" s="1"/>
  <c r="U53" i="14"/>
  <c r="AF51" i="14"/>
  <c r="U18" i="15" s="1"/>
  <c r="AE51" i="14"/>
  <c r="T18" i="15" s="1"/>
  <c r="AD51" i="14"/>
  <c r="S18" i="15" s="1"/>
  <c r="AB51" i="14"/>
  <c r="Q18" i="15" s="1"/>
  <c r="AA51" i="14"/>
  <c r="P18" i="15" s="1"/>
  <c r="Z51" i="14"/>
  <c r="O18" i="15" s="1"/>
  <c r="X51" i="14"/>
  <c r="M18" i="15" s="1"/>
  <c r="W51" i="14"/>
  <c r="L18" i="15" s="1"/>
  <c r="V51" i="14"/>
  <c r="K18" i="15" s="1"/>
  <c r="T51" i="14"/>
  <c r="I18" i="15" s="1"/>
  <c r="S51" i="14"/>
  <c r="H18" i="15" s="1"/>
  <c r="R51" i="14"/>
  <c r="G18" i="15" s="1"/>
  <c r="O51" i="14"/>
  <c r="F18" i="15" s="1"/>
  <c r="N51" i="14"/>
  <c r="E18" i="15" s="1"/>
  <c r="M51" i="14"/>
  <c r="D18" i="15" s="1"/>
  <c r="J51" i="14"/>
  <c r="B18" i="15" s="1"/>
  <c r="AG50" i="14"/>
  <c r="AC50" i="14"/>
  <c r="Y50" i="14"/>
  <c r="U50" i="14"/>
  <c r="AG49" i="14"/>
  <c r="AC49" i="14"/>
  <c r="Y49" i="14"/>
  <c r="Y51" i="14" s="1"/>
  <c r="N18" i="15" s="1"/>
  <c r="U49" i="14"/>
  <c r="AF47" i="14"/>
  <c r="U17" i="15" s="1"/>
  <c r="AE47" i="14"/>
  <c r="T17" i="15" s="1"/>
  <c r="AD47" i="14"/>
  <c r="S17" i="15" s="1"/>
  <c r="AB47" i="14"/>
  <c r="Q17" i="15" s="1"/>
  <c r="AA47" i="14"/>
  <c r="P17" i="15" s="1"/>
  <c r="Z47" i="14"/>
  <c r="O17" i="15" s="1"/>
  <c r="X47" i="14"/>
  <c r="M17" i="15" s="1"/>
  <c r="W47" i="14"/>
  <c r="L17" i="15" s="1"/>
  <c r="V47" i="14"/>
  <c r="K17" i="15" s="1"/>
  <c r="T47" i="14"/>
  <c r="I17" i="15" s="1"/>
  <c r="S47" i="14"/>
  <c r="H17" i="15" s="1"/>
  <c r="R47" i="14"/>
  <c r="G17" i="15" s="1"/>
  <c r="O47" i="14"/>
  <c r="F17" i="15" s="1"/>
  <c r="N47" i="14"/>
  <c r="E17" i="15" s="1"/>
  <c r="M47" i="14"/>
  <c r="D17" i="15" s="1"/>
  <c r="K47" i="14"/>
  <c r="C17" i="15" s="1"/>
  <c r="J47" i="14"/>
  <c r="B17" i="15" s="1"/>
  <c r="AG46" i="14"/>
  <c r="AC46" i="14"/>
  <c r="Y46" i="14"/>
  <c r="U46" i="14"/>
  <c r="AG45" i="14"/>
  <c r="AC45" i="14"/>
  <c r="Y45" i="14"/>
  <c r="U45" i="14"/>
  <c r="AF43" i="14"/>
  <c r="U16" i="15" s="1"/>
  <c r="AE43" i="14"/>
  <c r="T16" i="15" s="1"/>
  <c r="AD43" i="14"/>
  <c r="S16" i="15" s="1"/>
  <c r="AB43" i="14"/>
  <c r="Q16" i="15" s="1"/>
  <c r="AA43" i="14"/>
  <c r="P16" i="15" s="1"/>
  <c r="Z43" i="14"/>
  <c r="O16" i="15" s="1"/>
  <c r="X43" i="14"/>
  <c r="M16" i="15" s="1"/>
  <c r="W43" i="14"/>
  <c r="L16" i="15" s="1"/>
  <c r="V43" i="14"/>
  <c r="K16" i="15" s="1"/>
  <c r="T43" i="14"/>
  <c r="I16" i="15" s="1"/>
  <c r="S43" i="14"/>
  <c r="H16" i="15" s="1"/>
  <c r="R43" i="14"/>
  <c r="G16" i="15" s="1"/>
  <c r="O43" i="14"/>
  <c r="F16" i="15" s="1"/>
  <c r="N43" i="14"/>
  <c r="E16" i="15" s="1"/>
  <c r="M43" i="14"/>
  <c r="D16" i="15" s="1"/>
  <c r="K43" i="14"/>
  <c r="C16" i="15" s="1"/>
  <c r="J43" i="14"/>
  <c r="B16" i="15" s="1"/>
  <c r="AG42" i="14"/>
  <c r="AC42" i="14"/>
  <c r="Y42" i="14"/>
  <c r="U42" i="14"/>
  <c r="AG41" i="14"/>
  <c r="AC41" i="14"/>
  <c r="Y41" i="14"/>
  <c r="U41" i="14"/>
  <c r="U43" i="14" s="1"/>
  <c r="J16" i="15" s="1"/>
  <c r="AF39" i="14"/>
  <c r="U15" i="15" s="1"/>
  <c r="AE39" i="14"/>
  <c r="T15" i="15" s="1"/>
  <c r="AD39" i="14"/>
  <c r="S15" i="15" s="1"/>
  <c r="AB39" i="14"/>
  <c r="Q15" i="15" s="1"/>
  <c r="AA39" i="14"/>
  <c r="P15" i="15" s="1"/>
  <c r="Z39" i="14"/>
  <c r="O15" i="15" s="1"/>
  <c r="X39" i="14"/>
  <c r="M15" i="15" s="1"/>
  <c r="W39" i="14"/>
  <c r="L15" i="15" s="1"/>
  <c r="V39" i="14"/>
  <c r="K15" i="15" s="1"/>
  <c r="T39" i="14"/>
  <c r="I15" i="15" s="1"/>
  <c r="S39" i="14"/>
  <c r="H15" i="15" s="1"/>
  <c r="R39" i="14"/>
  <c r="G15" i="15" s="1"/>
  <c r="O39" i="14"/>
  <c r="F15" i="15" s="1"/>
  <c r="N39" i="14"/>
  <c r="E15" i="15" s="1"/>
  <c r="M39" i="14"/>
  <c r="D15" i="15" s="1"/>
  <c r="K39" i="14"/>
  <c r="C15" i="15" s="1"/>
  <c r="J39" i="14"/>
  <c r="B15" i="15" s="1"/>
  <c r="AG38" i="14"/>
  <c r="AC38" i="14"/>
  <c r="Y38" i="14"/>
  <c r="U38" i="14"/>
  <c r="AG37" i="14"/>
  <c r="AC37" i="14"/>
  <c r="Y37" i="14"/>
  <c r="U37" i="14"/>
  <c r="AF35" i="14"/>
  <c r="U14" i="15" s="1"/>
  <c r="AE35" i="14"/>
  <c r="T14" i="15" s="1"/>
  <c r="AD35" i="14"/>
  <c r="S14" i="15" s="1"/>
  <c r="AB35" i="14"/>
  <c r="Q14" i="15" s="1"/>
  <c r="AA35" i="14"/>
  <c r="P14" i="15" s="1"/>
  <c r="Z35" i="14"/>
  <c r="O14" i="15" s="1"/>
  <c r="X35" i="14"/>
  <c r="M14" i="15" s="1"/>
  <c r="W35" i="14"/>
  <c r="L14" i="15" s="1"/>
  <c r="V35" i="14"/>
  <c r="K14" i="15" s="1"/>
  <c r="T35" i="14"/>
  <c r="I14" i="15" s="1"/>
  <c r="S35" i="14"/>
  <c r="H14" i="15" s="1"/>
  <c r="R35" i="14"/>
  <c r="G14" i="15" s="1"/>
  <c r="O35" i="14"/>
  <c r="F14" i="15" s="1"/>
  <c r="N35" i="14"/>
  <c r="E14" i="15" s="1"/>
  <c r="M35" i="14"/>
  <c r="D14" i="15" s="1"/>
  <c r="K35" i="14"/>
  <c r="C14" i="15" s="1"/>
  <c r="J35" i="14"/>
  <c r="B14" i="15" s="1"/>
  <c r="AG34" i="14"/>
  <c r="AC34" i="14"/>
  <c r="Y34" i="14"/>
  <c r="U34" i="14"/>
  <c r="AG33" i="14"/>
  <c r="AC33" i="14"/>
  <c r="AC35" i="14" s="1"/>
  <c r="R14" i="15" s="1"/>
  <c r="Y33" i="14"/>
  <c r="U33" i="14"/>
  <c r="AH33" i="14" s="1"/>
  <c r="AF31" i="14"/>
  <c r="U13" i="15" s="1"/>
  <c r="AE31" i="14"/>
  <c r="T13" i="15" s="1"/>
  <c r="AD31" i="14"/>
  <c r="S13" i="15" s="1"/>
  <c r="AB31" i="14"/>
  <c r="Q13" i="15" s="1"/>
  <c r="AA31" i="14"/>
  <c r="P13" i="15" s="1"/>
  <c r="Z31" i="14"/>
  <c r="O13" i="15" s="1"/>
  <c r="X31" i="14"/>
  <c r="M13" i="15" s="1"/>
  <c r="W31" i="14"/>
  <c r="L13" i="15" s="1"/>
  <c r="V31" i="14"/>
  <c r="K13" i="15" s="1"/>
  <c r="T31" i="14"/>
  <c r="I13" i="15" s="1"/>
  <c r="S31" i="14"/>
  <c r="H13" i="15" s="1"/>
  <c r="R31" i="14"/>
  <c r="G13" i="15" s="1"/>
  <c r="O31" i="14"/>
  <c r="F13" i="15" s="1"/>
  <c r="N31" i="14"/>
  <c r="E13" i="15" s="1"/>
  <c r="M31" i="14"/>
  <c r="D13" i="15" s="1"/>
  <c r="K31" i="14"/>
  <c r="C13" i="15" s="1"/>
  <c r="J31" i="14"/>
  <c r="B13" i="15" s="1"/>
  <c r="AG30" i="14"/>
  <c r="AC30" i="14"/>
  <c r="Y30" i="14"/>
  <c r="U30" i="14"/>
  <c r="AG29" i="14"/>
  <c r="AC29" i="14"/>
  <c r="Y29" i="14"/>
  <c r="U29" i="14"/>
  <c r="AF27" i="14"/>
  <c r="U12" i="15" s="1"/>
  <c r="AE27" i="14"/>
  <c r="T12" i="15" s="1"/>
  <c r="AD27" i="14"/>
  <c r="S12" i="15" s="1"/>
  <c r="AB27" i="14"/>
  <c r="Q12" i="15" s="1"/>
  <c r="AA27" i="14"/>
  <c r="P12" i="15" s="1"/>
  <c r="Z27" i="14"/>
  <c r="O12" i="15" s="1"/>
  <c r="X27" i="14"/>
  <c r="M12" i="15" s="1"/>
  <c r="W27" i="14"/>
  <c r="L12" i="15" s="1"/>
  <c r="V27" i="14"/>
  <c r="K12" i="15" s="1"/>
  <c r="T27" i="14"/>
  <c r="I12" i="15" s="1"/>
  <c r="S27" i="14"/>
  <c r="H12" i="15" s="1"/>
  <c r="R27" i="14"/>
  <c r="G12" i="15" s="1"/>
  <c r="O27" i="14"/>
  <c r="F12" i="15" s="1"/>
  <c r="N27" i="14"/>
  <c r="E12" i="15" s="1"/>
  <c r="M27" i="14"/>
  <c r="D12" i="15" s="1"/>
  <c r="K27" i="14"/>
  <c r="C12" i="15" s="1"/>
  <c r="J27" i="14"/>
  <c r="B12" i="15" s="1"/>
  <c r="AG26" i="14"/>
  <c r="AC26" i="14"/>
  <c r="Y26" i="14"/>
  <c r="U26" i="14"/>
  <c r="AG25" i="14"/>
  <c r="AC25" i="14"/>
  <c r="AC27" i="14" s="1"/>
  <c r="R12" i="15" s="1"/>
  <c r="Y25" i="14"/>
  <c r="Y27" i="14" s="1"/>
  <c r="N12" i="15" s="1"/>
  <c r="U25" i="14"/>
  <c r="AF23" i="14"/>
  <c r="U11" i="15" s="1"/>
  <c r="AE23" i="14"/>
  <c r="T11" i="15" s="1"/>
  <c r="AD23" i="14"/>
  <c r="S11" i="15" s="1"/>
  <c r="AB23" i="14"/>
  <c r="Q11" i="15" s="1"/>
  <c r="AA23" i="14"/>
  <c r="P11" i="15" s="1"/>
  <c r="Z23" i="14"/>
  <c r="O11" i="15" s="1"/>
  <c r="X23" i="14"/>
  <c r="M11" i="15" s="1"/>
  <c r="W23" i="14"/>
  <c r="L11" i="15" s="1"/>
  <c r="V23" i="14"/>
  <c r="K11" i="15" s="1"/>
  <c r="T23" i="14"/>
  <c r="I11" i="15" s="1"/>
  <c r="S23" i="14"/>
  <c r="H11" i="15" s="1"/>
  <c r="R23" i="14"/>
  <c r="O23" i="14"/>
  <c r="F11" i="15" s="1"/>
  <c r="N23" i="14"/>
  <c r="E11" i="15" s="1"/>
  <c r="M23" i="14"/>
  <c r="D11" i="15" s="1"/>
  <c r="K23" i="14"/>
  <c r="C11" i="15" s="1"/>
  <c r="J23" i="14"/>
  <c r="B11" i="15" s="1"/>
  <c r="AG22" i="14"/>
  <c r="AC22" i="14"/>
  <c r="Y22" i="14"/>
  <c r="U22" i="14"/>
  <c r="AH22" i="14" s="1"/>
  <c r="AG21" i="14"/>
  <c r="AC21" i="14"/>
  <c r="AC23" i="14" s="1"/>
  <c r="R11" i="15" s="1"/>
  <c r="Y21" i="14"/>
  <c r="U21" i="14"/>
  <c r="U23" i="14" s="1"/>
  <c r="J11" i="15" s="1"/>
  <c r="AF19" i="14"/>
  <c r="U10" i="15" s="1"/>
  <c r="AE19" i="14"/>
  <c r="T10" i="15" s="1"/>
  <c r="AD19" i="14"/>
  <c r="S10" i="15" s="1"/>
  <c r="AB19" i="14"/>
  <c r="Q10" i="15" s="1"/>
  <c r="AA19" i="14"/>
  <c r="P10" i="15" s="1"/>
  <c r="Z19" i="14"/>
  <c r="O10" i="15" s="1"/>
  <c r="X19" i="14"/>
  <c r="M10" i="15" s="1"/>
  <c r="W19" i="14"/>
  <c r="L10" i="15" s="1"/>
  <c r="V19" i="14"/>
  <c r="K10" i="15" s="1"/>
  <c r="T19" i="14"/>
  <c r="I10" i="15" s="1"/>
  <c r="S19" i="14"/>
  <c r="H10" i="15" s="1"/>
  <c r="R19" i="14"/>
  <c r="G10" i="15" s="1"/>
  <c r="O19" i="14"/>
  <c r="F10" i="15" s="1"/>
  <c r="N19" i="14"/>
  <c r="E10" i="15" s="1"/>
  <c r="M19" i="14"/>
  <c r="D10" i="15" s="1"/>
  <c r="K19" i="14"/>
  <c r="C10" i="15" s="1"/>
  <c r="J19" i="14"/>
  <c r="B10" i="15" s="1"/>
  <c r="AG18" i="14"/>
  <c r="AC18" i="14"/>
  <c r="Y18" i="14"/>
  <c r="U18" i="14"/>
  <c r="AG17" i="14"/>
  <c r="AC17" i="14"/>
  <c r="AC19" i="14" s="1"/>
  <c r="R10" i="15" s="1"/>
  <c r="Y17" i="14"/>
  <c r="U17" i="14"/>
  <c r="AF15" i="14"/>
  <c r="U9" i="15" s="1"/>
  <c r="AE15" i="14"/>
  <c r="T9" i="15" s="1"/>
  <c r="AD15" i="14"/>
  <c r="S9" i="15" s="1"/>
  <c r="AB15" i="14"/>
  <c r="Q9" i="15" s="1"/>
  <c r="AA15" i="14"/>
  <c r="P9" i="15" s="1"/>
  <c r="Z15" i="14"/>
  <c r="O9" i="15" s="1"/>
  <c r="X15" i="14"/>
  <c r="M9" i="15" s="1"/>
  <c r="W15" i="14"/>
  <c r="L9" i="15" s="1"/>
  <c r="V15" i="14"/>
  <c r="K9" i="15" s="1"/>
  <c r="T15" i="14"/>
  <c r="I9" i="15" s="1"/>
  <c r="S15" i="14"/>
  <c r="H9" i="15" s="1"/>
  <c r="R15" i="14"/>
  <c r="G9" i="15" s="1"/>
  <c r="O15" i="14"/>
  <c r="F9" i="15" s="1"/>
  <c r="N15" i="14"/>
  <c r="E9" i="15" s="1"/>
  <c r="M15" i="14"/>
  <c r="D9" i="15" s="1"/>
  <c r="K15" i="14"/>
  <c r="C9" i="15" s="1"/>
  <c r="J15" i="14"/>
  <c r="B9" i="15" s="1"/>
  <c r="AG14" i="14"/>
  <c r="AC14" i="14"/>
  <c r="Y14" i="14"/>
  <c r="U14" i="14"/>
  <c r="AG13" i="14"/>
  <c r="AC13" i="14"/>
  <c r="AC15" i="14" s="1"/>
  <c r="R9" i="15" s="1"/>
  <c r="Y13" i="14"/>
  <c r="U13" i="14"/>
  <c r="AF11" i="14"/>
  <c r="U8" i="15" s="1"/>
  <c r="AE11" i="14"/>
  <c r="T8" i="15" s="1"/>
  <c r="AD11" i="14"/>
  <c r="S8" i="15" s="1"/>
  <c r="AB11" i="14"/>
  <c r="AA11" i="14"/>
  <c r="P8" i="15" s="1"/>
  <c r="Z11" i="14"/>
  <c r="O8" i="15" s="1"/>
  <c r="X11" i="14"/>
  <c r="M8" i="15" s="1"/>
  <c r="W11" i="14"/>
  <c r="L8" i="15" s="1"/>
  <c r="V11" i="14"/>
  <c r="K8" i="15" s="1"/>
  <c r="T11" i="14"/>
  <c r="S11" i="14"/>
  <c r="H8" i="15" s="1"/>
  <c r="R11" i="14"/>
  <c r="G8" i="15" s="1"/>
  <c r="O11" i="14"/>
  <c r="N11" i="14"/>
  <c r="E8" i="15" s="1"/>
  <c r="M11" i="14"/>
  <c r="D8" i="15" s="1"/>
  <c r="K11" i="14"/>
  <c r="J11" i="14"/>
  <c r="AG10" i="14"/>
  <c r="AC10" i="14"/>
  <c r="Y10" i="14"/>
  <c r="U10" i="14"/>
  <c r="AH9" i="14"/>
  <c r="AG9" i="14"/>
  <c r="AC9" i="14"/>
  <c r="Y9" i="14"/>
  <c r="U9" i="14"/>
  <c r="U11" i="14" s="1"/>
  <c r="K23" i="13"/>
  <c r="K22" i="13"/>
  <c r="K21" i="13"/>
  <c r="F21" i="13"/>
  <c r="M20" i="13"/>
  <c r="O19" i="13"/>
  <c r="F19" i="13"/>
  <c r="F18" i="13"/>
  <c r="C18" i="13"/>
  <c r="Y17" i="13"/>
  <c r="U17" i="13"/>
  <c r="F17" i="13"/>
  <c r="U16" i="13"/>
  <c r="G16" i="13"/>
  <c r="U15" i="13"/>
  <c r="E15" i="13"/>
  <c r="O14" i="13"/>
  <c r="S13" i="13"/>
  <c r="G13" i="13"/>
  <c r="S12" i="13"/>
  <c r="S11" i="13"/>
  <c r="K11" i="13"/>
  <c r="O10" i="13"/>
  <c r="C10" i="13"/>
  <c r="F9" i="13"/>
  <c r="G8" i="13"/>
  <c r="A5" i="13"/>
  <c r="A24" i="13" s="1"/>
  <c r="A72" i="12"/>
  <c r="AF71" i="12"/>
  <c r="U23" i="13" s="1"/>
  <c r="AE71" i="12"/>
  <c r="T23" i="13" s="1"/>
  <c r="AD71" i="12"/>
  <c r="S23" i="13" s="1"/>
  <c r="AB71" i="12"/>
  <c r="Q23" i="13" s="1"/>
  <c r="AA71" i="12"/>
  <c r="P23" i="13" s="1"/>
  <c r="Z71" i="12"/>
  <c r="O23" i="13" s="1"/>
  <c r="X71" i="12"/>
  <c r="M23" i="13" s="1"/>
  <c r="W71" i="12"/>
  <c r="L23" i="13" s="1"/>
  <c r="V71" i="12"/>
  <c r="T71" i="12"/>
  <c r="I23" i="13" s="1"/>
  <c r="S71" i="12"/>
  <c r="H23" i="13" s="1"/>
  <c r="R71" i="12"/>
  <c r="G23" i="13" s="1"/>
  <c r="O71" i="12"/>
  <c r="F23" i="13" s="1"/>
  <c r="N71" i="12"/>
  <c r="E23" i="13" s="1"/>
  <c r="M71" i="12"/>
  <c r="D23" i="13" s="1"/>
  <c r="K71" i="12"/>
  <c r="C23" i="13" s="1"/>
  <c r="J71" i="12"/>
  <c r="B23" i="13" s="1"/>
  <c r="AG70" i="12"/>
  <c r="AC70" i="12"/>
  <c r="Y70" i="12"/>
  <c r="U70" i="12"/>
  <c r="AH70" i="12" s="1"/>
  <c r="AI70" i="12" s="1"/>
  <c r="AG69" i="12"/>
  <c r="AG71" i="12" s="1"/>
  <c r="V23" i="13" s="1"/>
  <c r="AC69" i="12"/>
  <c r="AC71" i="12" s="1"/>
  <c r="R23" i="13" s="1"/>
  <c r="Y69" i="12"/>
  <c r="Y71" i="12" s="1"/>
  <c r="N23" i="13" s="1"/>
  <c r="U69" i="12"/>
  <c r="U71" i="12" s="1"/>
  <c r="J23" i="13" s="1"/>
  <c r="AF67" i="12"/>
  <c r="U22" i="13" s="1"/>
  <c r="AE67" i="12"/>
  <c r="T22" i="13" s="1"/>
  <c r="AD67" i="12"/>
  <c r="S22" i="13" s="1"/>
  <c r="AB67" i="12"/>
  <c r="Q22" i="13" s="1"/>
  <c r="AA67" i="12"/>
  <c r="P22" i="13" s="1"/>
  <c r="Z67" i="12"/>
  <c r="O22" i="13" s="1"/>
  <c r="X67" i="12"/>
  <c r="M22" i="13" s="1"/>
  <c r="W67" i="12"/>
  <c r="L22" i="13" s="1"/>
  <c r="V67" i="12"/>
  <c r="T67" i="12"/>
  <c r="I22" i="13" s="1"/>
  <c r="S67" i="12"/>
  <c r="H22" i="13" s="1"/>
  <c r="R67" i="12"/>
  <c r="G22" i="13" s="1"/>
  <c r="O67" i="12"/>
  <c r="F22" i="13" s="1"/>
  <c r="N67" i="12"/>
  <c r="E22" i="13" s="1"/>
  <c r="M67" i="12"/>
  <c r="D22" i="13" s="1"/>
  <c r="K67" i="12"/>
  <c r="C22" i="13" s="1"/>
  <c r="J67" i="12"/>
  <c r="B22" i="13" s="1"/>
  <c r="AG66" i="12"/>
  <c r="AC66" i="12"/>
  <c r="Y66" i="12"/>
  <c r="U66" i="12"/>
  <c r="AG65" i="12"/>
  <c r="AG67" i="12" s="1"/>
  <c r="V22" i="13" s="1"/>
  <c r="AC65" i="12"/>
  <c r="Y65" i="12"/>
  <c r="U65" i="12"/>
  <c r="U67" i="12" s="1"/>
  <c r="J22" i="13" s="1"/>
  <c r="AF63" i="12"/>
  <c r="U21" i="13" s="1"/>
  <c r="AE63" i="12"/>
  <c r="T21" i="13" s="1"/>
  <c r="AD63" i="12"/>
  <c r="S21" i="13" s="1"/>
  <c r="AB63" i="12"/>
  <c r="Q21" i="13" s="1"/>
  <c r="AA63" i="12"/>
  <c r="P21" i="13" s="1"/>
  <c r="Z63" i="12"/>
  <c r="O21" i="13" s="1"/>
  <c r="X63" i="12"/>
  <c r="M21" i="13" s="1"/>
  <c r="W63" i="12"/>
  <c r="L21" i="13" s="1"/>
  <c r="V63" i="12"/>
  <c r="T63" i="12"/>
  <c r="I21" i="13" s="1"/>
  <c r="S63" i="12"/>
  <c r="H21" i="13" s="1"/>
  <c r="R63" i="12"/>
  <c r="G21" i="13" s="1"/>
  <c r="O63" i="12"/>
  <c r="N63" i="12"/>
  <c r="E21" i="13" s="1"/>
  <c r="M63" i="12"/>
  <c r="D21" i="13" s="1"/>
  <c r="K63" i="12"/>
  <c r="C21" i="13" s="1"/>
  <c r="J63" i="12"/>
  <c r="B21" i="13" s="1"/>
  <c r="AG62" i="12"/>
  <c r="AC62" i="12"/>
  <c r="Y62" i="12"/>
  <c r="U62" i="12"/>
  <c r="AG61" i="12"/>
  <c r="AG63" i="12" s="1"/>
  <c r="V21" i="13" s="1"/>
  <c r="AC61" i="12"/>
  <c r="Y61" i="12"/>
  <c r="Y63" i="12" s="1"/>
  <c r="N21" i="13" s="1"/>
  <c r="U61" i="12"/>
  <c r="AF59" i="12"/>
  <c r="U20" i="13" s="1"/>
  <c r="AE59" i="12"/>
  <c r="T20" i="13" s="1"/>
  <c r="AD59" i="12"/>
  <c r="S20" i="13" s="1"/>
  <c r="AB59" i="12"/>
  <c r="Q20" i="13" s="1"/>
  <c r="AA59" i="12"/>
  <c r="P20" i="13" s="1"/>
  <c r="Z59" i="12"/>
  <c r="O20" i="13" s="1"/>
  <c r="X59" i="12"/>
  <c r="W59" i="12"/>
  <c r="L20" i="13" s="1"/>
  <c r="V59" i="12"/>
  <c r="K20" i="13" s="1"/>
  <c r="T59" i="12"/>
  <c r="I20" i="13" s="1"/>
  <c r="S59" i="12"/>
  <c r="H20" i="13" s="1"/>
  <c r="R59" i="12"/>
  <c r="G20" i="13" s="1"/>
  <c r="O59" i="12"/>
  <c r="F20" i="13" s="1"/>
  <c r="N59" i="12"/>
  <c r="E20" i="13" s="1"/>
  <c r="M59" i="12"/>
  <c r="D20" i="13" s="1"/>
  <c r="K59" i="12"/>
  <c r="C20" i="13" s="1"/>
  <c r="J59" i="12"/>
  <c r="B20" i="13" s="1"/>
  <c r="AG58" i="12"/>
  <c r="AC58" i="12"/>
  <c r="Y58" i="12"/>
  <c r="U58" i="12"/>
  <c r="AH58" i="12" s="1"/>
  <c r="AG57" i="12"/>
  <c r="AC57" i="12"/>
  <c r="AC59" i="12" s="1"/>
  <c r="R20" i="13" s="1"/>
  <c r="Y57" i="12"/>
  <c r="U57" i="12"/>
  <c r="AF55" i="12"/>
  <c r="U19" i="13" s="1"/>
  <c r="AE55" i="12"/>
  <c r="T19" i="13" s="1"/>
  <c r="AD55" i="12"/>
  <c r="S19" i="13" s="1"/>
  <c r="AB55" i="12"/>
  <c r="Q19" i="13" s="1"/>
  <c r="AA55" i="12"/>
  <c r="P19" i="13" s="1"/>
  <c r="Z55" i="12"/>
  <c r="X55" i="12"/>
  <c r="M19" i="13" s="1"/>
  <c r="W55" i="12"/>
  <c r="L19" i="13" s="1"/>
  <c r="V55" i="12"/>
  <c r="K19" i="13" s="1"/>
  <c r="T55" i="12"/>
  <c r="I19" i="13" s="1"/>
  <c r="S55" i="12"/>
  <c r="H19" i="13" s="1"/>
  <c r="R55" i="12"/>
  <c r="G19" i="13" s="1"/>
  <c r="O55" i="12"/>
  <c r="N55" i="12"/>
  <c r="E19" i="13" s="1"/>
  <c r="M55" i="12"/>
  <c r="D19" i="13" s="1"/>
  <c r="K55" i="12"/>
  <c r="C19" i="13" s="1"/>
  <c r="J55" i="12"/>
  <c r="B19" i="13" s="1"/>
  <c r="AH54" i="12"/>
  <c r="AI54" i="12" s="1"/>
  <c r="AG54" i="12"/>
  <c r="AC54" i="12"/>
  <c r="Y54" i="12"/>
  <c r="U54" i="12"/>
  <c r="AG53" i="12"/>
  <c r="AG55" i="12" s="1"/>
  <c r="V19" i="13" s="1"/>
  <c r="AC53" i="12"/>
  <c r="Y53" i="12"/>
  <c r="U53" i="12"/>
  <c r="AF51" i="12"/>
  <c r="U18" i="13" s="1"/>
  <c r="AE51" i="12"/>
  <c r="T18" i="13" s="1"/>
  <c r="AD51" i="12"/>
  <c r="S18" i="13" s="1"/>
  <c r="AB51" i="12"/>
  <c r="Q18" i="13" s="1"/>
  <c r="AA51" i="12"/>
  <c r="P18" i="13" s="1"/>
  <c r="Z51" i="12"/>
  <c r="O18" i="13" s="1"/>
  <c r="X51" i="12"/>
  <c r="M18" i="13" s="1"/>
  <c r="W51" i="12"/>
  <c r="L18" i="13" s="1"/>
  <c r="V51" i="12"/>
  <c r="K18" i="13" s="1"/>
  <c r="T51" i="12"/>
  <c r="I18" i="13" s="1"/>
  <c r="S51" i="12"/>
  <c r="H18" i="13" s="1"/>
  <c r="R51" i="12"/>
  <c r="G18" i="13" s="1"/>
  <c r="O51" i="12"/>
  <c r="N51" i="12"/>
  <c r="E18" i="13" s="1"/>
  <c r="M51" i="12"/>
  <c r="D18" i="13" s="1"/>
  <c r="J51" i="12"/>
  <c r="B18" i="13" s="1"/>
  <c r="AG50" i="12"/>
  <c r="AC50" i="12"/>
  <c r="Y50" i="12"/>
  <c r="U50" i="12"/>
  <c r="AG49" i="12"/>
  <c r="AG51" i="12" s="1"/>
  <c r="V18" i="13" s="1"/>
  <c r="AC49" i="12"/>
  <c r="Y49" i="12"/>
  <c r="Y51" i="12" s="1"/>
  <c r="N18" i="13" s="1"/>
  <c r="U49" i="12"/>
  <c r="AF47" i="12"/>
  <c r="AE47" i="12"/>
  <c r="T17" i="13" s="1"/>
  <c r="AD47" i="12"/>
  <c r="S17" i="13" s="1"/>
  <c r="AB47" i="12"/>
  <c r="Q17" i="13" s="1"/>
  <c r="AA47" i="12"/>
  <c r="P17" i="13" s="1"/>
  <c r="Z47" i="12"/>
  <c r="O17" i="13" s="1"/>
  <c r="X47" i="12"/>
  <c r="M17" i="13" s="1"/>
  <c r="W47" i="12"/>
  <c r="L17" i="13" s="1"/>
  <c r="V47" i="12"/>
  <c r="K17" i="13" s="1"/>
  <c r="T47" i="12"/>
  <c r="I17" i="13" s="1"/>
  <c r="S47" i="12"/>
  <c r="H17" i="13" s="1"/>
  <c r="R47" i="12"/>
  <c r="G17" i="13" s="1"/>
  <c r="O47" i="12"/>
  <c r="N47" i="12"/>
  <c r="E17" i="13" s="1"/>
  <c r="M47" i="12"/>
  <c r="D17" i="13" s="1"/>
  <c r="K47" i="12"/>
  <c r="C17" i="13" s="1"/>
  <c r="J47" i="12"/>
  <c r="B17" i="13" s="1"/>
  <c r="AG46" i="12"/>
  <c r="AC46" i="12"/>
  <c r="AC47" i="12" s="1"/>
  <c r="R17" i="13" s="1"/>
  <c r="Y46" i="12"/>
  <c r="Y47" i="12" s="1"/>
  <c r="N17" i="13" s="1"/>
  <c r="U46" i="12"/>
  <c r="AG45" i="12"/>
  <c r="AC45" i="12"/>
  <c r="Y45" i="12"/>
  <c r="U45" i="12"/>
  <c r="AH45" i="12" s="1"/>
  <c r="AF43" i="12"/>
  <c r="AE43" i="12"/>
  <c r="T16" i="13" s="1"/>
  <c r="AD43" i="12"/>
  <c r="S16" i="13" s="1"/>
  <c r="AB43" i="12"/>
  <c r="Q16" i="13" s="1"/>
  <c r="AA43" i="12"/>
  <c r="P16" i="13" s="1"/>
  <c r="Z43" i="12"/>
  <c r="O16" i="13" s="1"/>
  <c r="Y43" i="12"/>
  <c r="N16" i="13" s="1"/>
  <c r="X43" i="12"/>
  <c r="M16" i="13" s="1"/>
  <c r="W43" i="12"/>
  <c r="L16" i="13" s="1"/>
  <c r="V43" i="12"/>
  <c r="K16" i="13" s="1"/>
  <c r="T43" i="12"/>
  <c r="I16" i="13" s="1"/>
  <c r="S43" i="12"/>
  <c r="H16" i="13" s="1"/>
  <c r="R43" i="12"/>
  <c r="O43" i="12"/>
  <c r="F16" i="13" s="1"/>
  <c r="N43" i="12"/>
  <c r="E16" i="13" s="1"/>
  <c r="M43" i="12"/>
  <c r="D16" i="13" s="1"/>
  <c r="K43" i="12"/>
  <c r="C16" i="13" s="1"/>
  <c r="J43" i="12"/>
  <c r="B16" i="13" s="1"/>
  <c r="AG42" i="12"/>
  <c r="AG43" i="12" s="1"/>
  <c r="V16" i="13" s="1"/>
  <c r="AC42" i="12"/>
  <c r="Y42" i="12"/>
  <c r="U42" i="12"/>
  <c r="AG41" i="12"/>
  <c r="AC41" i="12"/>
  <c r="AC43" i="12" s="1"/>
  <c r="R16" i="13" s="1"/>
  <c r="Y41" i="12"/>
  <c r="U41" i="12"/>
  <c r="AF39" i="12"/>
  <c r="AE39" i="12"/>
  <c r="T15" i="13" s="1"/>
  <c r="AD39" i="12"/>
  <c r="S15" i="13" s="1"/>
  <c r="AB39" i="12"/>
  <c r="Q15" i="13" s="1"/>
  <c r="AA39" i="12"/>
  <c r="P15" i="13" s="1"/>
  <c r="Z39" i="12"/>
  <c r="O15" i="13" s="1"/>
  <c r="X39" i="12"/>
  <c r="M15" i="13" s="1"/>
  <c r="W39" i="12"/>
  <c r="L15" i="13" s="1"/>
  <c r="V39" i="12"/>
  <c r="K15" i="13" s="1"/>
  <c r="T39" i="12"/>
  <c r="I15" i="13" s="1"/>
  <c r="S39" i="12"/>
  <c r="H15" i="13" s="1"/>
  <c r="R39" i="12"/>
  <c r="G15" i="13" s="1"/>
  <c r="O39" i="12"/>
  <c r="F15" i="13" s="1"/>
  <c r="N39" i="12"/>
  <c r="M39" i="12"/>
  <c r="D15" i="13" s="1"/>
  <c r="K39" i="12"/>
  <c r="C15" i="13" s="1"/>
  <c r="J39" i="12"/>
  <c r="B15" i="13" s="1"/>
  <c r="AG38" i="12"/>
  <c r="AC38" i="12"/>
  <c r="Y38" i="12"/>
  <c r="U38" i="12"/>
  <c r="AG37" i="12"/>
  <c r="AG39" i="12" s="1"/>
  <c r="V15" i="13" s="1"/>
  <c r="AC37" i="12"/>
  <c r="Y37" i="12"/>
  <c r="U37" i="12"/>
  <c r="AF35" i="12"/>
  <c r="U14" i="13" s="1"/>
  <c r="AE35" i="12"/>
  <c r="T14" i="13" s="1"/>
  <c r="AD35" i="12"/>
  <c r="S14" i="13" s="1"/>
  <c r="AB35" i="12"/>
  <c r="Q14" i="13" s="1"/>
  <c r="AA35" i="12"/>
  <c r="P14" i="13" s="1"/>
  <c r="Z35" i="12"/>
  <c r="X35" i="12"/>
  <c r="M14" i="13" s="1"/>
  <c r="W35" i="12"/>
  <c r="L14" i="13" s="1"/>
  <c r="V35" i="12"/>
  <c r="K14" i="13" s="1"/>
  <c r="T35" i="12"/>
  <c r="I14" i="13" s="1"/>
  <c r="S35" i="12"/>
  <c r="H14" i="13" s="1"/>
  <c r="R35" i="12"/>
  <c r="G14" i="13" s="1"/>
  <c r="O35" i="12"/>
  <c r="F14" i="13" s="1"/>
  <c r="N35" i="12"/>
  <c r="E14" i="13" s="1"/>
  <c r="M35" i="12"/>
  <c r="D14" i="13" s="1"/>
  <c r="K35" i="12"/>
  <c r="C14" i="13" s="1"/>
  <c r="J35" i="12"/>
  <c r="B14" i="13" s="1"/>
  <c r="AG34" i="12"/>
  <c r="AG35" i="12" s="1"/>
  <c r="V14" i="13" s="1"/>
  <c r="AC34" i="12"/>
  <c r="Y34" i="12"/>
  <c r="U34" i="12"/>
  <c r="AG33" i="12"/>
  <c r="AC33" i="12"/>
  <c r="Y33" i="12"/>
  <c r="Y35" i="12" s="1"/>
  <c r="N14" i="13" s="1"/>
  <c r="U33" i="12"/>
  <c r="AF31" i="12"/>
  <c r="U13" i="13" s="1"/>
  <c r="AE31" i="12"/>
  <c r="T13" i="13" s="1"/>
  <c r="AD31" i="12"/>
  <c r="AC31" i="12"/>
  <c r="R13" i="13" s="1"/>
  <c r="AB31" i="12"/>
  <c r="Q13" i="13" s="1"/>
  <c r="AA31" i="12"/>
  <c r="P13" i="13" s="1"/>
  <c r="Z31" i="12"/>
  <c r="O13" i="13" s="1"/>
  <c r="X31" i="12"/>
  <c r="M13" i="13" s="1"/>
  <c r="W31" i="12"/>
  <c r="L13" i="13" s="1"/>
  <c r="V31" i="12"/>
  <c r="K13" i="13" s="1"/>
  <c r="T31" i="12"/>
  <c r="I13" i="13" s="1"/>
  <c r="S31" i="12"/>
  <c r="H13" i="13" s="1"/>
  <c r="R31" i="12"/>
  <c r="O31" i="12"/>
  <c r="F13" i="13" s="1"/>
  <c r="N31" i="12"/>
  <c r="E13" i="13" s="1"/>
  <c r="M31" i="12"/>
  <c r="D13" i="13" s="1"/>
  <c r="K31" i="12"/>
  <c r="C13" i="13" s="1"/>
  <c r="J31" i="12"/>
  <c r="B13" i="13" s="1"/>
  <c r="AG30" i="12"/>
  <c r="AG31" i="12" s="1"/>
  <c r="V13" i="13" s="1"/>
  <c r="AC30" i="12"/>
  <c r="Y30" i="12"/>
  <c r="U30" i="12"/>
  <c r="AG29" i="12"/>
  <c r="AC29" i="12"/>
  <c r="Y29" i="12"/>
  <c r="U29" i="12"/>
  <c r="AG27" i="12"/>
  <c r="V12" i="13" s="1"/>
  <c r="AF27" i="12"/>
  <c r="U12" i="13" s="1"/>
  <c r="AE27" i="12"/>
  <c r="T12" i="13" s="1"/>
  <c r="AD27" i="12"/>
  <c r="AB27" i="12"/>
  <c r="Q12" i="13" s="1"/>
  <c r="AA27" i="12"/>
  <c r="P12" i="13" s="1"/>
  <c r="Z27" i="12"/>
  <c r="O12" i="13" s="1"/>
  <c r="Y27" i="12"/>
  <c r="N12" i="13" s="1"/>
  <c r="X27" i="12"/>
  <c r="M12" i="13" s="1"/>
  <c r="W27" i="12"/>
  <c r="L12" i="13" s="1"/>
  <c r="V27" i="12"/>
  <c r="K12" i="13" s="1"/>
  <c r="T27" i="12"/>
  <c r="I12" i="13" s="1"/>
  <c r="S27" i="12"/>
  <c r="H12" i="13" s="1"/>
  <c r="R27" i="12"/>
  <c r="G12" i="13" s="1"/>
  <c r="O27" i="12"/>
  <c r="F12" i="13" s="1"/>
  <c r="N27" i="12"/>
  <c r="E12" i="13" s="1"/>
  <c r="M27" i="12"/>
  <c r="D12" i="13" s="1"/>
  <c r="K27" i="12"/>
  <c r="C12" i="13" s="1"/>
  <c r="J27" i="12"/>
  <c r="B12" i="13" s="1"/>
  <c r="AG26" i="12"/>
  <c r="AC26" i="12"/>
  <c r="Y26" i="12"/>
  <c r="U26" i="12"/>
  <c r="AG25" i="12"/>
  <c r="AC25" i="12"/>
  <c r="Y25" i="12"/>
  <c r="U25" i="12"/>
  <c r="U27" i="12" s="1"/>
  <c r="J12" i="13" s="1"/>
  <c r="AF23" i="12"/>
  <c r="U11" i="13" s="1"/>
  <c r="AE23" i="12"/>
  <c r="T11" i="13" s="1"/>
  <c r="AD23" i="12"/>
  <c r="AB23" i="12"/>
  <c r="Q11" i="13" s="1"/>
  <c r="AA23" i="12"/>
  <c r="P11" i="13" s="1"/>
  <c r="Z23" i="12"/>
  <c r="O11" i="13" s="1"/>
  <c r="X23" i="12"/>
  <c r="M11" i="13" s="1"/>
  <c r="W23" i="12"/>
  <c r="L11" i="13" s="1"/>
  <c r="V23" i="12"/>
  <c r="T23" i="12"/>
  <c r="I11" i="13" s="1"/>
  <c r="S23" i="12"/>
  <c r="H11" i="13" s="1"/>
  <c r="R23" i="12"/>
  <c r="G11" i="13" s="1"/>
  <c r="O23" i="12"/>
  <c r="F11" i="13" s="1"/>
  <c r="N23" i="12"/>
  <c r="E11" i="13" s="1"/>
  <c r="M23" i="12"/>
  <c r="D11" i="13" s="1"/>
  <c r="K23" i="12"/>
  <c r="C11" i="13" s="1"/>
  <c r="J23" i="12"/>
  <c r="B11" i="13" s="1"/>
  <c r="AG22" i="12"/>
  <c r="AG23" i="12" s="1"/>
  <c r="V11" i="13" s="1"/>
  <c r="AC22" i="12"/>
  <c r="Y22" i="12"/>
  <c r="U22" i="12"/>
  <c r="AG21" i="12"/>
  <c r="AC21" i="12"/>
  <c r="AC23" i="12" s="1"/>
  <c r="R11" i="13" s="1"/>
  <c r="Y21" i="12"/>
  <c r="U21" i="12"/>
  <c r="AF19" i="12"/>
  <c r="U10" i="13" s="1"/>
  <c r="AE19" i="12"/>
  <c r="T10" i="13" s="1"/>
  <c r="AD19" i="12"/>
  <c r="S10" i="13" s="1"/>
  <c r="AB19" i="12"/>
  <c r="Q10" i="13" s="1"/>
  <c r="AA19" i="12"/>
  <c r="P10" i="13" s="1"/>
  <c r="Z19" i="12"/>
  <c r="X19" i="12"/>
  <c r="M10" i="13" s="1"/>
  <c r="W19" i="12"/>
  <c r="L10" i="13" s="1"/>
  <c r="V19" i="12"/>
  <c r="K10" i="13" s="1"/>
  <c r="T19" i="12"/>
  <c r="I10" i="13" s="1"/>
  <c r="S19" i="12"/>
  <c r="H10" i="13" s="1"/>
  <c r="R19" i="12"/>
  <c r="G10" i="13" s="1"/>
  <c r="O19" i="12"/>
  <c r="F10" i="13" s="1"/>
  <c r="N19" i="12"/>
  <c r="E10" i="13" s="1"/>
  <c r="M19" i="12"/>
  <c r="D10" i="13" s="1"/>
  <c r="K19" i="12"/>
  <c r="J19" i="12"/>
  <c r="B10" i="13" s="1"/>
  <c r="AG18" i="12"/>
  <c r="AC18" i="12"/>
  <c r="AC19" i="12" s="1"/>
  <c r="R10" i="13" s="1"/>
  <c r="Y18" i="12"/>
  <c r="U18" i="12"/>
  <c r="AG17" i="12"/>
  <c r="AG19" i="12" s="1"/>
  <c r="V10" i="13" s="1"/>
  <c r="AC17" i="12"/>
  <c r="Y17" i="12"/>
  <c r="U17" i="12"/>
  <c r="U19" i="12" s="1"/>
  <c r="J10" i="13" s="1"/>
  <c r="AF15" i="12"/>
  <c r="U9" i="13" s="1"/>
  <c r="AE15" i="12"/>
  <c r="T9" i="13" s="1"/>
  <c r="AD15" i="12"/>
  <c r="S9" i="13" s="1"/>
  <c r="AB15" i="12"/>
  <c r="Q9" i="13" s="1"/>
  <c r="AA15" i="12"/>
  <c r="P9" i="13" s="1"/>
  <c r="Z15" i="12"/>
  <c r="O9" i="13" s="1"/>
  <c r="X15" i="12"/>
  <c r="M9" i="13" s="1"/>
  <c r="W15" i="12"/>
  <c r="L9" i="13" s="1"/>
  <c r="V15" i="12"/>
  <c r="K9" i="13" s="1"/>
  <c r="T15" i="12"/>
  <c r="I9" i="13" s="1"/>
  <c r="S15" i="12"/>
  <c r="H9" i="13" s="1"/>
  <c r="R15" i="12"/>
  <c r="G9" i="13" s="1"/>
  <c r="O15" i="12"/>
  <c r="N15" i="12"/>
  <c r="E9" i="13" s="1"/>
  <c r="M15" i="12"/>
  <c r="D9" i="13" s="1"/>
  <c r="K15" i="12"/>
  <c r="C9" i="13" s="1"/>
  <c r="J15" i="12"/>
  <c r="B9" i="13" s="1"/>
  <c r="AG14" i="12"/>
  <c r="AG15" i="12" s="1"/>
  <c r="V9" i="13" s="1"/>
  <c r="AC14" i="12"/>
  <c r="Y14" i="12"/>
  <c r="U14" i="12"/>
  <c r="AG13" i="12"/>
  <c r="AC13" i="12"/>
  <c r="AC15" i="12" s="1"/>
  <c r="R9" i="13" s="1"/>
  <c r="Y13" i="12"/>
  <c r="U13" i="12"/>
  <c r="AF11" i="12"/>
  <c r="U8" i="13" s="1"/>
  <c r="AE11" i="12"/>
  <c r="T8" i="13" s="1"/>
  <c r="AD11" i="12"/>
  <c r="AB11" i="12"/>
  <c r="AA11" i="12"/>
  <c r="P8" i="13" s="1"/>
  <c r="Z11" i="12"/>
  <c r="O8" i="13" s="1"/>
  <c r="Y11" i="12"/>
  <c r="X11" i="12"/>
  <c r="M8" i="13" s="1"/>
  <c r="W11" i="12"/>
  <c r="L8" i="13" s="1"/>
  <c r="L24" i="13" s="1"/>
  <c r="V11" i="12"/>
  <c r="T11" i="12"/>
  <c r="S11" i="12"/>
  <c r="H8" i="13" s="1"/>
  <c r="R11" i="12"/>
  <c r="O11" i="12"/>
  <c r="F8" i="13" s="1"/>
  <c r="N11" i="12"/>
  <c r="E8" i="13" s="1"/>
  <c r="M11" i="12"/>
  <c r="D8" i="13" s="1"/>
  <c r="D24" i="13" s="1"/>
  <c r="K11" i="12"/>
  <c r="C8" i="13" s="1"/>
  <c r="J11" i="12"/>
  <c r="AG10" i="12"/>
  <c r="AG11" i="12" s="1"/>
  <c r="AC10" i="12"/>
  <c r="Y10" i="12"/>
  <c r="U10" i="12"/>
  <c r="AG9" i="12"/>
  <c r="AC9" i="12"/>
  <c r="Y9" i="12"/>
  <c r="U9" i="12"/>
  <c r="O21" i="11"/>
  <c r="S20" i="11"/>
  <c r="E20" i="11"/>
  <c r="K19" i="11"/>
  <c r="E19" i="11"/>
  <c r="C18" i="11"/>
  <c r="Y17" i="11"/>
  <c r="U17" i="11"/>
  <c r="F17" i="11"/>
  <c r="S16" i="11"/>
  <c r="G16" i="11"/>
  <c r="C16" i="11"/>
  <c r="F15" i="11"/>
  <c r="U14" i="11"/>
  <c r="F14" i="11"/>
  <c r="G13" i="11"/>
  <c r="U12" i="11"/>
  <c r="G12" i="11"/>
  <c r="E11" i="11"/>
  <c r="S10" i="11"/>
  <c r="E10" i="11"/>
  <c r="F9" i="11"/>
  <c r="S8" i="11"/>
  <c r="C8" i="11"/>
  <c r="A5" i="11"/>
  <c r="A24" i="11" s="1"/>
  <c r="A72" i="10"/>
  <c r="AF71" i="10"/>
  <c r="U23" i="11" s="1"/>
  <c r="AE71" i="10"/>
  <c r="T23" i="11" s="1"/>
  <c r="AD71" i="10"/>
  <c r="S23" i="11" s="1"/>
  <c r="AB71" i="10"/>
  <c r="Q23" i="11" s="1"/>
  <c r="AA71" i="10"/>
  <c r="P23" i="11" s="1"/>
  <c r="Z71" i="10"/>
  <c r="O23" i="11" s="1"/>
  <c r="X71" i="10"/>
  <c r="M23" i="11" s="1"/>
  <c r="W71" i="10"/>
  <c r="L23" i="11" s="1"/>
  <c r="V71" i="10"/>
  <c r="K23" i="11" s="1"/>
  <c r="T71" i="10"/>
  <c r="I23" i="11" s="1"/>
  <c r="S71" i="10"/>
  <c r="H23" i="11" s="1"/>
  <c r="R71" i="10"/>
  <c r="G23" i="11" s="1"/>
  <c r="O71" i="10"/>
  <c r="F23" i="11" s="1"/>
  <c r="N71" i="10"/>
  <c r="E23" i="11" s="1"/>
  <c r="M71" i="10"/>
  <c r="D23" i="11" s="1"/>
  <c r="K71" i="10"/>
  <c r="C23" i="11" s="1"/>
  <c r="J71" i="10"/>
  <c r="B23" i="11" s="1"/>
  <c r="AG70" i="10"/>
  <c r="AC70" i="10"/>
  <c r="Y70" i="10"/>
  <c r="U70" i="10"/>
  <c r="AG69" i="10"/>
  <c r="AG71" i="10" s="1"/>
  <c r="V23" i="11" s="1"/>
  <c r="AC69" i="10"/>
  <c r="AC71" i="10" s="1"/>
  <c r="R23" i="11" s="1"/>
  <c r="Y69" i="10"/>
  <c r="Y71" i="10" s="1"/>
  <c r="N23" i="11" s="1"/>
  <c r="U69" i="10"/>
  <c r="U71" i="10" s="1"/>
  <c r="J23" i="11" s="1"/>
  <c r="AF67" i="10"/>
  <c r="U22" i="11" s="1"/>
  <c r="AE67" i="10"/>
  <c r="T22" i="11" s="1"/>
  <c r="AD67" i="10"/>
  <c r="S22" i="11" s="1"/>
  <c r="AB67" i="10"/>
  <c r="Q22" i="11" s="1"/>
  <c r="AA67" i="10"/>
  <c r="P22" i="11" s="1"/>
  <c r="Z67" i="10"/>
  <c r="O22" i="11" s="1"/>
  <c r="X67" i="10"/>
  <c r="M22" i="11" s="1"/>
  <c r="W67" i="10"/>
  <c r="L22" i="11" s="1"/>
  <c r="V67" i="10"/>
  <c r="K22" i="11" s="1"/>
  <c r="T67" i="10"/>
  <c r="I22" i="11" s="1"/>
  <c r="S67" i="10"/>
  <c r="H22" i="11" s="1"/>
  <c r="R67" i="10"/>
  <c r="G22" i="11" s="1"/>
  <c r="O67" i="10"/>
  <c r="F22" i="11" s="1"/>
  <c r="N67" i="10"/>
  <c r="E22" i="11" s="1"/>
  <c r="M67" i="10"/>
  <c r="D22" i="11" s="1"/>
  <c r="K67" i="10"/>
  <c r="C22" i="11" s="1"/>
  <c r="J67" i="10"/>
  <c r="B22" i="11" s="1"/>
  <c r="AG66" i="10"/>
  <c r="AC66" i="10"/>
  <c r="Y66" i="10"/>
  <c r="U66" i="10"/>
  <c r="AG65" i="10"/>
  <c r="AG67" i="10" s="1"/>
  <c r="V22" i="11" s="1"/>
  <c r="AC65" i="10"/>
  <c r="Y65" i="10"/>
  <c r="Y67" i="10" s="1"/>
  <c r="N22" i="11" s="1"/>
  <c r="U65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C61" i="10"/>
  <c r="AC63" i="10" s="1"/>
  <c r="R21" i="11" s="1"/>
  <c r="Y61" i="10"/>
  <c r="U61" i="10"/>
  <c r="AF59" i="10"/>
  <c r="U20" i="11" s="1"/>
  <c r="AE59" i="10"/>
  <c r="T20" i="11" s="1"/>
  <c r="AD59" i="10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M59" i="10"/>
  <c r="D20" i="11" s="1"/>
  <c r="K59" i="10"/>
  <c r="C20" i="11" s="1"/>
  <c r="J59" i="10"/>
  <c r="B20" i="11" s="1"/>
  <c r="AG58" i="10"/>
  <c r="AC58" i="10"/>
  <c r="AH58" i="10" s="1"/>
  <c r="AI58" i="10" s="1"/>
  <c r="Y58" i="10"/>
  <c r="U58" i="10"/>
  <c r="AG57" i="10"/>
  <c r="AG59" i="10" s="1"/>
  <c r="V20" i="11" s="1"/>
  <c r="AC57" i="10"/>
  <c r="AC59" i="10" s="1"/>
  <c r="R20" i="11" s="1"/>
  <c r="Y57" i="10"/>
  <c r="Y59" i="10" s="1"/>
  <c r="N20" i="11" s="1"/>
  <c r="U57" i="10"/>
  <c r="U59" i="10" s="1"/>
  <c r="J20" i="11" s="1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T55" i="10"/>
  <c r="I19" i="11" s="1"/>
  <c r="S55" i="10"/>
  <c r="H19" i="11" s="1"/>
  <c r="R55" i="10"/>
  <c r="G19" i="11" s="1"/>
  <c r="O55" i="10"/>
  <c r="F19" i="11" s="1"/>
  <c r="N55" i="10"/>
  <c r="M55" i="10"/>
  <c r="D19" i="11" s="1"/>
  <c r="K55" i="10"/>
  <c r="C19" i="11" s="1"/>
  <c r="J55" i="10"/>
  <c r="B19" i="11" s="1"/>
  <c r="AG54" i="10"/>
  <c r="AC54" i="10"/>
  <c r="Y54" i="10"/>
  <c r="U54" i="10"/>
  <c r="U55" i="10" s="1"/>
  <c r="J19" i="11" s="1"/>
  <c r="AG53" i="10"/>
  <c r="AG55" i="10" s="1"/>
  <c r="V19" i="11" s="1"/>
  <c r="AC53" i="10"/>
  <c r="Y53" i="10"/>
  <c r="Y55" i="10" s="1"/>
  <c r="N19" i="11" s="1"/>
  <c r="U53" i="10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Y51" i="10" s="1"/>
  <c r="N18" i="11" s="1"/>
  <c r="U49" i="10"/>
  <c r="AF47" i="10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N47" i="10"/>
  <c r="E17" i="11" s="1"/>
  <c r="M47" i="10"/>
  <c r="D17" i="11" s="1"/>
  <c r="K47" i="10"/>
  <c r="C17" i="11" s="1"/>
  <c r="J47" i="10"/>
  <c r="B17" i="11" s="1"/>
  <c r="AG46" i="10"/>
  <c r="AC46" i="10"/>
  <c r="AC47" i="10" s="1"/>
  <c r="R17" i="11" s="1"/>
  <c r="Y46" i="10"/>
  <c r="U46" i="10"/>
  <c r="AG45" i="10"/>
  <c r="AC45" i="10"/>
  <c r="Y45" i="10"/>
  <c r="AH45" i="10" s="1"/>
  <c r="U45" i="10"/>
  <c r="U47" i="10" s="1"/>
  <c r="J17" i="11" s="1"/>
  <c r="AF43" i="10"/>
  <c r="U16" i="11" s="1"/>
  <c r="AE43" i="10"/>
  <c r="T16" i="11" s="1"/>
  <c r="AD43" i="10"/>
  <c r="AB43" i="10"/>
  <c r="Q16" i="11" s="1"/>
  <c r="AA43" i="10"/>
  <c r="P16" i="11" s="1"/>
  <c r="Z43" i="10"/>
  <c r="O16" i="11" s="1"/>
  <c r="Y43" i="10"/>
  <c r="N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O43" i="10"/>
  <c r="F16" i="11" s="1"/>
  <c r="N43" i="10"/>
  <c r="E16" i="11" s="1"/>
  <c r="M43" i="10"/>
  <c r="D16" i="11" s="1"/>
  <c r="K43" i="10"/>
  <c r="J43" i="10"/>
  <c r="B16" i="11" s="1"/>
  <c r="AG42" i="10"/>
  <c r="AG43" i="10" s="1"/>
  <c r="V16" i="11" s="1"/>
  <c r="AC42" i="10"/>
  <c r="Y42" i="10"/>
  <c r="U42" i="10"/>
  <c r="AG41" i="10"/>
  <c r="AC41" i="10"/>
  <c r="AC43" i="10" s="1"/>
  <c r="R16" i="11" s="1"/>
  <c r="Y41" i="10"/>
  <c r="U41" i="10"/>
  <c r="U43" i="10" s="1"/>
  <c r="J16" i="11" s="1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Y39" i="10" s="1"/>
  <c r="N15" i="11" s="1"/>
  <c r="U38" i="10"/>
  <c r="AG37" i="10"/>
  <c r="AG39" i="10" s="1"/>
  <c r="V15" i="11" s="1"/>
  <c r="AC37" i="10"/>
  <c r="AC39" i="10" s="1"/>
  <c r="R15" i="11" s="1"/>
  <c r="Y37" i="10"/>
  <c r="U37" i="10"/>
  <c r="U39" i="10" s="1"/>
  <c r="J15" i="11" s="1"/>
  <c r="AF35" i="10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N35" i="10"/>
  <c r="E14" i="11" s="1"/>
  <c r="M35" i="10"/>
  <c r="D14" i="11" s="1"/>
  <c r="K35" i="10"/>
  <c r="C14" i="11" s="1"/>
  <c r="J35" i="10"/>
  <c r="B14" i="11" s="1"/>
  <c r="AG34" i="10"/>
  <c r="AG35" i="10" s="1"/>
  <c r="V14" i="11" s="1"/>
  <c r="AC34" i="10"/>
  <c r="Y34" i="10"/>
  <c r="U34" i="10"/>
  <c r="AG33" i="10"/>
  <c r="AC33" i="10"/>
  <c r="AC35" i="10" s="1"/>
  <c r="R14" i="11" s="1"/>
  <c r="Y33" i="10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AC31" i="10" s="1"/>
  <c r="R13" i="11" s="1"/>
  <c r="Y30" i="10"/>
  <c r="U30" i="10"/>
  <c r="AG29" i="10"/>
  <c r="AC29" i="10"/>
  <c r="Y29" i="10"/>
  <c r="U29" i="10"/>
  <c r="AG27" i="10"/>
  <c r="V12" i="11" s="1"/>
  <c r="AF27" i="10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Y27" i="10" s="1"/>
  <c r="N12" i="11" s="1"/>
  <c r="U26" i="10"/>
  <c r="AG25" i="10"/>
  <c r="AC25" i="10"/>
  <c r="Y25" i="10"/>
  <c r="U25" i="10"/>
  <c r="U27" i="10" s="1"/>
  <c r="J12" i="11" s="1"/>
  <c r="AF23" i="10"/>
  <c r="U11" i="11" s="1"/>
  <c r="AE23" i="10"/>
  <c r="T11" i="11" s="1"/>
  <c r="AD23" i="10"/>
  <c r="S11" i="11" s="1"/>
  <c r="AB23" i="10"/>
  <c r="Q11" i="11" s="1"/>
  <c r="AA23" i="10"/>
  <c r="P11" i="11" s="1"/>
  <c r="Z23" i="10"/>
  <c r="O11" i="11" s="1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O23" i="10"/>
  <c r="F11" i="11" s="1"/>
  <c r="N23" i="10"/>
  <c r="M23" i="10"/>
  <c r="D11" i="11" s="1"/>
  <c r="K23" i="10"/>
  <c r="C11" i="11" s="1"/>
  <c r="J23" i="10"/>
  <c r="B11" i="11" s="1"/>
  <c r="AG22" i="10"/>
  <c r="AC22" i="10"/>
  <c r="Y22" i="10"/>
  <c r="U22" i="10"/>
  <c r="AH22" i="10" s="1"/>
  <c r="AG21" i="10"/>
  <c r="AC21" i="10"/>
  <c r="Y21" i="10"/>
  <c r="U21" i="10"/>
  <c r="AF19" i="10"/>
  <c r="U10" i="11" s="1"/>
  <c r="AE19" i="10"/>
  <c r="T10" i="11" s="1"/>
  <c r="AD19" i="10"/>
  <c r="AC19" i="10"/>
  <c r="R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M19" i="10"/>
  <c r="D10" i="11" s="1"/>
  <c r="K19" i="10"/>
  <c r="C10" i="11" s="1"/>
  <c r="J19" i="10"/>
  <c r="B10" i="11" s="1"/>
  <c r="AG18" i="10"/>
  <c r="AG19" i="10" s="1"/>
  <c r="V10" i="11" s="1"/>
  <c r="AC18" i="10"/>
  <c r="Y18" i="10"/>
  <c r="U18" i="10"/>
  <c r="AG17" i="10"/>
  <c r="AC17" i="10"/>
  <c r="Y17" i="10"/>
  <c r="Y19" i="10" s="1"/>
  <c r="U17" i="10"/>
  <c r="U19" i="10" s="1"/>
  <c r="J10" i="11" s="1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N15" i="10"/>
  <c r="E9" i="11" s="1"/>
  <c r="M15" i="10"/>
  <c r="D9" i="11" s="1"/>
  <c r="K15" i="10"/>
  <c r="C9" i="11" s="1"/>
  <c r="J15" i="10"/>
  <c r="B9" i="11" s="1"/>
  <c r="AG14" i="10"/>
  <c r="AC14" i="10"/>
  <c r="AC15" i="10" s="1"/>
  <c r="R9" i="11" s="1"/>
  <c r="Y14" i="10"/>
  <c r="U14" i="10"/>
  <c r="AG13" i="10"/>
  <c r="AG15" i="10" s="1"/>
  <c r="V9" i="11" s="1"/>
  <c r="AC13" i="10"/>
  <c r="Y13" i="10"/>
  <c r="Y15" i="10" s="1"/>
  <c r="N9" i="11" s="1"/>
  <c r="U13" i="10"/>
  <c r="AF11" i="10"/>
  <c r="U8" i="11" s="1"/>
  <c r="AE11" i="10"/>
  <c r="T8" i="11" s="1"/>
  <c r="AD11" i="10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N11" i="10"/>
  <c r="E8" i="11" s="1"/>
  <c r="M11" i="10"/>
  <c r="D8" i="11" s="1"/>
  <c r="D24" i="11" s="1"/>
  <c r="K11" i="10"/>
  <c r="J11" i="10"/>
  <c r="AG10" i="10"/>
  <c r="AC10" i="10"/>
  <c r="Y10" i="10"/>
  <c r="U10" i="10"/>
  <c r="AG9" i="10"/>
  <c r="AC9" i="10"/>
  <c r="AC11" i="10" s="1"/>
  <c r="Y9" i="10"/>
  <c r="U9" i="10"/>
  <c r="U11" i="10" s="1"/>
  <c r="C18" i="9"/>
  <c r="Y17" i="9"/>
  <c r="A5" i="9"/>
  <c r="A25" i="9" s="1"/>
  <c r="A260" i="8"/>
  <c r="U24" i="9"/>
  <c r="T24" i="9"/>
  <c r="S24" i="9"/>
  <c r="Q24" i="9"/>
  <c r="P24" i="9"/>
  <c r="O24" i="9"/>
  <c r="M24" i="9"/>
  <c r="L24" i="9"/>
  <c r="K24" i="9"/>
  <c r="I24" i="9"/>
  <c r="H24" i="9"/>
  <c r="G24" i="9"/>
  <c r="O259" i="8"/>
  <c r="F24" i="9" s="1"/>
  <c r="N259" i="8"/>
  <c r="E24" i="9" s="1"/>
  <c r="M259" i="8"/>
  <c r="D24" i="9" s="1"/>
  <c r="C24" i="9"/>
  <c r="B24" i="9"/>
  <c r="AG258" i="8"/>
  <c r="AC258" i="8"/>
  <c r="Y258" i="8"/>
  <c r="U258" i="8"/>
  <c r="AG256" i="8"/>
  <c r="V24" i="9" s="1"/>
  <c r="AC256" i="8"/>
  <c r="Y256" i="8"/>
  <c r="N24" i="9" s="1"/>
  <c r="U256" i="8"/>
  <c r="AF230" i="8"/>
  <c r="U22" i="9" s="1"/>
  <c r="AE230" i="8"/>
  <c r="T22" i="9" s="1"/>
  <c r="AD230" i="8"/>
  <c r="S22" i="9" s="1"/>
  <c r="AB230" i="8"/>
  <c r="Q22" i="9" s="1"/>
  <c r="AA230" i="8"/>
  <c r="P22" i="9" s="1"/>
  <c r="Z230" i="8"/>
  <c r="O22" i="9" s="1"/>
  <c r="X230" i="8"/>
  <c r="W230" i="8"/>
  <c r="L22" i="9" s="1"/>
  <c r="V230" i="8"/>
  <c r="K22" i="9" s="1"/>
  <c r="T230" i="8"/>
  <c r="I22" i="9" s="1"/>
  <c r="S230" i="8"/>
  <c r="H22" i="9" s="1"/>
  <c r="R230" i="8"/>
  <c r="G22" i="9" s="1"/>
  <c r="O230" i="8"/>
  <c r="F22" i="9" s="1"/>
  <c r="N230" i="8"/>
  <c r="E22" i="9" s="1"/>
  <c r="M230" i="8"/>
  <c r="D22" i="9" s="1"/>
  <c r="K230" i="8"/>
  <c r="C22" i="9" s="1"/>
  <c r="J230" i="8"/>
  <c r="B22" i="9" s="1"/>
  <c r="AG229" i="8"/>
  <c r="AC229" i="8"/>
  <c r="Y229" i="8"/>
  <c r="U229" i="8"/>
  <c r="AG228" i="8"/>
  <c r="AC228" i="8"/>
  <c r="Y228" i="8"/>
  <c r="U228" i="8"/>
  <c r="AF226" i="8"/>
  <c r="AE226" i="8"/>
  <c r="AD226" i="8"/>
  <c r="AB226" i="8"/>
  <c r="AA226" i="8"/>
  <c r="Z226" i="8"/>
  <c r="X226" i="8"/>
  <c r="W226" i="8"/>
  <c r="V226" i="8"/>
  <c r="T226" i="8"/>
  <c r="S226" i="8"/>
  <c r="R226" i="8"/>
  <c r="O226" i="8"/>
  <c r="N226" i="8"/>
  <c r="M226" i="8"/>
  <c r="K226" i="8"/>
  <c r="J226" i="8"/>
  <c r="AG225" i="8"/>
  <c r="AC225" i="8"/>
  <c r="Y225" i="8"/>
  <c r="U225" i="8"/>
  <c r="AG221" i="8"/>
  <c r="AC221" i="8"/>
  <c r="Y221" i="8"/>
  <c r="U221" i="8"/>
  <c r="AF219" i="8"/>
  <c r="U20" i="9" s="1"/>
  <c r="AE219" i="8"/>
  <c r="T20" i="9" s="1"/>
  <c r="AD219" i="8"/>
  <c r="S20" i="9" s="1"/>
  <c r="AB219" i="8"/>
  <c r="Q20" i="9" s="1"/>
  <c r="AA219" i="8"/>
  <c r="P20" i="9" s="1"/>
  <c r="Z219" i="8"/>
  <c r="O20" i="9" s="1"/>
  <c r="X219" i="8"/>
  <c r="M20" i="9" s="1"/>
  <c r="W219" i="8"/>
  <c r="L20" i="9" s="1"/>
  <c r="V219" i="8"/>
  <c r="K20" i="9" s="1"/>
  <c r="T219" i="8"/>
  <c r="I20" i="9" s="1"/>
  <c r="S219" i="8"/>
  <c r="H20" i="9" s="1"/>
  <c r="R219" i="8"/>
  <c r="G20" i="9" s="1"/>
  <c r="O219" i="8"/>
  <c r="F20" i="9" s="1"/>
  <c r="N219" i="8"/>
  <c r="E20" i="9" s="1"/>
  <c r="M219" i="8"/>
  <c r="D20" i="9" s="1"/>
  <c r="K219" i="8"/>
  <c r="C20" i="9" s="1"/>
  <c r="J219" i="8"/>
  <c r="B20" i="9" s="1"/>
  <c r="AG218" i="8"/>
  <c r="AC218" i="8"/>
  <c r="Y218" i="8"/>
  <c r="U218" i="8"/>
  <c r="AG206" i="8"/>
  <c r="AC206" i="8"/>
  <c r="Y206" i="8"/>
  <c r="U206" i="8"/>
  <c r="AF204" i="8"/>
  <c r="U19" i="9" s="1"/>
  <c r="AE204" i="8"/>
  <c r="T19" i="9" s="1"/>
  <c r="AD204" i="8"/>
  <c r="S19" i="9" s="1"/>
  <c r="AB204" i="8"/>
  <c r="Q19" i="9" s="1"/>
  <c r="AA204" i="8"/>
  <c r="P19" i="9" s="1"/>
  <c r="Z204" i="8"/>
  <c r="O19" i="9" s="1"/>
  <c r="X204" i="8"/>
  <c r="M19" i="9" s="1"/>
  <c r="W204" i="8"/>
  <c r="L19" i="9" s="1"/>
  <c r="V204" i="8"/>
  <c r="K19" i="9" s="1"/>
  <c r="T204" i="8"/>
  <c r="I19" i="9" s="1"/>
  <c r="S204" i="8"/>
  <c r="H19" i="9" s="1"/>
  <c r="R204" i="8"/>
  <c r="G19" i="9" s="1"/>
  <c r="O204" i="8"/>
  <c r="F19" i="9" s="1"/>
  <c r="N204" i="8"/>
  <c r="E19" i="9" s="1"/>
  <c r="M204" i="8"/>
  <c r="D19" i="9" s="1"/>
  <c r="K204" i="8"/>
  <c r="C19" i="9" s="1"/>
  <c r="J204" i="8"/>
  <c r="B19" i="9" s="1"/>
  <c r="AG203" i="8"/>
  <c r="AC203" i="8"/>
  <c r="Y203" i="8"/>
  <c r="U203" i="8"/>
  <c r="AG193" i="8"/>
  <c r="AC193" i="8"/>
  <c r="Y193" i="8"/>
  <c r="U193" i="8"/>
  <c r="AF191" i="8"/>
  <c r="U18" i="9" s="1"/>
  <c r="AE191" i="8"/>
  <c r="T18" i="9" s="1"/>
  <c r="AD191" i="8"/>
  <c r="S18" i="9" s="1"/>
  <c r="AB191" i="8"/>
  <c r="Q18" i="9" s="1"/>
  <c r="AA191" i="8"/>
  <c r="P18" i="9" s="1"/>
  <c r="Z191" i="8"/>
  <c r="O18" i="9" s="1"/>
  <c r="X191" i="8"/>
  <c r="M18" i="9" s="1"/>
  <c r="W191" i="8"/>
  <c r="L18" i="9" s="1"/>
  <c r="V191" i="8"/>
  <c r="K18" i="9" s="1"/>
  <c r="T191" i="8"/>
  <c r="I18" i="9" s="1"/>
  <c r="S191" i="8"/>
  <c r="H18" i="9" s="1"/>
  <c r="R191" i="8"/>
  <c r="G18" i="9" s="1"/>
  <c r="O191" i="8"/>
  <c r="F18" i="9" s="1"/>
  <c r="N191" i="8"/>
  <c r="E18" i="9" s="1"/>
  <c r="M191" i="8"/>
  <c r="D18" i="9" s="1"/>
  <c r="J191" i="8"/>
  <c r="B18" i="9" s="1"/>
  <c r="AG190" i="8"/>
  <c r="AC190" i="8"/>
  <c r="Y190" i="8"/>
  <c r="U190" i="8"/>
  <c r="AG180" i="8"/>
  <c r="AC180" i="8"/>
  <c r="Y180" i="8"/>
  <c r="U180" i="8"/>
  <c r="AF178" i="8"/>
  <c r="U17" i="9" s="1"/>
  <c r="AE178" i="8"/>
  <c r="T17" i="9" s="1"/>
  <c r="AD178" i="8"/>
  <c r="S17" i="9" s="1"/>
  <c r="AB178" i="8"/>
  <c r="Q17" i="9" s="1"/>
  <c r="AA178" i="8"/>
  <c r="P17" i="9" s="1"/>
  <c r="Z178" i="8"/>
  <c r="O17" i="9" s="1"/>
  <c r="X178" i="8"/>
  <c r="M17" i="9" s="1"/>
  <c r="W178" i="8"/>
  <c r="L17" i="9" s="1"/>
  <c r="V178" i="8"/>
  <c r="K17" i="9" s="1"/>
  <c r="T178" i="8"/>
  <c r="I17" i="9" s="1"/>
  <c r="S178" i="8"/>
  <c r="H17" i="9" s="1"/>
  <c r="R178" i="8"/>
  <c r="G17" i="9" s="1"/>
  <c r="O178" i="8"/>
  <c r="F17" i="9" s="1"/>
  <c r="N178" i="8"/>
  <c r="E17" i="9" s="1"/>
  <c r="M178" i="8"/>
  <c r="D17" i="9" s="1"/>
  <c r="K178" i="8"/>
  <c r="C17" i="9" s="1"/>
  <c r="J178" i="8"/>
  <c r="B17" i="9" s="1"/>
  <c r="AG177" i="8"/>
  <c r="AC177" i="8"/>
  <c r="Y177" i="8"/>
  <c r="U177" i="8"/>
  <c r="AG176" i="8"/>
  <c r="AC176" i="8"/>
  <c r="Y176" i="8"/>
  <c r="U176" i="8"/>
  <c r="AF174" i="8"/>
  <c r="U16" i="9" s="1"/>
  <c r="AE174" i="8"/>
  <c r="T16" i="9" s="1"/>
  <c r="AD174" i="8"/>
  <c r="S16" i="9" s="1"/>
  <c r="AB174" i="8"/>
  <c r="Q16" i="9" s="1"/>
  <c r="AA174" i="8"/>
  <c r="P16" i="9" s="1"/>
  <c r="Z174" i="8"/>
  <c r="O16" i="9" s="1"/>
  <c r="X174" i="8"/>
  <c r="M16" i="9" s="1"/>
  <c r="W174" i="8"/>
  <c r="L16" i="9" s="1"/>
  <c r="V174" i="8"/>
  <c r="K16" i="9" s="1"/>
  <c r="T174" i="8"/>
  <c r="I16" i="9" s="1"/>
  <c r="S174" i="8"/>
  <c r="H16" i="9" s="1"/>
  <c r="R174" i="8"/>
  <c r="G16" i="9" s="1"/>
  <c r="O174" i="8"/>
  <c r="F16" i="9" s="1"/>
  <c r="N174" i="8"/>
  <c r="E16" i="9" s="1"/>
  <c r="M174" i="8"/>
  <c r="D16" i="9" s="1"/>
  <c r="K174" i="8"/>
  <c r="C16" i="9" s="1"/>
  <c r="J174" i="8"/>
  <c r="B16" i="9" s="1"/>
  <c r="AG173" i="8"/>
  <c r="AC173" i="8"/>
  <c r="Y173" i="8"/>
  <c r="U173" i="8"/>
  <c r="AG140" i="8"/>
  <c r="AC140" i="8"/>
  <c r="Y140" i="8"/>
  <c r="U140" i="8"/>
  <c r="AF138" i="8"/>
  <c r="U15" i="9" s="1"/>
  <c r="AE138" i="8"/>
  <c r="T15" i="9" s="1"/>
  <c r="AD138" i="8"/>
  <c r="S15" i="9" s="1"/>
  <c r="AB138" i="8"/>
  <c r="Q15" i="9" s="1"/>
  <c r="AA138" i="8"/>
  <c r="P15" i="9" s="1"/>
  <c r="Z138" i="8"/>
  <c r="O15" i="9" s="1"/>
  <c r="X138" i="8"/>
  <c r="M15" i="9" s="1"/>
  <c r="W138" i="8"/>
  <c r="L15" i="9" s="1"/>
  <c r="V138" i="8"/>
  <c r="K15" i="9" s="1"/>
  <c r="T138" i="8"/>
  <c r="I15" i="9" s="1"/>
  <c r="S138" i="8"/>
  <c r="H15" i="9" s="1"/>
  <c r="R138" i="8"/>
  <c r="G15" i="9" s="1"/>
  <c r="O138" i="8"/>
  <c r="F15" i="9" s="1"/>
  <c r="N138" i="8"/>
  <c r="E15" i="9" s="1"/>
  <c r="M138" i="8"/>
  <c r="D15" i="9" s="1"/>
  <c r="K138" i="8"/>
  <c r="C15" i="9" s="1"/>
  <c r="J138" i="8"/>
  <c r="B15" i="9" s="1"/>
  <c r="AG137" i="8"/>
  <c r="AC137" i="8"/>
  <c r="Y137" i="8"/>
  <c r="U137" i="8"/>
  <c r="AG104" i="8"/>
  <c r="AC104" i="8"/>
  <c r="Y104" i="8"/>
  <c r="U104" i="8"/>
  <c r="AF102" i="8"/>
  <c r="U14" i="9" s="1"/>
  <c r="AE102" i="8"/>
  <c r="T14" i="9" s="1"/>
  <c r="AD102" i="8"/>
  <c r="S14" i="9" s="1"/>
  <c r="AB102" i="8"/>
  <c r="Q14" i="9" s="1"/>
  <c r="AA102" i="8"/>
  <c r="P14" i="9" s="1"/>
  <c r="Z102" i="8"/>
  <c r="O14" i="9" s="1"/>
  <c r="X102" i="8"/>
  <c r="M14" i="9" s="1"/>
  <c r="W102" i="8"/>
  <c r="L14" i="9" s="1"/>
  <c r="V102" i="8"/>
  <c r="K14" i="9" s="1"/>
  <c r="T102" i="8"/>
  <c r="I14" i="9" s="1"/>
  <c r="S102" i="8"/>
  <c r="H14" i="9" s="1"/>
  <c r="R102" i="8"/>
  <c r="G14" i="9" s="1"/>
  <c r="O102" i="8"/>
  <c r="F14" i="9" s="1"/>
  <c r="N102" i="8"/>
  <c r="E14" i="9" s="1"/>
  <c r="M102" i="8"/>
  <c r="D14" i="9" s="1"/>
  <c r="K102" i="8"/>
  <c r="C14" i="9" s="1"/>
  <c r="J102" i="8"/>
  <c r="B14" i="9" s="1"/>
  <c r="AG101" i="8"/>
  <c r="AC101" i="8"/>
  <c r="Y101" i="8"/>
  <c r="U101" i="8"/>
  <c r="AG100" i="8"/>
  <c r="AC100" i="8"/>
  <c r="Y100" i="8"/>
  <c r="U100" i="8"/>
  <c r="AF98" i="8"/>
  <c r="U13" i="9" s="1"/>
  <c r="AE98" i="8"/>
  <c r="T13" i="9" s="1"/>
  <c r="AD98" i="8"/>
  <c r="S13" i="9" s="1"/>
  <c r="AB98" i="8"/>
  <c r="Q13" i="9" s="1"/>
  <c r="AA98" i="8"/>
  <c r="P13" i="9" s="1"/>
  <c r="Z98" i="8"/>
  <c r="O13" i="9" s="1"/>
  <c r="X98" i="8"/>
  <c r="M13" i="9" s="1"/>
  <c r="W98" i="8"/>
  <c r="L13" i="9" s="1"/>
  <c r="V98" i="8"/>
  <c r="K13" i="9" s="1"/>
  <c r="T98" i="8"/>
  <c r="I13" i="9" s="1"/>
  <c r="S98" i="8"/>
  <c r="H13" i="9" s="1"/>
  <c r="R98" i="8"/>
  <c r="G13" i="9" s="1"/>
  <c r="O98" i="8"/>
  <c r="F13" i="9" s="1"/>
  <c r="N98" i="8"/>
  <c r="E13" i="9" s="1"/>
  <c r="M98" i="8"/>
  <c r="D13" i="9" s="1"/>
  <c r="K98" i="8"/>
  <c r="C13" i="9" s="1"/>
  <c r="J98" i="8"/>
  <c r="B13" i="9" s="1"/>
  <c r="AG97" i="8"/>
  <c r="AC97" i="8"/>
  <c r="Y97" i="8"/>
  <c r="U97" i="8"/>
  <c r="AG64" i="8"/>
  <c r="AC64" i="8"/>
  <c r="Y64" i="8"/>
  <c r="U64" i="8"/>
  <c r="AF62" i="8"/>
  <c r="U12" i="9" s="1"/>
  <c r="AE62" i="8"/>
  <c r="T12" i="9" s="1"/>
  <c r="AD62" i="8"/>
  <c r="S12" i="9" s="1"/>
  <c r="AB62" i="8"/>
  <c r="Q12" i="9" s="1"/>
  <c r="AA62" i="8"/>
  <c r="P12" i="9" s="1"/>
  <c r="Z62" i="8"/>
  <c r="O12" i="9" s="1"/>
  <c r="X62" i="8"/>
  <c r="M12" i="9" s="1"/>
  <c r="W62" i="8"/>
  <c r="L12" i="9" s="1"/>
  <c r="V62" i="8"/>
  <c r="K12" i="9" s="1"/>
  <c r="T62" i="8"/>
  <c r="I12" i="9" s="1"/>
  <c r="S62" i="8"/>
  <c r="H12" i="9" s="1"/>
  <c r="R62" i="8"/>
  <c r="G12" i="9" s="1"/>
  <c r="O62" i="8"/>
  <c r="F12" i="9" s="1"/>
  <c r="N62" i="8"/>
  <c r="E12" i="9" s="1"/>
  <c r="M62" i="8"/>
  <c r="D12" i="9" s="1"/>
  <c r="K62" i="8"/>
  <c r="C12" i="9" s="1"/>
  <c r="J62" i="8"/>
  <c r="B12" i="9" s="1"/>
  <c r="AG61" i="8"/>
  <c r="AC61" i="8"/>
  <c r="Y61" i="8"/>
  <c r="U61" i="8"/>
  <c r="AG60" i="8"/>
  <c r="AC60" i="8"/>
  <c r="Y60" i="8"/>
  <c r="U60" i="8"/>
  <c r="AF58" i="8"/>
  <c r="U11" i="9" s="1"/>
  <c r="AE58" i="8"/>
  <c r="T11" i="9" s="1"/>
  <c r="AD58" i="8"/>
  <c r="S11" i="9" s="1"/>
  <c r="AB58" i="8"/>
  <c r="Q11" i="9" s="1"/>
  <c r="AA58" i="8"/>
  <c r="P11" i="9" s="1"/>
  <c r="Z58" i="8"/>
  <c r="O11" i="9" s="1"/>
  <c r="X58" i="8"/>
  <c r="M11" i="9" s="1"/>
  <c r="W58" i="8"/>
  <c r="L11" i="9" s="1"/>
  <c r="V58" i="8"/>
  <c r="K11" i="9" s="1"/>
  <c r="T58" i="8"/>
  <c r="I11" i="9" s="1"/>
  <c r="S58" i="8"/>
  <c r="H11" i="9" s="1"/>
  <c r="R58" i="8"/>
  <c r="G11" i="9" s="1"/>
  <c r="O58" i="8"/>
  <c r="F11" i="9" s="1"/>
  <c r="N58" i="8"/>
  <c r="E11" i="9" s="1"/>
  <c r="M58" i="8"/>
  <c r="D11" i="9" s="1"/>
  <c r="K58" i="8"/>
  <c r="C11" i="9" s="1"/>
  <c r="J58" i="8"/>
  <c r="B11" i="9" s="1"/>
  <c r="AG57" i="8"/>
  <c r="AC57" i="8"/>
  <c r="Y57" i="8"/>
  <c r="U57" i="8"/>
  <c r="AG41" i="8"/>
  <c r="AC41" i="8"/>
  <c r="Y41" i="8"/>
  <c r="U41" i="8"/>
  <c r="AF39" i="8"/>
  <c r="U10" i="9" s="1"/>
  <c r="AE39" i="8"/>
  <c r="T10" i="9" s="1"/>
  <c r="AD39" i="8"/>
  <c r="S10" i="9" s="1"/>
  <c r="AB39" i="8"/>
  <c r="Q10" i="9" s="1"/>
  <c r="AA39" i="8"/>
  <c r="P10" i="9" s="1"/>
  <c r="Z39" i="8"/>
  <c r="O10" i="9" s="1"/>
  <c r="X39" i="8"/>
  <c r="M10" i="9" s="1"/>
  <c r="W39" i="8"/>
  <c r="L10" i="9" s="1"/>
  <c r="V39" i="8"/>
  <c r="K10" i="9" s="1"/>
  <c r="T39" i="8"/>
  <c r="I10" i="9" s="1"/>
  <c r="S39" i="8"/>
  <c r="H10" i="9" s="1"/>
  <c r="R39" i="8"/>
  <c r="G10" i="9" s="1"/>
  <c r="O39" i="8"/>
  <c r="F10" i="9" s="1"/>
  <c r="N39" i="8"/>
  <c r="E10" i="9" s="1"/>
  <c r="M39" i="8"/>
  <c r="D10" i="9" s="1"/>
  <c r="K39" i="8"/>
  <c r="C10" i="9" s="1"/>
  <c r="J39" i="8"/>
  <c r="B10" i="9" s="1"/>
  <c r="AG38" i="8"/>
  <c r="AC38" i="8"/>
  <c r="Y38" i="8"/>
  <c r="U38" i="8"/>
  <c r="AG30" i="8"/>
  <c r="AC30" i="8"/>
  <c r="Y30" i="8"/>
  <c r="U30" i="8"/>
  <c r="AF28" i="8"/>
  <c r="U9" i="9" s="1"/>
  <c r="AE28" i="8"/>
  <c r="T9" i="9" s="1"/>
  <c r="AD28" i="8"/>
  <c r="S9" i="9" s="1"/>
  <c r="AB28" i="8"/>
  <c r="Q9" i="9" s="1"/>
  <c r="AA28" i="8"/>
  <c r="P9" i="9" s="1"/>
  <c r="Z28" i="8"/>
  <c r="O9" i="9" s="1"/>
  <c r="X28" i="8"/>
  <c r="M9" i="9" s="1"/>
  <c r="W28" i="8"/>
  <c r="L9" i="9" s="1"/>
  <c r="V28" i="8"/>
  <c r="K9" i="9" s="1"/>
  <c r="T28" i="8"/>
  <c r="I9" i="9" s="1"/>
  <c r="S28" i="8"/>
  <c r="H9" i="9" s="1"/>
  <c r="R28" i="8"/>
  <c r="G9" i="9" s="1"/>
  <c r="O28" i="8"/>
  <c r="F9" i="9" s="1"/>
  <c r="N28" i="8"/>
  <c r="E9" i="9" s="1"/>
  <c r="M28" i="8"/>
  <c r="D9" i="9" s="1"/>
  <c r="K28" i="8"/>
  <c r="C9" i="9" s="1"/>
  <c r="J28" i="8"/>
  <c r="B9" i="9" s="1"/>
  <c r="AG27" i="8"/>
  <c r="AC27" i="8"/>
  <c r="Y27" i="8"/>
  <c r="U27" i="8"/>
  <c r="AG17" i="8"/>
  <c r="AC17" i="8"/>
  <c r="Y17" i="8"/>
  <c r="U17" i="8"/>
  <c r="AF15" i="8"/>
  <c r="AE15" i="8"/>
  <c r="AD15" i="8"/>
  <c r="AB15" i="8"/>
  <c r="AA15" i="8"/>
  <c r="Z15" i="8"/>
  <c r="X15" i="8"/>
  <c r="W15" i="8"/>
  <c r="V15" i="8"/>
  <c r="T15" i="8"/>
  <c r="S15" i="8"/>
  <c r="R15" i="8"/>
  <c r="O15" i="8"/>
  <c r="F8" i="9" s="1"/>
  <c r="N15" i="8"/>
  <c r="E8" i="9" s="1"/>
  <c r="M15" i="8"/>
  <c r="D8" i="9" s="1"/>
  <c r="K15" i="8"/>
  <c r="J15" i="8"/>
  <c r="AG14" i="8"/>
  <c r="AC14" i="8"/>
  <c r="Y14" i="8"/>
  <c r="U14" i="8"/>
  <c r="AG9" i="8"/>
  <c r="AC9" i="8"/>
  <c r="Y9" i="8"/>
  <c r="U9" i="8"/>
  <c r="C18" i="7"/>
  <c r="Y17" i="7"/>
  <c r="A5" i="7"/>
  <c r="A24" i="7" s="1"/>
  <c r="A73" i="6"/>
  <c r="U23" i="7"/>
  <c r="T23" i="7"/>
  <c r="S23" i="7"/>
  <c r="Q23" i="7"/>
  <c r="P23" i="7"/>
  <c r="O23" i="7"/>
  <c r="M23" i="7"/>
  <c r="L23" i="7"/>
  <c r="K23" i="7"/>
  <c r="I23" i="7"/>
  <c r="H23" i="7"/>
  <c r="R72" i="6"/>
  <c r="G23" i="7" s="1"/>
  <c r="O72" i="6"/>
  <c r="F23" i="7" s="1"/>
  <c r="N72" i="6"/>
  <c r="E23" i="7" s="1"/>
  <c r="M72" i="6"/>
  <c r="D23" i="7" s="1"/>
  <c r="C23" i="7"/>
  <c r="B23" i="7"/>
  <c r="AG71" i="6"/>
  <c r="AC71" i="6"/>
  <c r="Y71" i="6"/>
  <c r="U71" i="6"/>
  <c r="AG69" i="6"/>
  <c r="V23" i="7" s="1"/>
  <c r="AC69" i="6"/>
  <c r="R23" i="7" s="1"/>
  <c r="Y69" i="6"/>
  <c r="N23" i="7" s="1"/>
  <c r="U69" i="6"/>
  <c r="J23" i="7" s="1"/>
  <c r="AF67" i="6"/>
  <c r="U22" i="7" s="1"/>
  <c r="AE67" i="6"/>
  <c r="T22" i="7" s="1"/>
  <c r="AD67" i="6"/>
  <c r="S22" i="7" s="1"/>
  <c r="AB67" i="6"/>
  <c r="Q22" i="7" s="1"/>
  <c r="AA67" i="6"/>
  <c r="P22" i="7" s="1"/>
  <c r="Z67" i="6"/>
  <c r="O22" i="7" s="1"/>
  <c r="X67" i="6"/>
  <c r="M22" i="7" s="1"/>
  <c r="W67" i="6"/>
  <c r="L22" i="7" s="1"/>
  <c r="V67" i="6"/>
  <c r="K22" i="7" s="1"/>
  <c r="T67" i="6"/>
  <c r="I22" i="7" s="1"/>
  <c r="S67" i="6"/>
  <c r="H22" i="7" s="1"/>
  <c r="R67" i="6"/>
  <c r="G22" i="7" s="1"/>
  <c r="O67" i="6"/>
  <c r="F22" i="7" s="1"/>
  <c r="N67" i="6"/>
  <c r="E22" i="7" s="1"/>
  <c r="M67" i="6"/>
  <c r="D22" i="7" s="1"/>
  <c r="K67" i="6"/>
  <c r="C22" i="7" s="1"/>
  <c r="J67" i="6"/>
  <c r="B22" i="7" s="1"/>
  <c r="AG66" i="6"/>
  <c r="AC66" i="6"/>
  <c r="Y66" i="6"/>
  <c r="U66" i="6"/>
  <c r="AG65" i="6"/>
  <c r="AC65" i="6"/>
  <c r="Y65" i="6"/>
  <c r="U65" i="6"/>
  <c r="AF63" i="6"/>
  <c r="U21" i="7" s="1"/>
  <c r="AE63" i="6"/>
  <c r="T21" i="7" s="1"/>
  <c r="AD63" i="6"/>
  <c r="S21" i="7" s="1"/>
  <c r="AB63" i="6"/>
  <c r="Q21" i="7" s="1"/>
  <c r="AA63" i="6"/>
  <c r="P21" i="7" s="1"/>
  <c r="Z63" i="6"/>
  <c r="O21" i="7" s="1"/>
  <c r="X63" i="6"/>
  <c r="M21" i="7" s="1"/>
  <c r="W63" i="6"/>
  <c r="L21" i="7" s="1"/>
  <c r="V63" i="6"/>
  <c r="K21" i="7" s="1"/>
  <c r="T63" i="6"/>
  <c r="I21" i="7" s="1"/>
  <c r="S63" i="6"/>
  <c r="H21" i="7" s="1"/>
  <c r="R63" i="6"/>
  <c r="G21" i="7" s="1"/>
  <c r="O63" i="6"/>
  <c r="F21" i="7" s="1"/>
  <c r="N63" i="6"/>
  <c r="E21" i="7" s="1"/>
  <c r="M63" i="6"/>
  <c r="D21" i="7" s="1"/>
  <c r="K63" i="6"/>
  <c r="C21" i="7" s="1"/>
  <c r="J63" i="6"/>
  <c r="B21" i="7" s="1"/>
  <c r="AG62" i="6"/>
  <c r="AC62" i="6"/>
  <c r="Y62" i="6"/>
  <c r="U62" i="6"/>
  <c r="AG61" i="6"/>
  <c r="AC61" i="6"/>
  <c r="Y61" i="6"/>
  <c r="U61" i="6"/>
  <c r="AF59" i="6"/>
  <c r="U20" i="7" s="1"/>
  <c r="AE59" i="6"/>
  <c r="T20" i="7" s="1"/>
  <c r="AD59" i="6"/>
  <c r="S20" i="7" s="1"/>
  <c r="AB59" i="6"/>
  <c r="Q20" i="7" s="1"/>
  <c r="AA59" i="6"/>
  <c r="P20" i="7" s="1"/>
  <c r="Z59" i="6"/>
  <c r="O20" i="7" s="1"/>
  <c r="X59" i="6"/>
  <c r="M20" i="7" s="1"/>
  <c r="W59" i="6"/>
  <c r="L20" i="7" s="1"/>
  <c r="V59" i="6"/>
  <c r="K20" i="7" s="1"/>
  <c r="T59" i="6"/>
  <c r="I20" i="7" s="1"/>
  <c r="S59" i="6"/>
  <c r="H20" i="7" s="1"/>
  <c r="R59" i="6"/>
  <c r="G20" i="7" s="1"/>
  <c r="O59" i="6"/>
  <c r="F20" i="7" s="1"/>
  <c r="N59" i="6"/>
  <c r="E20" i="7" s="1"/>
  <c r="M59" i="6"/>
  <c r="D20" i="7" s="1"/>
  <c r="K59" i="6"/>
  <c r="C20" i="7" s="1"/>
  <c r="J59" i="6"/>
  <c r="B20" i="7" s="1"/>
  <c r="AG58" i="6"/>
  <c r="AC58" i="6"/>
  <c r="Y58" i="6"/>
  <c r="U58" i="6"/>
  <c r="AG57" i="6"/>
  <c r="AC57" i="6"/>
  <c r="Y57" i="6"/>
  <c r="U57" i="6"/>
  <c r="AF55" i="6"/>
  <c r="U19" i="7" s="1"/>
  <c r="AE55" i="6"/>
  <c r="T19" i="7" s="1"/>
  <c r="AD55" i="6"/>
  <c r="S19" i="7" s="1"/>
  <c r="AB55" i="6"/>
  <c r="Q19" i="7" s="1"/>
  <c r="AA55" i="6"/>
  <c r="P19" i="7" s="1"/>
  <c r="Z55" i="6"/>
  <c r="O19" i="7" s="1"/>
  <c r="X55" i="6"/>
  <c r="M19" i="7" s="1"/>
  <c r="W55" i="6"/>
  <c r="L19" i="7" s="1"/>
  <c r="V55" i="6"/>
  <c r="K19" i="7" s="1"/>
  <c r="T55" i="6"/>
  <c r="I19" i="7" s="1"/>
  <c r="S55" i="6"/>
  <c r="H19" i="7" s="1"/>
  <c r="R55" i="6"/>
  <c r="G19" i="7" s="1"/>
  <c r="O55" i="6"/>
  <c r="F19" i="7" s="1"/>
  <c r="N55" i="6"/>
  <c r="E19" i="7" s="1"/>
  <c r="M55" i="6"/>
  <c r="D19" i="7" s="1"/>
  <c r="K55" i="6"/>
  <c r="C19" i="7" s="1"/>
  <c r="J55" i="6"/>
  <c r="B19" i="7" s="1"/>
  <c r="AG54" i="6"/>
  <c r="AC54" i="6"/>
  <c r="Y54" i="6"/>
  <c r="U54" i="6"/>
  <c r="AG53" i="6"/>
  <c r="AC53" i="6"/>
  <c r="Y53" i="6"/>
  <c r="U53" i="6"/>
  <c r="AF51" i="6"/>
  <c r="U18" i="7" s="1"/>
  <c r="AE51" i="6"/>
  <c r="T18" i="7" s="1"/>
  <c r="AD51" i="6"/>
  <c r="S18" i="7" s="1"/>
  <c r="AB51" i="6"/>
  <c r="Q18" i="7" s="1"/>
  <c r="AA51" i="6"/>
  <c r="P18" i="7" s="1"/>
  <c r="Z51" i="6"/>
  <c r="O18" i="7" s="1"/>
  <c r="X51" i="6"/>
  <c r="M18" i="7" s="1"/>
  <c r="W51" i="6"/>
  <c r="L18" i="7" s="1"/>
  <c r="V51" i="6"/>
  <c r="K18" i="7" s="1"/>
  <c r="T51" i="6"/>
  <c r="I18" i="7" s="1"/>
  <c r="S51" i="6"/>
  <c r="H18" i="7" s="1"/>
  <c r="R51" i="6"/>
  <c r="G18" i="7" s="1"/>
  <c r="O51" i="6"/>
  <c r="F18" i="7" s="1"/>
  <c r="N51" i="6"/>
  <c r="E18" i="7" s="1"/>
  <c r="M51" i="6"/>
  <c r="D18" i="7" s="1"/>
  <c r="J51" i="6"/>
  <c r="B18" i="7" s="1"/>
  <c r="AG50" i="6"/>
  <c r="AC50" i="6"/>
  <c r="Y50" i="6"/>
  <c r="U50" i="6"/>
  <c r="AG49" i="6"/>
  <c r="AC49" i="6"/>
  <c r="Y49" i="6"/>
  <c r="U49" i="6"/>
  <c r="AF47" i="6"/>
  <c r="U17" i="7" s="1"/>
  <c r="AE47" i="6"/>
  <c r="T17" i="7" s="1"/>
  <c r="AD47" i="6"/>
  <c r="S17" i="7" s="1"/>
  <c r="AB47" i="6"/>
  <c r="Q17" i="7" s="1"/>
  <c r="AA47" i="6"/>
  <c r="P17" i="7" s="1"/>
  <c r="Z47" i="6"/>
  <c r="O17" i="7" s="1"/>
  <c r="X47" i="6"/>
  <c r="M17" i="7" s="1"/>
  <c r="W47" i="6"/>
  <c r="L17" i="7" s="1"/>
  <c r="V47" i="6"/>
  <c r="K17" i="7" s="1"/>
  <c r="T47" i="6"/>
  <c r="I17" i="7" s="1"/>
  <c r="S47" i="6"/>
  <c r="H17" i="7" s="1"/>
  <c r="R47" i="6"/>
  <c r="G17" i="7" s="1"/>
  <c r="O47" i="6"/>
  <c r="F17" i="7" s="1"/>
  <c r="N47" i="6"/>
  <c r="E17" i="7" s="1"/>
  <c r="M47" i="6"/>
  <c r="D17" i="7" s="1"/>
  <c r="K47" i="6"/>
  <c r="C17" i="7" s="1"/>
  <c r="J47" i="6"/>
  <c r="B17" i="7" s="1"/>
  <c r="AG46" i="6"/>
  <c r="AC46" i="6"/>
  <c r="Y46" i="6"/>
  <c r="U46" i="6"/>
  <c r="AG45" i="6"/>
  <c r="AC45" i="6"/>
  <c r="Y45" i="6"/>
  <c r="U45" i="6"/>
  <c r="AF43" i="6"/>
  <c r="U16" i="7" s="1"/>
  <c r="AE43" i="6"/>
  <c r="T16" i="7" s="1"/>
  <c r="AD43" i="6"/>
  <c r="S16" i="7" s="1"/>
  <c r="AB43" i="6"/>
  <c r="Q16" i="7" s="1"/>
  <c r="AA43" i="6"/>
  <c r="P16" i="7" s="1"/>
  <c r="Z43" i="6"/>
  <c r="O16" i="7" s="1"/>
  <c r="X43" i="6"/>
  <c r="M16" i="7" s="1"/>
  <c r="W43" i="6"/>
  <c r="L16" i="7" s="1"/>
  <c r="V43" i="6"/>
  <c r="K16" i="7" s="1"/>
  <c r="T43" i="6"/>
  <c r="I16" i="7" s="1"/>
  <c r="S43" i="6"/>
  <c r="H16" i="7" s="1"/>
  <c r="R43" i="6"/>
  <c r="G16" i="7" s="1"/>
  <c r="O43" i="6"/>
  <c r="F16" i="7" s="1"/>
  <c r="N43" i="6"/>
  <c r="E16" i="7" s="1"/>
  <c r="M43" i="6"/>
  <c r="D16" i="7" s="1"/>
  <c r="K43" i="6"/>
  <c r="C16" i="7" s="1"/>
  <c r="J43" i="6"/>
  <c r="B16" i="7" s="1"/>
  <c r="AG42" i="6"/>
  <c r="AC42" i="6"/>
  <c r="Y42" i="6"/>
  <c r="U42" i="6"/>
  <c r="AG41" i="6"/>
  <c r="AG43" i="6" s="1"/>
  <c r="V16" i="7" s="1"/>
  <c r="AC41" i="6"/>
  <c r="Y41" i="6"/>
  <c r="Y43" i="6" s="1"/>
  <c r="N16" i="7" s="1"/>
  <c r="U41" i="6"/>
  <c r="U43" i="6" s="1"/>
  <c r="J16" i="7" s="1"/>
  <c r="AF39" i="6"/>
  <c r="U15" i="7" s="1"/>
  <c r="AE39" i="6"/>
  <c r="T15" i="7" s="1"/>
  <c r="AD39" i="6"/>
  <c r="S15" i="7" s="1"/>
  <c r="AB39" i="6"/>
  <c r="Q15" i="7" s="1"/>
  <c r="AA39" i="6"/>
  <c r="P15" i="7" s="1"/>
  <c r="Z39" i="6"/>
  <c r="O15" i="7" s="1"/>
  <c r="X39" i="6"/>
  <c r="M15" i="7" s="1"/>
  <c r="W39" i="6"/>
  <c r="L15" i="7" s="1"/>
  <c r="V39" i="6"/>
  <c r="K15" i="7" s="1"/>
  <c r="T39" i="6"/>
  <c r="I15" i="7" s="1"/>
  <c r="S39" i="6"/>
  <c r="H15" i="7" s="1"/>
  <c r="R39" i="6"/>
  <c r="G15" i="7" s="1"/>
  <c r="O39" i="6"/>
  <c r="F15" i="7" s="1"/>
  <c r="N39" i="6"/>
  <c r="E15" i="7" s="1"/>
  <c r="M39" i="6"/>
  <c r="D15" i="7" s="1"/>
  <c r="K39" i="6"/>
  <c r="C15" i="7" s="1"/>
  <c r="J39" i="6"/>
  <c r="B15" i="7" s="1"/>
  <c r="AG38" i="6"/>
  <c r="AC38" i="6"/>
  <c r="Y38" i="6"/>
  <c r="U38" i="6"/>
  <c r="AG37" i="6"/>
  <c r="AC37" i="6"/>
  <c r="AC39" i="6" s="1"/>
  <c r="R15" i="7" s="1"/>
  <c r="Y37" i="6"/>
  <c r="U37" i="6"/>
  <c r="AF35" i="6"/>
  <c r="U14" i="7" s="1"/>
  <c r="AE35" i="6"/>
  <c r="T14" i="7" s="1"/>
  <c r="AD35" i="6"/>
  <c r="S14" i="7" s="1"/>
  <c r="AB35" i="6"/>
  <c r="Q14" i="7" s="1"/>
  <c r="AA35" i="6"/>
  <c r="P14" i="7" s="1"/>
  <c r="Z35" i="6"/>
  <c r="O14" i="7" s="1"/>
  <c r="X35" i="6"/>
  <c r="M14" i="7" s="1"/>
  <c r="W35" i="6"/>
  <c r="L14" i="7" s="1"/>
  <c r="V35" i="6"/>
  <c r="K14" i="7" s="1"/>
  <c r="T35" i="6"/>
  <c r="I14" i="7" s="1"/>
  <c r="S35" i="6"/>
  <c r="H14" i="7" s="1"/>
  <c r="R35" i="6"/>
  <c r="G14" i="7" s="1"/>
  <c r="O35" i="6"/>
  <c r="F14" i="7" s="1"/>
  <c r="N35" i="6"/>
  <c r="E14" i="7" s="1"/>
  <c r="M35" i="6"/>
  <c r="D14" i="7" s="1"/>
  <c r="K35" i="6"/>
  <c r="C14" i="7" s="1"/>
  <c r="J35" i="6"/>
  <c r="B14" i="7" s="1"/>
  <c r="AG34" i="6"/>
  <c r="AC34" i="6"/>
  <c r="Y34" i="6"/>
  <c r="U34" i="6"/>
  <c r="AG33" i="6"/>
  <c r="AG35" i="6" s="1"/>
  <c r="V14" i="7" s="1"/>
  <c r="AC33" i="6"/>
  <c r="AC35" i="6" s="1"/>
  <c r="R14" i="7" s="1"/>
  <c r="Y33" i="6"/>
  <c r="U33" i="6"/>
  <c r="AF31" i="6"/>
  <c r="U13" i="7" s="1"/>
  <c r="AE31" i="6"/>
  <c r="T13" i="7" s="1"/>
  <c r="AD31" i="6"/>
  <c r="S13" i="7" s="1"/>
  <c r="AB31" i="6"/>
  <c r="Q13" i="7" s="1"/>
  <c r="AA31" i="6"/>
  <c r="P13" i="7" s="1"/>
  <c r="Z31" i="6"/>
  <c r="O13" i="7" s="1"/>
  <c r="X31" i="6"/>
  <c r="M13" i="7" s="1"/>
  <c r="W31" i="6"/>
  <c r="L13" i="7" s="1"/>
  <c r="V31" i="6"/>
  <c r="K13" i="7" s="1"/>
  <c r="T31" i="6"/>
  <c r="I13" i="7" s="1"/>
  <c r="S31" i="6"/>
  <c r="H13" i="7" s="1"/>
  <c r="R31" i="6"/>
  <c r="G13" i="7" s="1"/>
  <c r="O31" i="6"/>
  <c r="F13" i="7" s="1"/>
  <c r="N31" i="6"/>
  <c r="E13" i="7" s="1"/>
  <c r="M31" i="6"/>
  <c r="D13" i="7" s="1"/>
  <c r="K31" i="6"/>
  <c r="C13" i="7" s="1"/>
  <c r="J31" i="6"/>
  <c r="B13" i="7" s="1"/>
  <c r="AG30" i="6"/>
  <c r="AC30" i="6"/>
  <c r="Y30" i="6"/>
  <c r="U30" i="6"/>
  <c r="AG29" i="6"/>
  <c r="AC29" i="6"/>
  <c r="Y29" i="6"/>
  <c r="U29" i="6"/>
  <c r="AF27" i="6"/>
  <c r="U12" i="7" s="1"/>
  <c r="AE27" i="6"/>
  <c r="T12" i="7" s="1"/>
  <c r="AD27" i="6"/>
  <c r="S12" i="7" s="1"/>
  <c r="AB27" i="6"/>
  <c r="Q12" i="7" s="1"/>
  <c r="AA27" i="6"/>
  <c r="P12" i="7" s="1"/>
  <c r="Z27" i="6"/>
  <c r="O12" i="7" s="1"/>
  <c r="X27" i="6"/>
  <c r="M12" i="7" s="1"/>
  <c r="W27" i="6"/>
  <c r="L12" i="7" s="1"/>
  <c r="V27" i="6"/>
  <c r="K12" i="7" s="1"/>
  <c r="T27" i="6"/>
  <c r="I12" i="7" s="1"/>
  <c r="S27" i="6"/>
  <c r="H12" i="7" s="1"/>
  <c r="R27" i="6"/>
  <c r="G12" i="7" s="1"/>
  <c r="O27" i="6"/>
  <c r="F12" i="7" s="1"/>
  <c r="N27" i="6"/>
  <c r="E12" i="7" s="1"/>
  <c r="M27" i="6"/>
  <c r="D12" i="7" s="1"/>
  <c r="K27" i="6"/>
  <c r="C12" i="7" s="1"/>
  <c r="J27" i="6"/>
  <c r="B12" i="7" s="1"/>
  <c r="AG26" i="6"/>
  <c r="AG27" i="6" s="1"/>
  <c r="V12" i="7" s="1"/>
  <c r="AC26" i="6"/>
  <c r="Y26" i="6"/>
  <c r="Y27" i="6" s="1"/>
  <c r="N12" i="7" s="1"/>
  <c r="U26" i="6"/>
  <c r="AG25" i="6"/>
  <c r="AC25" i="6"/>
  <c r="Y25" i="6"/>
  <c r="U25" i="6"/>
  <c r="AF23" i="6"/>
  <c r="U11" i="7" s="1"/>
  <c r="AE23" i="6"/>
  <c r="T11" i="7" s="1"/>
  <c r="AD23" i="6"/>
  <c r="S11" i="7" s="1"/>
  <c r="AB23" i="6"/>
  <c r="Q11" i="7" s="1"/>
  <c r="AA23" i="6"/>
  <c r="P11" i="7" s="1"/>
  <c r="Z23" i="6"/>
  <c r="X23" i="6"/>
  <c r="M11" i="7" s="1"/>
  <c r="W23" i="6"/>
  <c r="L11" i="7" s="1"/>
  <c r="V23" i="6"/>
  <c r="K11" i="7" s="1"/>
  <c r="T23" i="6"/>
  <c r="I11" i="7" s="1"/>
  <c r="S23" i="6"/>
  <c r="H11" i="7" s="1"/>
  <c r="R23" i="6"/>
  <c r="G11" i="7" s="1"/>
  <c r="O23" i="6"/>
  <c r="F11" i="7" s="1"/>
  <c r="N23" i="6"/>
  <c r="E11" i="7" s="1"/>
  <c r="M23" i="6"/>
  <c r="D11" i="7" s="1"/>
  <c r="K23" i="6"/>
  <c r="C11" i="7" s="1"/>
  <c r="J23" i="6"/>
  <c r="B11" i="7" s="1"/>
  <c r="AG22" i="6"/>
  <c r="AC22" i="6"/>
  <c r="Y22" i="6"/>
  <c r="U22" i="6"/>
  <c r="AG21" i="6"/>
  <c r="AC21" i="6"/>
  <c r="Y21" i="6"/>
  <c r="U21" i="6"/>
  <c r="U23" i="6" s="1"/>
  <c r="J11" i="7" s="1"/>
  <c r="AF19" i="6"/>
  <c r="U10" i="7" s="1"/>
  <c r="AE19" i="6"/>
  <c r="T10" i="7" s="1"/>
  <c r="AD19" i="6"/>
  <c r="S10" i="7" s="1"/>
  <c r="AB19" i="6"/>
  <c r="Q10" i="7" s="1"/>
  <c r="AA19" i="6"/>
  <c r="P10" i="7" s="1"/>
  <c r="Z19" i="6"/>
  <c r="O10" i="7" s="1"/>
  <c r="X19" i="6"/>
  <c r="M10" i="7" s="1"/>
  <c r="W19" i="6"/>
  <c r="L10" i="7" s="1"/>
  <c r="V19" i="6"/>
  <c r="K10" i="7" s="1"/>
  <c r="T19" i="6"/>
  <c r="I10" i="7" s="1"/>
  <c r="S19" i="6"/>
  <c r="H10" i="7" s="1"/>
  <c r="R19" i="6"/>
  <c r="G10" i="7" s="1"/>
  <c r="O19" i="6"/>
  <c r="N19" i="6"/>
  <c r="E10" i="7" s="1"/>
  <c r="M19" i="6"/>
  <c r="D10" i="7" s="1"/>
  <c r="K19" i="6"/>
  <c r="C10" i="7" s="1"/>
  <c r="J19" i="6"/>
  <c r="B10" i="7" s="1"/>
  <c r="AG18" i="6"/>
  <c r="AC18" i="6"/>
  <c r="Y18" i="6"/>
  <c r="U18" i="6"/>
  <c r="AG17" i="6"/>
  <c r="AC17" i="6"/>
  <c r="Y17" i="6"/>
  <c r="Y19" i="6" s="1"/>
  <c r="N10" i="7" s="1"/>
  <c r="U17" i="6"/>
  <c r="AF15" i="6"/>
  <c r="U9" i="7" s="1"/>
  <c r="AE15" i="6"/>
  <c r="T9" i="7" s="1"/>
  <c r="AD15" i="6"/>
  <c r="S9" i="7" s="1"/>
  <c r="AB15" i="6"/>
  <c r="Q9" i="7" s="1"/>
  <c r="AA15" i="6"/>
  <c r="P9" i="7" s="1"/>
  <c r="Z15" i="6"/>
  <c r="O9" i="7" s="1"/>
  <c r="X15" i="6"/>
  <c r="M9" i="7" s="1"/>
  <c r="W15" i="6"/>
  <c r="L9" i="7" s="1"/>
  <c r="V15" i="6"/>
  <c r="K9" i="7" s="1"/>
  <c r="T15" i="6"/>
  <c r="I9" i="7" s="1"/>
  <c r="S15" i="6"/>
  <c r="H9" i="7" s="1"/>
  <c r="R15" i="6"/>
  <c r="G9" i="7" s="1"/>
  <c r="O15" i="6"/>
  <c r="F9" i="7" s="1"/>
  <c r="N15" i="6"/>
  <c r="E9" i="7" s="1"/>
  <c r="M15" i="6"/>
  <c r="D9" i="7" s="1"/>
  <c r="K15" i="6"/>
  <c r="C9" i="7" s="1"/>
  <c r="J15" i="6"/>
  <c r="B9" i="7" s="1"/>
  <c r="AG14" i="6"/>
  <c r="AC14" i="6"/>
  <c r="Y14" i="6"/>
  <c r="U14" i="6"/>
  <c r="AG13" i="6"/>
  <c r="AC13" i="6"/>
  <c r="AC15" i="6" s="1"/>
  <c r="R9" i="7" s="1"/>
  <c r="Y13" i="6"/>
  <c r="U13" i="6"/>
  <c r="AF11" i="6"/>
  <c r="U8" i="7" s="1"/>
  <c r="AE11" i="6"/>
  <c r="T8" i="7" s="1"/>
  <c r="AD11" i="6"/>
  <c r="S8" i="7" s="1"/>
  <c r="AB11" i="6"/>
  <c r="AA11" i="6"/>
  <c r="P8" i="7" s="1"/>
  <c r="Z11" i="6"/>
  <c r="O8" i="7" s="1"/>
  <c r="X11" i="6"/>
  <c r="M8" i="7" s="1"/>
  <c r="W11" i="6"/>
  <c r="L8" i="7" s="1"/>
  <c r="V11" i="6"/>
  <c r="K8" i="7" s="1"/>
  <c r="T11" i="6"/>
  <c r="S11" i="6"/>
  <c r="H8" i="7" s="1"/>
  <c r="R11" i="6"/>
  <c r="G8" i="7" s="1"/>
  <c r="O11" i="6"/>
  <c r="F8" i="7" s="1"/>
  <c r="N11" i="6"/>
  <c r="E8" i="7" s="1"/>
  <c r="M11" i="6"/>
  <c r="D8" i="7" s="1"/>
  <c r="K11" i="6"/>
  <c r="C8" i="7" s="1"/>
  <c r="J11" i="6"/>
  <c r="AG10" i="6"/>
  <c r="AC10" i="6"/>
  <c r="Y10" i="6"/>
  <c r="U10" i="6"/>
  <c r="AG9" i="6"/>
  <c r="AG11" i="6" s="1"/>
  <c r="V8" i="7" s="1"/>
  <c r="AC9" i="6"/>
  <c r="Y9" i="6"/>
  <c r="U9" i="6"/>
  <c r="U259" i="8" l="1"/>
  <c r="J24" i="9" s="1"/>
  <c r="M8" i="9"/>
  <c r="X260" i="8"/>
  <c r="Z260" i="8"/>
  <c r="G8" i="9"/>
  <c r="R260" i="8"/>
  <c r="AB260" i="8"/>
  <c r="H8" i="9"/>
  <c r="S260" i="8"/>
  <c r="AD260" i="8"/>
  <c r="I8" i="9"/>
  <c r="T260" i="8"/>
  <c r="T8" i="9"/>
  <c r="AE260" i="8"/>
  <c r="P8" i="9"/>
  <c r="AA260" i="8"/>
  <c r="B8" i="9"/>
  <c r="B25" i="9" s="1"/>
  <c r="J260" i="8"/>
  <c r="V260" i="8"/>
  <c r="U8" i="9"/>
  <c r="AF260" i="8"/>
  <c r="K260" i="8"/>
  <c r="L8" i="9"/>
  <c r="W260" i="8"/>
  <c r="H21" i="9"/>
  <c r="I21" i="9"/>
  <c r="C21" i="9"/>
  <c r="L21" i="9"/>
  <c r="B21" i="9"/>
  <c r="D21" i="9"/>
  <c r="M21" i="9"/>
  <c r="K21" i="9"/>
  <c r="E21" i="9"/>
  <c r="E25" i="9" s="1"/>
  <c r="O21" i="9"/>
  <c r="F21" i="9"/>
  <c r="F25" i="9" s="1"/>
  <c r="P21" i="9"/>
  <c r="S21" i="9"/>
  <c r="T21" i="9"/>
  <c r="U21" i="9"/>
  <c r="U25" i="9" s="1"/>
  <c r="G21" i="9"/>
  <c r="G25" i="9" s="1"/>
  <c r="Q21" i="9"/>
  <c r="AG219" i="8"/>
  <c r="V20" i="9" s="1"/>
  <c r="AC226" i="8"/>
  <c r="AG15" i="8"/>
  <c r="U58" i="8"/>
  <c r="J11" i="9" s="1"/>
  <c r="U98" i="8"/>
  <c r="J13" i="9" s="1"/>
  <c r="AH225" i="8"/>
  <c r="AI225" i="8" s="1"/>
  <c r="Y15" i="8"/>
  <c r="U28" i="8"/>
  <c r="J9" i="9" s="1"/>
  <c r="AG39" i="8"/>
  <c r="V10" i="9" s="1"/>
  <c r="AC138" i="8"/>
  <c r="R15" i="9" s="1"/>
  <c r="Y174" i="8"/>
  <c r="N16" i="9" s="1"/>
  <c r="AG191" i="8"/>
  <c r="V18" i="9" s="1"/>
  <c r="AG28" i="8"/>
  <c r="V9" i="9" s="1"/>
  <c r="AC102" i="8"/>
  <c r="R14" i="9" s="1"/>
  <c r="U174" i="8"/>
  <c r="J16" i="9" s="1"/>
  <c r="AC15" i="8"/>
  <c r="Y98" i="8"/>
  <c r="N13" i="9" s="1"/>
  <c r="AH14" i="8"/>
  <c r="AI14" i="8" s="1"/>
  <c r="AG62" i="8"/>
  <c r="V12" i="9" s="1"/>
  <c r="Y102" i="8"/>
  <c r="N14" i="9" s="1"/>
  <c r="U138" i="8"/>
  <c r="J15" i="9" s="1"/>
  <c r="Y204" i="8"/>
  <c r="N19" i="9" s="1"/>
  <c r="AG226" i="8"/>
  <c r="AG174" i="8"/>
  <c r="V16" i="9" s="1"/>
  <c r="AC178" i="8"/>
  <c r="R17" i="9" s="1"/>
  <c r="U62" i="8"/>
  <c r="J12" i="9" s="1"/>
  <c r="AG178" i="8"/>
  <c r="V17" i="9" s="1"/>
  <c r="AC191" i="8"/>
  <c r="R18" i="9" s="1"/>
  <c r="AH206" i="8"/>
  <c r="AI206" i="8" s="1"/>
  <c r="AH61" i="8"/>
  <c r="AI61" i="8" s="1"/>
  <c r="Y62" i="8"/>
  <c r="N12" i="9" s="1"/>
  <c r="AG102" i="8"/>
  <c r="V14" i="9" s="1"/>
  <c r="Y219" i="8"/>
  <c r="N20" i="9" s="1"/>
  <c r="AH229" i="8"/>
  <c r="AI229" i="8" s="1"/>
  <c r="Y39" i="8"/>
  <c r="N10" i="9" s="1"/>
  <c r="AC62" i="8"/>
  <c r="R12" i="9" s="1"/>
  <c r="AH173" i="8"/>
  <c r="AI173" i="8" s="1"/>
  <c r="Y178" i="8"/>
  <c r="N17" i="9" s="1"/>
  <c r="U204" i="8"/>
  <c r="J19" i="9" s="1"/>
  <c r="AH70" i="20"/>
  <c r="AI70" i="20" s="1"/>
  <c r="U71" i="16"/>
  <c r="J23" i="17" s="1"/>
  <c r="Y81" i="14"/>
  <c r="N23" i="15" s="1"/>
  <c r="AC81" i="14"/>
  <c r="R23" i="15" s="1"/>
  <c r="C8" i="15"/>
  <c r="K82" i="14"/>
  <c r="AG81" i="14"/>
  <c r="V23" i="15" s="1"/>
  <c r="Y15" i="14"/>
  <c r="N9" i="15" s="1"/>
  <c r="U19" i="14"/>
  <c r="J10" i="15" s="1"/>
  <c r="Y31" i="14"/>
  <c r="N13" i="15" s="1"/>
  <c r="AG39" i="14"/>
  <c r="V15" i="15" s="1"/>
  <c r="AC55" i="14"/>
  <c r="R19" i="15" s="1"/>
  <c r="Y59" i="14"/>
  <c r="N20" i="15" s="1"/>
  <c r="B21" i="15"/>
  <c r="AI73" i="14"/>
  <c r="AH46" i="14"/>
  <c r="B22" i="15"/>
  <c r="AI77" i="14"/>
  <c r="U81" i="14"/>
  <c r="J23" i="15" s="1"/>
  <c r="AC11" i="14"/>
  <c r="AG31" i="14"/>
  <c r="V13" i="15" s="1"/>
  <c r="AG11" i="14"/>
  <c r="Y11" i="14"/>
  <c r="N8" i="15" s="1"/>
  <c r="AG27" i="14"/>
  <c r="V12" i="15" s="1"/>
  <c r="Y47" i="14"/>
  <c r="N17" i="15" s="1"/>
  <c r="U55" i="14"/>
  <c r="J19" i="15" s="1"/>
  <c r="Y23" i="14"/>
  <c r="N11" i="15" s="1"/>
  <c r="AC31" i="14"/>
  <c r="R13" i="15" s="1"/>
  <c r="U39" i="14"/>
  <c r="J15" i="15" s="1"/>
  <c r="AG43" i="14"/>
  <c r="V16" i="15" s="1"/>
  <c r="AC63" i="14"/>
  <c r="R21" i="15" s="1"/>
  <c r="Y43" i="14"/>
  <c r="N16" i="15" s="1"/>
  <c r="AG51" i="14"/>
  <c r="V18" i="15" s="1"/>
  <c r="Y15" i="6"/>
  <c r="N9" i="7" s="1"/>
  <c r="U55" i="6"/>
  <c r="J19" i="7" s="1"/>
  <c r="AG59" i="6"/>
  <c r="V20" i="7" s="1"/>
  <c r="AC63" i="6"/>
  <c r="R21" i="7" s="1"/>
  <c r="AH30" i="6"/>
  <c r="AI30" i="6" s="1"/>
  <c r="AH58" i="6"/>
  <c r="AC43" i="6"/>
  <c r="R16" i="7" s="1"/>
  <c r="AC31" i="6"/>
  <c r="R13" i="7" s="1"/>
  <c r="AH66" i="6"/>
  <c r="AC19" i="6"/>
  <c r="R10" i="7" s="1"/>
  <c r="U27" i="6"/>
  <c r="J12" i="7" s="1"/>
  <c r="Y59" i="6"/>
  <c r="N20" i="7" s="1"/>
  <c r="AG19" i="6"/>
  <c r="V10" i="7" s="1"/>
  <c r="AG51" i="6"/>
  <c r="V18" i="7" s="1"/>
  <c r="AG55" i="6"/>
  <c r="V19" i="7" s="1"/>
  <c r="AC59" i="6"/>
  <c r="R20" i="7" s="1"/>
  <c r="U67" i="6"/>
  <c r="J22" i="7" s="1"/>
  <c r="Y11" i="6"/>
  <c r="U39" i="6"/>
  <c r="J15" i="7" s="1"/>
  <c r="T24" i="7"/>
  <c r="AH65" i="6"/>
  <c r="AH67" i="6" s="1"/>
  <c r="O73" i="6"/>
  <c r="AG39" i="6"/>
  <c r="V15" i="7" s="1"/>
  <c r="AC11" i="6"/>
  <c r="AG15" i="6"/>
  <c r="V9" i="7" s="1"/>
  <c r="AH13" i="6"/>
  <c r="AH22" i="6"/>
  <c r="AH25" i="6"/>
  <c r="AI25" i="6" s="1"/>
  <c r="U11" i="6"/>
  <c r="J8" i="7" s="1"/>
  <c r="AH9" i="6"/>
  <c r="AI9" i="6" s="1"/>
  <c r="U35" i="6"/>
  <c r="J14" i="7" s="1"/>
  <c r="AC47" i="6"/>
  <c r="R17" i="7" s="1"/>
  <c r="Y51" i="6"/>
  <c r="N18" i="7" s="1"/>
  <c r="AH43" i="22"/>
  <c r="AI30" i="22"/>
  <c r="AH11" i="22"/>
  <c r="AH27" i="22"/>
  <c r="AI27" i="22" s="1"/>
  <c r="X12" i="23" s="1"/>
  <c r="AH23" i="22"/>
  <c r="AI23" i="22" s="1"/>
  <c r="X11" i="23" s="1"/>
  <c r="AI25" i="22"/>
  <c r="AH67" i="22"/>
  <c r="AI67" i="22" s="1"/>
  <c r="X22" i="23" s="1"/>
  <c r="N25" i="23"/>
  <c r="AH25" i="12"/>
  <c r="AC27" i="12"/>
  <c r="R12" i="13" s="1"/>
  <c r="AH29" i="6"/>
  <c r="AH45" i="6"/>
  <c r="AI45" i="6" s="1"/>
  <c r="U47" i="6"/>
  <c r="J17" i="7" s="1"/>
  <c r="AH64" i="8"/>
  <c r="AI64" i="8" s="1"/>
  <c r="AH14" i="12"/>
  <c r="AI14" i="12" s="1"/>
  <c r="U15" i="12"/>
  <c r="J9" i="13" s="1"/>
  <c r="AH41" i="12"/>
  <c r="U43" i="12"/>
  <c r="J16" i="13" s="1"/>
  <c r="AH25" i="14"/>
  <c r="U27" i="14"/>
  <c r="J12" i="15" s="1"/>
  <c r="R18" i="23"/>
  <c r="R25" i="23" s="1"/>
  <c r="L24" i="7"/>
  <c r="AH26" i="6"/>
  <c r="AI26" i="6" s="1"/>
  <c r="U31" i="6"/>
  <c r="J13" i="7" s="1"/>
  <c r="AH53" i="6"/>
  <c r="AH258" i="8"/>
  <c r="AI258" i="8" s="1"/>
  <c r="AC47" i="14"/>
  <c r="R17" i="15" s="1"/>
  <c r="AH45" i="14"/>
  <c r="U59" i="20"/>
  <c r="J20" i="21" s="1"/>
  <c r="AH58" i="20"/>
  <c r="AI58" i="20" s="1"/>
  <c r="D24" i="7"/>
  <c r="AH10" i="6"/>
  <c r="AI10" i="6" s="1"/>
  <c r="AH71" i="6"/>
  <c r="AH57" i="8"/>
  <c r="AI57" i="8" s="1"/>
  <c r="AH9" i="12"/>
  <c r="U11" i="12"/>
  <c r="AC23" i="6"/>
  <c r="R11" i="7" s="1"/>
  <c r="AH41" i="6"/>
  <c r="AI41" i="6" s="1"/>
  <c r="AH54" i="6"/>
  <c r="AI54" i="6" s="1"/>
  <c r="AG63" i="6"/>
  <c r="V21" i="7" s="1"/>
  <c r="U15" i="6"/>
  <c r="J9" i="7" s="1"/>
  <c r="AG23" i="6"/>
  <c r="V11" i="7" s="1"/>
  <c r="Y31" i="6"/>
  <c r="N13" i="7" s="1"/>
  <c r="Y35" i="6"/>
  <c r="N14" i="7" s="1"/>
  <c r="AH38" i="6"/>
  <c r="Y47" i="6"/>
  <c r="N17" i="7" s="1"/>
  <c r="AC51" i="6"/>
  <c r="R18" i="7" s="1"/>
  <c r="AH62" i="6"/>
  <c r="AI62" i="6" s="1"/>
  <c r="AG67" i="6"/>
  <c r="V22" i="7" s="1"/>
  <c r="AC39" i="8"/>
  <c r="R10" i="9" s="1"/>
  <c r="Y58" i="8"/>
  <c r="N11" i="9" s="1"/>
  <c r="AH176" i="8"/>
  <c r="AH203" i="8"/>
  <c r="AI203" i="8" s="1"/>
  <c r="T24" i="11"/>
  <c r="M24" i="15"/>
  <c r="AH58" i="14"/>
  <c r="AI58" i="14" s="1"/>
  <c r="AH21" i="6"/>
  <c r="Z73" i="6"/>
  <c r="AC27" i="6"/>
  <c r="R12" i="7" s="1"/>
  <c r="AH42" i="6"/>
  <c r="AI42" i="6" s="1"/>
  <c r="Y55" i="6"/>
  <c r="N19" i="7" s="1"/>
  <c r="AC174" i="8"/>
  <c r="R16" i="9" s="1"/>
  <c r="U191" i="8"/>
  <c r="J18" i="9" s="1"/>
  <c r="AH180" i="8"/>
  <c r="AI180" i="8" s="1"/>
  <c r="AH25" i="10"/>
  <c r="AC27" i="10"/>
  <c r="R12" i="11" s="1"/>
  <c r="AH18" i="6"/>
  <c r="AI18" i="6" s="1"/>
  <c r="AG31" i="6"/>
  <c r="V13" i="7" s="1"/>
  <c r="AG47" i="6"/>
  <c r="V17" i="7" s="1"/>
  <c r="O11" i="7"/>
  <c r="O24" i="7" s="1"/>
  <c r="Y11" i="10"/>
  <c r="N8" i="11" s="1"/>
  <c r="U39" i="12"/>
  <c r="J15" i="13" s="1"/>
  <c r="AH37" i="12"/>
  <c r="AC28" i="8"/>
  <c r="R9" i="9" s="1"/>
  <c r="U39" i="8"/>
  <c r="J10" i="9" s="1"/>
  <c r="AG58" i="8"/>
  <c r="V11" i="9" s="1"/>
  <c r="U102" i="8"/>
  <c r="J14" i="9" s="1"/>
  <c r="Y226" i="8"/>
  <c r="AH9" i="10"/>
  <c r="AC23" i="10"/>
  <c r="R11" i="11" s="1"/>
  <c r="AH33" i="10"/>
  <c r="AG51" i="10"/>
  <c r="V18" i="11" s="1"/>
  <c r="AD72" i="12"/>
  <c r="Y15" i="12"/>
  <c r="N9" i="13" s="1"/>
  <c r="Y19" i="12"/>
  <c r="N10" i="13" s="1"/>
  <c r="Y23" i="12"/>
  <c r="N11" i="13" s="1"/>
  <c r="Y31" i="12"/>
  <c r="N13" i="13" s="1"/>
  <c r="AC35" i="12"/>
  <c r="R14" i="13" s="1"/>
  <c r="AC55" i="12"/>
  <c r="R19" i="13" s="1"/>
  <c r="AG59" i="12"/>
  <c r="V20" i="13" s="1"/>
  <c r="O82" i="14"/>
  <c r="AH13" i="14"/>
  <c r="AH15" i="14" s="1"/>
  <c r="AG23" i="14"/>
  <c r="V11" i="15" s="1"/>
  <c r="Y35" i="14"/>
  <c r="N14" i="15" s="1"/>
  <c r="AH38" i="14"/>
  <c r="AH54" i="14"/>
  <c r="AI54" i="14" s="1"/>
  <c r="Y63" i="14"/>
  <c r="N21" i="15" s="1"/>
  <c r="AH80" i="14"/>
  <c r="F8" i="15"/>
  <c r="AH17" i="16"/>
  <c r="AH66" i="16"/>
  <c r="AI66" i="16" s="1"/>
  <c r="AC98" i="8"/>
  <c r="R13" i="9" s="1"/>
  <c r="AG138" i="8"/>
  <c r="V15" i="9" s="1"/>
  <c r="O72" i="10"/>
  <c r="AH13" i="10"/>
  <c r="AG23" i="10"/>
  <c r="V11" i="11" s="1"/>
  <c r="AG31" i="10"/>
  <c r="V13" i="11" s="1"/>
  <c r="Y35" i="10"/>
  <c r="N14" i="11" s="1"/>
  <c r="AH38" i="10"/>
  <c r="AG47" i="10"/>
  <c r="V17" i="11" s="1"/>
  <c r="AH54" i="10"/>
  <c r="AI54" i="10" s="1"/>
  <c r="Y63" i="10"/>
  <c r="N21" i="11" s="1"/>
  <c r="AH70" i="10"/>
  <c r="F8" i="11"/>
  <c r="AC11" i="12"/>
  <c r="K72" i="12"/>
  <c r="V72" i="12"/>
  <c r="T24" i="13"/>
  <c r="AH26" i="12"/>
  <c r="AI26" i="12" s="1"/>
  <c r="AC39" i="12"/>
  <c r="R15" i="13" s="1"/>
  <c r="AH66" i="12"/>
  <c r="AG19" i="14"/>
  <c r="V10" i="15" s="1"/>
  <c r="AH9" i="8"/>
  <c r="AI9" i="8" s="1"/>
  <c r="Y28" i="8"/>
  <c r="N9" i="9" s="1"/>
  <c r="AH41" i="8"/>
  <c r="AI41" i="8" s="1"/>
  <c r="AH104" i="8"/>
  <c r="AI104" i="8" s="1"/>
  <c r="U226" i="8"/>
  <c r="Y23" i="10"/>
  <c r="N11" i="11" s="1"/>
  <c r="AH46" i="10"/>
  <c r="AC55" i="10"/>
  <c r="R19" i="11" s="1"/>
  <c r="AG63" i="10"/>
  <c r="V21" i="11" s="1"/>
  <c r="AH13" i="12"/>
  <c r="AH15" i="12" s="1"/>
  <c r="U23" i="12"/>
  <c r="J11" i="13" s="1"/>
  <c r="AH29" i="12"/>
  <c r="U31" i="12"/>
  <c r="J13" i="13" s="1"/>
  <c r="AH46" i="12"/>
  <c r="AC51" i="12"/>
  <c r="R18" i="13" s="1"/>
  <c r="Y55" i="12"/>
  <c r="N19" i="13" s="1"/>
  <c r="AH65" i="12"/>
  <c r="K8" i="13"/>
  <c r="AG15" i="14"/>
  <c r="V9" i="15" s="1"/>
  <c r="Y19" i="14"/>
  <c r="R82" i="14"/>
  <c r="AC39" i="14"/>
  <c r="R15" i="15" s="1"/>
  <c r="AG55" i="14"/>
  <c r="V19" i="15" s="1"/>
  <c r="AG67" i="14"/>
  <c r="V22" i="15" s="1"/>
  <c r="U55" i="16"/>
  <c r="J19" i="17" s="1"/>
  <c r="AH54" i="16"/>
  <c r="AI54" i="16" s="1"/>
  <c r="AH25" i="20"/>
  <c r="U27" i="20"/>
  <c r="J12" i="21" s="1"/>
  <c r="R72" i="20"/>
  <c r="G15" i="21"/>
  <c r="AC219" i="8"/>
  <c r="R20" i="9" s="1"/>
  <c r="AG11" i="10"/>
  <c r="V8" i="11" s="1"/>
  <c r="V24" i="11" s="1"/>
  <c r="R72" i="10"/>
  <c r="AH10" i="12"/>
  <c r="AI10" i="12" s="1"/>
  <c r="AH14" i="14"/>
  <c r="L24" i="15"/>
  <c r="AH41" i="14"/>
  <c r="AI41" i="14" s="1"/>
  <c r="AH66" i="14"/>
  <c r="T24" i="17"/>
  <c r="AH29" i="16"/>
  <c r="AH31" i="16" s="1"/>
  <c r="U31" i="16"/>
  <c r="J13" i="17" s="1"/>
  <c r="AG230" i="8"/>
  <c r="V22" i="9" s="1"/>
  <c r="Q8" i="9"/>
  <c r="AH14" i="10"/>
  <c r="L24" i="11"/>
  <c r="AH66" i="10"/>
  <c r="AH38" i="12"/>
  <c r="AH57" i="12"/>
  <c r="AH62" i="12"/>
  <c r="AI62" i="12" s="1"/>
  <c r="AH29" i="14"/>
  <c r="U47" i="14"/>
  <c r="J17" i="15" s="1"/>
  <c r="AG47" i="14"/>
  <c r="V17" i="15" s="1"/>
  <c r="AH70" i="18"/>
  <c r="AI70" i="18" s="1"/>
  <c r="AG98" i="8"/>
  <c r="V13" i="9" s="1"/>
  <c r="AG204" i="8"/>
  <c r="V19" i="9" s="1"/>
  <c r="U23" i="10"/>
  <c r="J11" i="11" s="1"/>
  <c r="AH29" i="10"/>
  <c r="Z72" i="12"/>
  <c r="AG47" i="12"/>
  <c r="V17" i="13" s="1"/>
  <c r="U55" i="12"/>
  <c r="J19" i="13" s="1"/>
  <c r="Y59" i="12"/>
  <c r="N20" i="13" s="1"/>
  <c r="U59" i="12"/>
  <c r="J20" i="13" s="1"/>
  <c r="O72" i="12"/>
  <c r="S8" i="13"/>
  <c r="D24" i="15"/>
  <c r="T24" i="15"/>
  <c r="AG35" i="14"/>
  <c r="V14" i="15" s="1"/>
  <c r="Y39" i="14"/>
  <c r="N15" i="15" s="1"/>
  <c r="AG59" i="14"/>
  <c r="V20" i="15" s="1"/>
  <c r="AC11" i="16"/>
  <c r="AH9" i="16"/>
  <c r="D24" i="17"/>
  <c r="L24" i="17"/>
  <c r="U15" i="16"/>
  <c r="J9" i="17" s="1"/>
  <c r="AG43" i="16"/>
  <c r="V16" i="17" s="1"/>
  <c r="AH25" i="18"/>
  <c r="AG27" i="20"/>
  <c r="V12" i="21" s="1"/>
  <c r="AH70" i="16"/>
  <c r="AI70" i="16" s="1"/>
  <c r="O72" i="18"/>
  <c r="AH21" i="20"/>
  <c r="AI21" i="20" s="1"/>
  <c r="AH54" i="20"/>
  <c r="AI54" i="20" s="1"/>
  <c r="AH10" i="16"/>
  <c r="AI10" i="16" s="1"/>
  <c r="AC55" i="16"/>
  <c r="R19" i="17" s="1"/>
  <c r="U59" i="16"/>
  <c r="J20" i="17" s="1"/>
  <c r="AC63" i="16"/>
  <c r="R21" i="17" s="1"/>
  <c r="AH65" i="16"/>
  <c r="AG11" i="20"/>
  <c r="AH65" i="20"/>
  <c r="AH67" i="20" s="1"/>
  <c r="AG15" i="16"/>
  <c r="V9" i="17" s="1"/>
  <c r="U23" i="16"/>
  <c r="J11" i="17" s="1"/>
  <c r="AG27" i="16"/>
  <c r="V12" i="17" s="1"/>
  <c r="AH41" i="16"/>
  <c r="Y47" i="16"/>
  <c r="N17" i="17" s="1"/>
  <c r="AG63" i="16"/>
  <c r="V21" i="17" s="1"/>
  <c r="AC67" i="16"/>
  <c r="R22" i="17" s="1"/>
  <c r="Y19" i="18"/>
  <c r="N10" i="19" s="1"/>
  <c r="N24" i="19" s="1"/>
  <c r="L24" i="19"/>
  <c r="U23" i="18"/>
  <c r="J11" i="19" s="1"/>
  <c r="AG31" i="18"/>
  <c r="V13" i="19" s="1"/>
  <c r="AH34" i="18"/>
  <c r="AC39" i="18"/>
  <c r="R15" i="19" s="1"/>
  <c r="U43" i="18"/>
  <c r="J16" i="19" s="1"/>
  <c r="AH45" i="18"/>
  <c r="Y51" i="18"/>
  <c r="N18" i="19" s="1"/>
  <c r="Y55" i="18"/>
  <c r="N19" i="19" s="1"/>
  <c r="AG63" i="18"/>
  <c r="V21" i="19" s="1"/>
  <c r="Y19" i="20"/>
  <c r="Y23" i="20"/>
  <c r="N11" i="21" s="1"/>
  <c r="U39" i="20"/>
  <c r="J15" i="21" s="1"/>
  <c r="AG43" i="20"/>
  <c r="V16" i="21" s="1"/>
  <c r="AG63" i="20"/>
  <c r="V21" i="21" s="1"/>
  <c r="P24" i="17"/>
  <c r="AH30" i="16"/>
  <c r="AI30" i="16" s="1"/>
  <c r="AH33" i="16"/>
  <c r="AH38" i="16"/>
  <c r="AC51" i="16"/>
  <c r="R18" i="17" s="1"/>
  <c r="AH62" i="16"/>
  <c r="AI62" i="16" s="1"/>
  <c r="AG67" i="16"/>
  <c r="V22" i="17" s="1"/>
  <c r="AG11" i="18"/>
  <c r="AH14" i="18"/>
  <c r="AH15" i="18" s="1"/>
  <c r="AC19" i="18"/>
  <c r="R10" i="19" s="1"/>
  <c r="AH29" i="18"/>
  <c r="AG39" i="18"/>
  <c r="V15" i="19" s="1"/>
  <c r="AC43" i="18"/>
  <c r="R16" i="19" s="1"/>
  <c r="AH57" i="18"/>
  <c r="AH59" i="18" s="1"/>
  <c r="W20" i="19" s="1"/>
  <c r="AG67" i="18"/>
  <c r="V22" i="19" s="1"/>
  <c r="K72" i="20"/>
  <c r="Y15" i="20"/>
  <c r="N9" i="21" s="1"/>
  <c r="N24" i="21" s="1"/>
  <c r="L24" i="21"/>
  <c r="Y31" i="20"/>
  <c r="N13" i="21" s="1"/>
  <c r="Y47" i="20"/>
  <c r="N17" i="21" s="1"/>
  <c r="AG55" i="20"/>
  <c r="V19" i="21" s="1"/>
  <c r="AH62" i="20"/>
  <c r="AI62" i="20" s="1"/>
  <c r="AG67" i="20"/>
  <c r="V22" i="21" s="1"/>
  <c r="AC23" i="16"/>
  <c r="R11" i="17" s="1"/>
  <c r="Y31" i="16"/>
  <c r="N13" i="17" s="1"/>
  <c r="AH42" i="16"/>
  <c r="AG47" i="16"/>
  <c r="V17" i="17" s="1"/>
  <c r="Y55" i="16"/>
  <c r="N19" i="17" s="1"/>
  <c r="AD72" i="18"/>
  <c r="Y15" i="18"/>
  <c r="N9" i="19" s="1"/>
  <c r="AC23" i="18"/>
  <c r="R11" i="19" s="1"/>
  <c r="AG35" i="18"/>
  <c r="V14" i="19" s="1"/>
  <c r="Y47" i="18"/>
  <c r="N17" i="19" s="1"/>
  <c r="AG55" i="18"/>
  <c r="V19" i="19" s="1"/>
  <c r="Y59" i="18"/>
  <c r="N20" i="19" s="1"/>
  <c r="U59" i="18"/>
  <c r="J20" i="19" s="1"/>
  <c r="AH66" i="18"/>
  <c r="D24" i="21"/>
  <c r="T24" i="21"/>
  <c r="AH26" i="20"/>
  <c r="AI26" i="20" s="1"/>
  <c r="AC39" i="20"/>
  <c r="R15" i="21" s="1"/>
  <c r="U55" i="20"/>
  <c r="J19" i="21" s="1"/>
  <c r="Y59" i="20"/>
  <c r="N20" i="21" s="1"/>
  <c r="AH66" i="20"/>
  <c r="Z72" i="16"/>
  <c r="AH45" i="16"/>
  <c r="O11" i="17"/>
  <c r="T24" i="19"/>
  <c r="Y39" i="18"/>
  <c r="N15" i="19" s="1"/>
  <c r="U55" i="18"/>
  <c r="J19" i="19" s="1"/>
  <c r="AH22" i="20"/>
  <c r="AG47" i="20"/>
  <c r="V17" i="21" s="1"/>
  <c r="W72" i="20"/>
  <c r="V25" i="23"/>
  <c r="AH50" i="16"/>
  <c r="D24" i="19"/>
  <c r="O72" i="20"/>
  <c r="AH13" i="20"/>
  <c r="AH29" i="20"/>
  <c r="AH45" i="20"/>
  <c r="W16" i="23"/>
  <c r="AI43" i="22"/>
  <c r="X16" i="23" s="1"/>
  <c r="AI73" i="22"/>
  <c r="AH75" i="22"/>
  <c r="AH76" i="22" s="1"/>
  <c r="AI37" i="22"/>
  <c r="AH39" i="22"/>
  <c r="AI33" i="22"/>
  <c r="AH35" i="22"/>
  <c r="AI42" i="22"/>
  <c r="AI49" i="22"/>
  <c r="AH51" i="22"/>
  <c r="AI15" i="22"/>
  <c r="X9" i="23" s="1"/>
  <c r="W9" i="23"/>
  <c r="AI47" i="22"/>
  <c r="X17" i="23" s="1"/>
  <c r="W17" i="23"/>
  <c r="AI18" i="22"/>
  <c r="AH63" i="22"/>
  <c r="AI61" i="22"/>
  <c r="AH59" i="22"/>
  <c r="AI57" i="22"/>
  <c r="AI14" i="22"/>
  <c r="AI55" i="22"/>
  <c r="X19" i="23" s="1"/>
  <c r="W19" i="23"/>
  <c r="J25" i="23"/>
  <c r="W12" i="23"/>
  <c r="AI34" i="22"/>
  <c r="AI46" i="22"/>
  <c r="AI11" i="22"/>
  <c r="X8" i="23" s="1"/>
  <c r="W8" i="23"/>
  <c r="AI17" i="22"/>
  <c r="AH19" i="22"/>
  <c r="W11" i="23"/>
  <c r="W13" i="23"/>
  <c r="AI31" i="22"/>
  <c r="X13" i="23" s="1"/>
  <c r="AI50" i="22"/>
  <c r="AI26" i="22"/>
  <c r="V8" i="21"/>
  <c r="AH15" i="20"/>
  <c r="AI13" i="20"/>
  <c r="AI29" i="20"/>
  <c r="AH47" i="20"/>
  <c r="AI45" i="20"/>
  <c r="U24" i="21"/>
  <c r="N10" i="21"/>
  <c r="E24" i="21"/>
  <c r="M24" i="21"/>
  <c r="AI38" i="20"/>
  <c r="AI66" i="20"/>
  <c r="R8" i="21"/>
  <c r="AC72" i="20"/>
  <c r="U35" i="20"/>
  <c r="J14" i="21" s="1"/>
  <c r="U51" i="20"/>
  <c r="J18" i="21" s="1"/>
  <c r="AH49" i="20"/>
  <c r="V72" i="20"/>
  <c r="AD72" i="20"/>
  <c r="AG23" i="20"/>
  <c r="V11" i="21" s="1"/>
  <c r="AI25" i="20"/>
  <c r="AH37" i="20"/>
  <c r="AH41" i="20"/>
  <c r="Z72" i="20"/>
  <c r="AH10" i="20"/>
  <c r="U15" i="20"/>
  <c r="J9" i="21" s="1"/>
  <c r="AC51" i="20"/>
  <c r="R18" i="21" s="1"/>
  <c r="U67" i="20"/>
  <c r="J22" i="21" s="1"/>
  <c r="AA72" i="20"/>
  <c r="F8" i="21"/>
  <c r="F24" i="21" s="1"/>
  <c r="AH11" i="20"/>
  <c r="Q8" i="21"/>
  <c r="Q24" i="21" s="1"/>
  <c r="AB72" i="20"/>
  <c r="AI33" i="20"/>
  <c r="AH35" i="20"/>
  <c r="O24" i="21"/>
  <c r="B8" i="21"/>
  <c r="B24" i="21" s="1"/>
  <c r="J72" i="20"/>
  <c r="C24" i="21"/>
  <c r="N72" i="20"/>
  <c r="X72" i="20"/>
  <c r="AF72" i="20"/>
  <c r="U31" i="20"/>
  <c r="J13" i="21" s="1"/>
  <c r="Y39" i="20"/>
  <c r="N15" i="21" s="1"/>
  <c r="AI46" i="20"/>
  <c r="AI65" i="20"/>
  <c r="AH69" i="20"/>
  <c r="M72" i="20"/>
  <c r="AE72" i="20"/>
  <c r="G24" i="21"/>
  <c r="AH18" i="20"/>
  <c r="AH42" i="20"/>
  <c r="U47" i="20"/>
  <c r="J17" i="21" s="1"/>
  <c r="AC67" i="20"/>
  <c r="R22" i="21" s="1"/>
  <c r="K24" i="21"/>
  <c r="AH34" i="20"/>
  <c r="AH57" i="20"/>
  <c r="I8" i="21"/>
  <c r="I24" i="21" s="1"/>
  <c r="T72" i="20"/>
  <c r="AI9" i="20"/>
  <c r="J8" i="21"/>
  <c r="AH53" i="20"/>
  <c r="S24" i="21"/>
  <c r="H24" i="21"/>
  <c r="P24" i="21"/>
  <c r="AH17" i="20"/>
  <c r="AI22" i="20"/>
  <c r="AH30" i="20"/>
  <c r="AH50" i="20"/>
  <c r="AH61" i="20"/>
  <c r="U63" i="20"/>
  <c r="J21" i="21" s="1"/>
  <c r="Y67" i="20"/>
  <c r="N22" i="21" s="1"/>
  <c r="S72" i="20"/>
  <c r="AG72" i="18"/>
  <c r="V8" i="19"/>
  <c r="V24" i="19" s="1"/>
  <c r="AH31" i="18"/>
  <c r="AI29" i="18"/>
  <c r="E24" i="19"/>
  <c r="R8" i="19"/>
  <c r="M24" i="19"/>
  <c r="AI13" i="18"/>
  <c r="AI38" i="18"/>
  <c r="AI66" i="18"/>
  <c r="U24" i="19"/>
  <c r="AI34" i="18"/>
  <c r="AH47" i="18"/>
  <c r="AI45" i="18"/>
  <c r="R72" i="18"/>
  <c r="H24" i="19"/>
  <c r="P24" i="19"/>
  <c r="AH17" i="18"/>
  <c r="AI22" i="18"/>
  <c r="AH50" i="18"/>
  <c r="AH61" i="18"/>
  <c r="U63" i="18"/>
  <c r="J21" i="19" s="1"/>
  <c r="S72" i="18"/>
  <c r="AH9" i="18"/>
  <c r="I8" i="19"/>
  <c r="I24" i="19" s="1"/>
  <c r="T72" i="18"/>
  <c r="Q8" i="19"/>
  <c r="Q24" i="19" s="1"/>
  <c r="AB72" i="18"/>
  <c r="U19" i="18"/>
  <c r="J10" i="19" s="1"/>
  <c r="AH33" i="18"/>
  <c r="AH46" i="18"/>
  <c r="W72" i="18"/>
  <c r="O24" i="19"/>
  <c r="AI21" i="18"/>
  <c r="C24" i="19"/>
  <c r="AH10" i="18"/>
  <c r="U15" i="18"/>
  <c r="J9" i="19" s="1"/>
  <c r="AH23" i="18"/>
  <c r="AI30" i="18"/>
  <c r="AI41" i="18"/>
  <c r="AC51" i="18"/>
  <c r="R18" i="19" s="1"/>
  <c r="U67" i="18"/>
  <c r="J22" i="19" s="1"/>
  <c r="AA72" i="18"/>
  <c r="F8" i="19"/>
  <c r="F24" i="19" s="1"/>
  <c r="B8" i="19"/>
  <c r="B24" i="19" s="1"/>
  <c r="J72" i="18"/>
  <c r="AH53" i="18"/>
  <c r="AC63" i="18"/>
  <c r="R21" i="19" s="1"/>
  <c r="V72" i="18"/>
  <c r="AH37" i="18"/>
  <c r="Z72" i="18"/>
  <c r="N72" i="18"/>
  <c r="X72" i="18"/>
  <c r="AF72" i="18"/>
  <c r="AH26" i="18"/>
  <c r="AH27" i="18" s="1"/>
  <c r="U31" i="18"/>
  <c r="J13" i="19" s="1"/>
  <c r="AH62" i="18"/>
  <c r="AH65" i="18"/>
  <c r="AH69" i="18"/>
  <c r="M72" i="18"/>
  <c r="AE72" i="18"/>
  <c r="G24" i="19"/>
  <c r="J8" i="19"/>
  <c r="U51" i="18"/>
  <c r="J18" i="19" s="1"/>
  <c r="AH49" i="18"/>
  <c r="S24" i="19"/>
  <c r="K72" i="18"/>
  <c r="AI14" i="18"/>
  <c r="AI25" i="18"/>
  <c r="AH18" i="18"/>
  <c r="AH42" i="18"/>
  <c r="AH43" i="18" s="1"/>
  <c r="AC67" i="18"/>
  <c r="R22" i="19" s="1"/>
  <c r="K24" i="19"/>
  <c r="U24" i="17"/>
  <c r="AI22" i="16"/>
  <c r="E24" i="17"/>
  <c r="F24" i="17"/>
  <c r="V24" i="17"/>
  <c r="AH47" i="16"/>
  <c r="AI45" i="16"/>
  <c r="AH43" i="16"/>
  <c r="AI41" i="16"/>
  <c r="M24" i="17"/>
  <c r="AI38" i="16"/>
  <c r="Y23" i="16"/>
  <c r="N11" i="17" s="1"/>
  <c r="AE72" i="16"/>
  <c r="X72" i="16"/>
  <c r="Y39" i="16"/>
  <c r="N15" i="17" s="1"/>
  <c r="AH18" i="16"/>
  <c r="R72" i="16"/>
  <c r="AH14" i="16"/>
  <c r="AH15" i="16" s="1"/>
  <c r="AH34" i="16"/>
  <c r="AH57" i="16"/>
  <c r="S72" i="16"/>
  <c r="N8" i="17"/>
  <c r="AI13" i="16"/>
  <c r="O72" i="16"/>
  <c r="AH11" i="16"/>
  <c r="I8" i="17"/>
  <c r="I24" i="17" s="1"/>
  <c r="T72" i="16"/>
  <c r="Q8" i="17"/>
  <c r="Q24" i="17" s="1"/>
  <c r="AB72" i="16"/>
  <c r="U19" i="16"/>
  <c r="J10" i="17" s="1"/>
  <c r="AI26" i="16"/>
  <c r="AI33" i="16"/>
  <c r="AH35" i="16"/>
  <c r="AH58" i="16"/>
  <c r="Y63" i="16"/>
  <c r="N21" i="17" s="1"/>
  <c r="C24" i="17"/>
  <c r="S24" i="17"/>
  <c r="G24" i="17"/>
  <c r="N72" i="16"/>
  <c r="AF72" i="16"/>
  <c r="AI65" i="16"/>
  <c r="K24" i="17"/>
  <c r="AH61" i="16"/>
  <c r="U63" i="16"/>
  <c r="J21" i="17" s="1"/>
  <c r="Y67" i="16"/>
  <c r="N22" i="17" s="1"/>
  <c r="W72" i="16"/>
  <c r="AI9" i="16"/>
  <c r="B8" i="17"/>
  <c r="B24" i="17" s="1"/>
  <c r="J72" i="16"/>
  <c r="J8" i="17"/>
  <c r="R8" i="17"/>
  <c r="R24" i="17" s="1"/>
  <c r="AH21" i="16"/>
  <c r="AH25" i="16"/>
  <c r="U35" i="16"/>
  <c r="J14" i="17" s="1"/>
  <c r="AI42" i="16"/>
  <c r="U51" i="16"/>
  <c r="J18" i="17" s="1"/>
  <c r="AH49" i="16"/>
  <c r="AH53" i="16"/>
  <c r="M72" i="16"/>
  <c r="AH69" i="16"/>
  <c r="AH71" i="16" s="1"/>
  <c r="AG72" i="16"/>
  <c r="H24" i="17"/>
  <c r="AI17" i="16"/>
  <c r="AH19" i="16"/>
  <c r="AI50" i="16"/>
  <c r="AH67" i="16"/>
  <c r="O24" i="17"/>
  <c r="K72" i="16"/>
  <c r="V72" i="16"/>
  <c r="AD72" i="16"/>
  <c r="AH37" i="16"/>
  <c r="AA72" i="16"/>
  <c r="N10" i="15"/>
  <c r="E24" i="15"/>
  <c r="U24" i="15"/>
  <c r="AI66" i="14"/>
  <c r="AI29" i="14"/>
  <c r="AI38" i="14"/>
  <c r="AI80" i="14"/>
  <c r="V8" i="15"/>
  <c r="AH42" i="14"/>
  <c r="AH43" i="14" s="1"/>
  <c r="AH47" i="14"/>
  <c r="AI45" i="14"/>
  <c r="AH50" i="14"/>
  <c r="S82" i="14"/>
  <c r="H24" i="15"/>
  <c r="P24" i="15"/>
  <c r="AH17" i="14"/>
  <c r="AI22" i="14"/>
  <c r="AH30" i="14"/>
  <c r="AH61" i="14"/>
  <c r="U63" i="14"/>
  <c r="J21" i="15" s="1"/>
  <c r="W82" i="14"/>
  <c r="O24" i="15"/>
  <c r="G11" i="15"/>
  <c r="G24" i="15" s="1"/>
  <c r="Q8" i="15"/>
  <c r="Q24" i="15" s="1"/>
  <c r="AB82" i="14"/>
  <c r="J8" i="15"/>
  <c r="U35" i="14"/>
  <c r="J14" i="15" s="1"/>
  <c r="Z82" i="14"/>
  <c r="V82" i="14"/>
  <c r="AI25" i="14"/>
  <c r="AA82" i="14"/>
  <c r="AH10" i="14"/>
  <c r="AH11" i="14" s="1"/>
  <c r="U15" i="14"/>
  <c r="J9" i="15" s="1"/>
  <c r="AC43" i="14"/>
  <c r="R16" i="15" s="1"/>
  <c r="AC51" i="14"/>
  <c r="R18" i="15" s="1"/>
  <c r="U67" i="14"/>
  <c r="J22" i="15" s="1"/>
  <c r="M82" i="14"/>
  <c r="AE82" i="14"/>
  <c r="C24" i="15"/>
  <c r="AI9" i="14"/>
  <c r="R8" i="15"/>
  <c r="U51" i="14"/>
  <c r="J18" i="15" s="1"/>
  <c r="AH49" i="14"/>
  <c r="AH53" i="14"/>
  <c r="AD82" i="14"/>
  <c r="AH37" i="14"/>
  <c r="F24" i="15"/>
  <c r="N82" i="14"/>
  <c r="X82" i="14"/>
  <c r="AF82" i="14"/>
  <c r="AH18" i="14"/>
  <c r="U31" i="14"/>
  <c r="J13" i="15" s="1"/>
  <c r="AI46" i="14"/>
  <c r="AH62" i="14"/>
  <c r="AH69" i="14"/>
  <c r="AH81" i="14" s="1"/>
  <c r="K24" i="15"/>
  <c r="I8" i="15"/>
  <c r="I24" i="15" s="1"/>
  <c r="T82" i="14"/>
  <c r="AI33" i="14"/>
  <c r="S24" i="15"/>
  <c r="B8" i="15"/>
  <c r="B24" i="15" s="1"/>
  <c r="J82" i="14"/>
  <c r="AH21" i="14"/>
  <c r="AI14" i="14"/>
  <c r="AH26" i="14"/>
  <c r="AH27" i="14" s="1"/>
  <c r="AH34" i="14"/>
  <c r="AC67" i="14"/>
  <c r="R22" i="15" s="1"/>
  <c r="AH57" i="14"/>
  <c r="AH65" i="14"/>
  <c r="AI13" i="12"/>
  <c r="AI29" i="12"/>
  <c r="AH39" i="12"/>
  <c r="F24" i="13"/>
  <c r="M24" i="13"/>
  <c r="AG72" i="12"/>
  <c r="V8" i="13"/>
  <c r="V24" i="13" s="1"/>
  <c r="AH27" i="12"/>
  <c r="AI25" i="12"/>
  <c r="AH47" i="12"/>
  <c r="AI45" i="12"/>
  <c r="U24" i="13"/>
  <c r="AI38" i="12"/>
  <c r="R8" i="13"/>
  <c r="AI66" i="12"/>
  <c r="E24" i="13"/>
  <c r="AI58" i="12"/>
  <c r="AI41" i="12"/>
  <c r="AH11" i="12"/>
  <c r="I8" i="13"/>
  <c r="I24" i="13" s="1"/>
  <c r="T72" i="12"/>
  <c r="Q8" i="13"/>
  <c r="Q24" i="13" s="1"/>
  <c r="AB72" i="12"/>
  <c r="AH33" i="12"/>
  <c r="AI9" i="12"/>
  <c r="B8" i="13"/>
  <c r="B24" i="13" s="1"/>
  <c r="J72" i="12"/>
  <c r="J8" i="13"/>
  <c r="AH21" i="12"/>
  <c r="U35" i="12"/>
  <c r="J14" i="13" s="1"/>
  <c r="U51" i="12"/>
  <c r="J18" i="13" s="1"/>
  <c r="AH49" i="12"/>
  <c r="AH53" i="12"/>
  <c r="AC63" i="12"/>
  <c r="R21" i="13" s="1"/>
  <c r="AA72" i="12"/>
  <c r="G24" i="13"/>
  <c r="K24" i="13"/>
  <c r="X72" i="12"/>
  <c r="Y39" i="12"/>
  <c r="N15" i="13" s="1"/>
  <c r="AI46" i="12"/>
  <c r="AI65" i="12"/>
  <c r="AH69" i="12"/>
  <c r="R72" i="12"/>
  <c r="AH18" i="12"/>
  <c r="AH42" i="12"/>
  <c r="AH43" i="12" s="1"/>
  <c r="U47" i="12"/>
  <c r="J17" i="13" s="1"/>
  <c r="AC67" i="12"/>
  <c r="R22" i="13" s="1"/>
  <c r="S72" i="12"/>
  <c r="N8" i="13"/>
  <c r="AI37" i="12"/>
  <c r="M72" i="12"/>
  <c r="N72" i="12"/>
  <c r="AH22" i="12"/>
  <c r="AH34" i="12"/>
  <c r="W72" i="12"/>
  <c r="O24" i="13"/>
  <c r="AE72" i="12"/>
  <c r="AF72" i="12"/>
  <c r="H24" i="13"/>
  <c r="P24" i="13"/>
  <c r="AH17" i="12"/>
  <c r="AH30" i="12"/>
  <c r="AH31" i="12" s="1"/>
  <c r="AH50" i="12"/>
  <c r="AH61" i="12"/>
  <c r="U63" i="12"/>
  <c r="J21" i="13" s="1"/>
  <c r="Y67" i="12"/>
  <c r="N22" i="13" s="1"/>
  <c r="AH67" i="12"/>
  <c r="C24" i="13"/>
  <c r="S24" i="13"/>
  <c r="E24" i="11"/>
  <c r="U24" i="11"/>
  <c r="N10" i="11"/>
  <c r="M24" i="11"/>
  <c r="AI38" i="10"/>
  <c r="AI66" i="10"/>
  <c r="AH15" i="10"/>
  <c r="AI13" i="10"/>
  <c r="AI70" i="10"/>
  <c r="AI29" i="10"/>
  <c r="AH11" i="10"/>
  <c r="Q8" i="11"/>
  <c r="Q24" i="11" s="1"/>
  <c r="AB72" i="10"/>
  <c r="B8" i="11"/>
  <c r="B24" i="11" s="1"/>
  <c r="J72" i="10"/>
  <c r="U51" i="10"/>
  <c r="J18" i="11" s="1"/>
  <c r="AH49" i="10"/>
  <c r="AH34" i="10"/>
  <c r="AH35" i="10" s="1"/>
  <c r="AH42" i="10"/>
  <c r="AH47" i="10"/>
  <c r="AI45" i="10"/>
  <c r="AH50" i="10"/>
  <c r="S72" i="10"/>
  <c r="H24" i="11"/>
  <c r="P24" i="11"/>
  <c r="AH17" i="10"/>
  <c r="AI22" i="10"/>
  <c r="AH30" i="10"/>
  <c r="AH31" i="10" s="1"/>
  <c r="AH61" i="10"/>
  <c r="U63" i="10"/>
  <c r="J21" i="11" s="1"/>
  <c r="W72" i="10"/>
  <c r="O24" i="11"/>
  <c r="G11" i="11"/>
  <c r="G24" i="11" s="1"/>
  <c r="S24" i="11"/>
  <c r="J8" i="11"/>
  <c r="V72" i="10"/>
  <c r="AI14" i="10"/>
  <c r="AH41" i="10"/>
  <c r="AA72" i="10"/>
  <c r="AH10" i="10"/>
  <c r="U15" i="10"/>
  <c r="J9" i="11" s="1"/>
  <c r="Y47" i="10"/>
  <c r="N17" i="11" s="1"/>
  <c r="AC51" i="10"/>
  <c r="R18" i="11" s="1"/>
  <c r="U67" i="10"/>
  <c r="J22" i="11" s="1"/>
  <c r="M72" i="10"/>
  <c r="AE72" i="10"/>
  <c r="R8" i="11"/>
  <c r="U35" i="10"/>
  <c r="J14" i="11" s="1"/>
  <c r="AH53" i="10"/>
  <c r="K72" i="10"/>
  <c r="AI25" i="10"/>
  <c r="AH37" i="10"/>
  <c r="F24" i="11"/>
  <c r="N72" i="10"/>
  <c r="X72" i="10"/>
  <c r="AF72" i="10"/>
  <c r="AH26" i="10"/>
  <c r="AH27" i="10" s="1"/>
  <c r="U31" i="10"/>
  <c r="J13" i="11" s="1"/>
  <c r="AI46" i="10"/>
  <c r="AH62" i="10"/>
  <c r="AH69" i="10"/>
  <c r="K24" i="11"/>
  <c r="I8" i="11"/>
  <c r="I24" i="11" s="1"/>
  <c r="T72" i="10"/>
  <c r="AI33" i="10"/>
  <c r="C24" i="11"/>
  <c r="AI9" i="10"/>
  <c r="AH21" i="10"/>
  <c r="Z72" i="10"/>
  <c r="AD72" i="10"/>
  <c r="Y31" i="10"/>
  <c r="N13" i="11" s="1"/>
  <c r="AH18" i="10"/>
  <c r="AC67" i="10"/>
  <c r="R22" i="11" s="1"/>
  <c r="AH57" i="10"/>
  <c r="AH65" i="10"/>
  <c r="L25" i="9"/>
  <c r="D25" i="9"/>
  <c r="T25" i="9"/>
  <c r="AC204" i="8"/>
  <c r="R19" i="9" s="1"/>
  <c r="AH193" i="8"/>
  <c r="AH97" i="8"/>
  <c r="AH101" i="8"/>
  <c r="Y138" i="8"/>
  <c r="N15" i="9" s="1"/>
  <c r="O8" i="9"/>
  <c r="O25" i="9" s="1"/>
  <c r="AH17" i="8"/>
  <c r="AH137" i="8"/>
  <c r="AH177" i="8"/>
  <c r="AH190" i="8"/>
  <c r="AH60" i="8"/>
  <c r="Y191" i="8"/>
  <c r="N18" i="9" s="1"/>
  <c r="U230" i="8"/>
  <c r="J22" i="9" s="1"/>
  <c r="AH228" i="8"/>
  <c r="R24" i="9"/>
  <c r="AH256" i="8"/>
  <c r="AH259" i="8" s="1"/>
  <c r="I25" i="9"/>
  <c r="U15" i="8"/>
  <c r="M260" i="8"/>
  <c r="AH30" i="8"/>
  <c r="U178" i="8"/>
  <c r="J17" i="9" s="1"/>
  <c r="U219" i="8"/>
  <c r="J20" i="9" s="1"/>
  <c r="AH218" i="8"/>
  <c r="Y230" i="8"/>
  <c r="N22" i="9" s="1"/>
  <c r="N260" i="8"/>
  <c r="M22" i="9"/>
  <c r="AC58" i="8"/>
  <c r="R11" i="9" s="1"/>
  <c r="AH140" i="8"/>
  <c r="AH27" i="8"/>
  <c r="AH38" i="8"/>
  <c r="AH100" i="8"/>
  <c r="AH221" i="8"/>
  <c r="AC230" i="8"/>
  <c r="R22" i="9" s="1"/>
  <c r="O260" i="8"/>
  <c r="C8" i="9"/>
  <c r="C25" i="9" s="1"/>
  <c r="K8" i="9"/>
  <c r="S8" i="9"/>
  <c r="S25" i="9" s="1"/>
  <c r="U24" i="7"/>
  <c r="AI29" i="6"/>
  <c r="AI58" i="6"/>
  <c r="M24" i="7"/>
  <c r="AI38" i="6"/>
  <c r="AI22" i="6"/>
  <c r="AH23" i="6"/>
  <c r="E24" i="7"/>
  <c r="AI71" i="6"/>
  <c r="G24" i="7"/>
  <c r="AI13" i="6"/>
  <c r="B8" i="7"/>
  <c r="B24" i="7" s="1"/>
  <c r="J73" i="6"/>
  <c r="R8" i="7"/>
  <c r="AI21" i="6"/>
  <c r="U51" i="6"/>
  <c r="J18" i="7" s="1"/>
  <c r="AH49" i="6"/>
  <c r="K73" i="6"/>
  <c r="V73" i="6"/>
  <c r="AD73" i="6"/>
  <c r="AH37" i="6"/>
  <c r="AI53" i="6"/>
  <c r="U59" i="6"/>
  <c r="J20" i="7" s="1"/>
  <c r="AA73" i="6"/>
  <c r="F10" i="7"/>
  <c r="F24" i="7" s="1"/>
  <c r="Y23" i="6"/>
  <c r="N11" i="7" s="1"/>
  <c r="AE73" i="6"/>
  <c r="AF73" i="6"/>
  <c r="AC67" i="6"/>
  <c r="R22" i="7" s="1"/>
  <c r="R73" i="6"/>
  <c r="AH14" i="6"/>
  <c r="AH15" i="6" s="1"/>
  <c r="AH34" i="6"/>
  <c r="AH57" i="6"/>
  <c r="S73" i="6"/>
  <c r="N8" i="7"/>
  <c r="X73" i="6"/>
  <c r="Y39" i="6"/>
  <c r="N15" i="7" s="1"/>
  <c r="AI65" i="6"/>
  <c r="AH69" i="6"/>
  <c r="P24" i="7"/>
  <c r="AH17" i="6"/>
  <c r="AH50" i="6"/>
  <c r="AC55" i="6"/>
  <c r="R19" i="7" s="1"/>
  <c r="AH61" i="6"/>
  <c r="U63" i="6"/>
  <c r="J21" i="7" s="1"/>
  <c r="Y67" i="6"/>
  <c r="N22" i="7" s="1"/>
  <c r="W73" i="6"/>
  <c r="AI66" i="6"/>
  <c r="M73" i="6"/>
  <c r="N73" i="6"/>
  <c r="K24" i="7"/>
  <c r="H24" i="7"/>
  <c r="I8" i="7"/>
  <c r="I24" i="7" s="1"/>
  <c r="T73" i="6"/>
  <c r="Q8" i="7"/>
  <c r="Q24" i="7" s="1"/>
  <c r="AB73" i="6"/>
  <c r="U19" i="6"/>
  <c r="J10" i="7" s="1"/>
  <c r="AH33" i="6"/>
  <c r="AH46" i="6"/>
  <c r="Y63" i="6"/>
  <c r="N21" i="7" s="1"/>
  <c r="C24" i="7"/>
  <c r="S24" i="7"/>
  <c r="H25" i="9" l="1"/>
  <c r="R8" i="9"/>
  <c r="R25" i="9" s="1"/>
  <c r="AC260" i="8"/>
  <c r="N8" i="9"/>
  <c r="Y260" i="8"/>
  <c r="Q25" i="9"/>
  <c r="V8" i="9"/>
  <c r="AG260" i="8"/>
  <c r="P25" i="9"/>
  <c r="U260" i="8"/>
  <c r="K25" i="9"/>
  <c r="M25" i="9"/>
  <c r="J21" i="9"/>
  <c r="R21" i="9"/>
  <c r="N21" i="9"/>
  <c r="V21" i="9"/>
  <c r="AH178" i="8"/>
  <c r="W17" i="9" s="1"/>
  <c r="AH138" i="8"/>
  <c r="AI138" i="8" s="1"/>
  <c r="X15" i="9" s="1"/>
  <c r="AH58" i="8"/>
  <c r="W11" i="9" s="1"/>
  <c r="AH219" i="8"/>
  <c r="W20" i="9" s="1"/>
  <c r="AH98" i="8"/>
  <c r="AI98" i="8" s="1"/>
  <c r="X13" i="9" s="1"/>
  <c r="AH15" i="8"/>
  <c r="AI176" i="8"/>
  <c r="Y82" i="14"/>
  <c r="AI13" i="14"/>
  <c r="N24" i="15"/>
  <c r="AH31" i="6"/>
  <c r="AH43" i="6"/>
  <c r="W16" i="7" s="1"/>
  <c r="AH11" i="6"/>
  <c r="W22" i="23"/>
  <c r="AH27" i="6"/>
  <c r="AH55" i="6"/>
  <c r="AH59" i="12"/>
  <c r="AI57" i="12"/>
  <c r="V24" i="7"/>
  <c r="AG72" i="10"/>
  <c r="N24" i="13"/>
  <c r="V24" i="15"/>
  <c r="AG82" i="14"/>
  <c r="AI29" i="16"/>
  <c r="AI57" i="18"/>
  <c r="AI59" i="18"/>
  <c r="X20" i="19" s="1"/>
  <c r="Y72" i="18"/>
  <c r="AH23" i="20"/>
  <c r="AI23" i="20" s="1"/>
  <c r="X11" i="21" s="1"/>
  <c r="AG73" i="6"/>
  <c r="N24" i="11"/>
  <c r="AC72" i="16"/>
  <c r="AH27" i="20"/>
  <c r="AI59" i="22"/>
  <c r="X20" i="23" s="1"/>
  <c r="W20" i="23"/>
  <c r="AI19" i="22"/>
  <c r="X10" i="23" s="1"/>
  <c r="W10" i="23"/>
  <c r="W24" i="23"/>
  <c r="AI75" i="22"/>
  <c r="X24" i="23" s="1"/>
  <c r="AI35" i="22"/>
  <c r="X14" i="23" s="1"/>
  <c r="W14" i="23"/>
  <c r="AI63" i="22"/>
  <c r="X21" i="23" s="1"/>
  <c r="W21" i="23"/>
  <c r="AI51" i="22"/>
  <c r="X18" i="23" s="1"/>
  <c r="W18" i="23"/>
  <c r="AI39" i="22"/>
  <c r="X15" i="23" s="1"/>
  <c r="W15" i="23"/>
  <c r="AH63" i="20"/>
  <c r="AI61" i="20"/>
  <c r="AI47" i="20"/>
  <c r="X17" i="21" s="1"/>
  <c r="W17" i="21"/>
  <c r="AI30" i="20"/>
  <c r="AH59" i="20"/>
  <c r="AI57" i="20"/>
  <c r="AI18" i="20"/>
  <c r="AI11" i="20"/>
  <c r="X8" i="21" s="1"/>
  <c r="W8" i="21"/>
  <c r="AI49" i="20"/>
  <c r="AH51" i="20"/>
  <c r="AI34" i="20"/>
  <c r="AH43" i="20"/>
  <c r="AI41" i="20"/>
  <c r="AI15" i="20"/>
  <c r="X9" i="21" s="1"/>
  <c r="W9" i="21"/>
  <c r="U72" i="20"/>
  <c r="J24" i="21"/>
  <c r="AI35" i="20"/>
  <c r="X14" i="21" s="1"/>
  <c r="W14" i="21"/>
  <c r="R24" i="21"/>
  <c r="V24" i="21"/>
  <c r="AI69" i="20"/>
  <c r="AG72" i="20"/>
  <c r="AI50" i="20"/>
  <c r="AI17" i="20"/>
  <c r="AH19" i="20"/>
  <c r="Y72" i="20"/>
  <c r="AH31" i="20"/>
  <c r="AH55" i="20"/>
  <c r="AI53" i="20"/>
  <c r="AI37" i="20"/>
  <c r="AH39" i="20"/>
  <c r="AI67" i="20"/>
  <c r="X22" i="21" s="1"/>
  <c r="W22" i="21"/>
  <c r="AI42" i="20"/>
  <c r="AI10" i="20"/>
  <c r="W12" i="19"/>
  <c r="AI27" i="18"/>
  <c r="X12" i="19" s="1"/>
  <c r="W16" i="19"/>
  <c r="AI43" i="18"/>
  <c r="X16" i="19" s="1"/>
  <c r="W9" i="19"/>
  <c r="AI15" i="18"/>
  <c r="X9" i="19" s="1"/>
  <c r="AI53" i="18"/>
  <c r="AH55" i="18"/>
  <c r="AH11" i="18"/>
  <c r="AI9" i="18"/>
  <c r="AC72" i="18"/>
  <c r="AI62" i="18"/>
  <c r="AH63" i="18"/>
  <c r="AI61" i="18"/>
  <c r="U72" i="18"/>
  <c r="AI50" i="18"/>
  <c r="J24" i="19"/>
  <c r="AI23" i="18"/>
  <c r="X11" i="19" s="1"/>
  <c r="W11" i="19"/>
  <c r="AI46" i="18"/>
  <c r="AI17" i="18"/>
  <c r="AH19" i="18"/>
  <c r="R24" i="19"/>
  <c r="W13" i="19"/>
  <c r="AI31" i="18"/>
  <c r="X13" i="19" s="1"/>
  <c r="AI26" i="18"/>
  <c r="W17" i="19"/>
  <c r="AI47" i="18"/>
  <c r="X17" i="19" s="1"/>
  <c r="AI42" i="18"/>
  <c r="AI49" i="18"/>
  <c r="AH51" i="18"/>
  <c r="AI69" i="18"/>
  <c r="AH71" i="18"/>
  <c r="AI33" i="18"/>
  <c r="AH35" i="18"/>
  <c r="AI18" i="18"/>
  <c r="AI65" i="18"/>
  <c r="AH67" i="18"/>
  <c r="AI37" i="18"/>
  <c r="AH39" i="18"/>
  <c r="AI10" i="18"/>
  <c r="AI58" i="16"/>
  <c r="N24" i="17"/>
  <c r="W13" i="17"/>
  <c r="AI31" i="16"/>
  <c r="X13" i="17" s="1"/>
  <c r="W16" i="17"/>
  <c r="AI43" i="16"/>
  <c r="X16" i="17" s="1"/>
  <c r="AH27" i="16"/>
  <c r="AI25" i="16"/>
  <c r="AI18" i="16"/>
  <c r="AI69" i="16"/>
  <c r="AI21" i="16"/>
  <c r="AH23" i="16"/>
  <c r="AI35" i="16"/>
  <c r="X14" i="17" s="1"/>
  <c r="W14" i="17"/>
  <c r="AI34" i="16"/>
  <c r="W17" i="17"/>
  <c r="AI47" i="16"/>
  <c r="X17" i="17" s="1"/>
  <c r="J24" i="17"/>
  <c r="AI37" i="16"/>
  <c r="AH39" i="16"/>
  <c r="AI53" i="16"/>
  <c r="AH55" i="16"/>
  <c r="W8" i="17"/>
  <c r="AI11" i="16"/>
  <c r="X8" i="17" s="1"/>
  <c r="AI19" i="16"/>
  <c r="X10" i="17" s="1"/>
  <c r="W10" i="17"/>
  <c r="W9" i="17"/>
  <c r="AI15" i="16"/>
  <c r="X9" i="17" s="1"/>
  <c r="W22" i="17"/>
  <c r="AI67" i="16"/>
  <c r="X22" i="17" s="1"/>
  <c r="AI57" i="16"/>
  <c r="AH59" i="16"/>
  <c r="AI49" i="16"/>
  <c r="AH51" i="16"/>
  <c r="U72" i="16"/>
  <c r="AH63" i="16"/>
  <c r="AI61" i="16"/>
  <c r="AI14" i="16"/>
  <c r="Y72" i="16"/>
  <c r="AI53" i="14"/>
  <c r="AH55" i="14"/>
  <c r="AI62" i="14"/>
  <c r="AI37" i="14"/>
  <c r="AH39" i="14"/>
  <c r="W12" i="15"/>
  <c r="AI27" i="14"/>
  <c r="X12" i="15" s="1"/>
  <c r="AI34" i="14"/>
  <c r="U82" i="14"/>
  <c r="W8" i="15"/>
  <c r="AI11" i="14"/>
  <c r="X8" i="15" s="1"/>
  <c r="AI26" i="14"/>
  <c r="AH35" i="14"/>
  <c r="AI10" i="14"/>
  <c r="J24" i="15"/>
  <c r="AH63" i="14"/>
  <c r="AI61" i="14"/>
  <c r="W9" i="15"/>
  <c r="AI15" i="14"/>
  <c r="X9" i="15" s="1"/>
  <c r="AI43" i="14"/>
  <c r="X16" i="15" s="1"/>
  <c r="W16" i="15"/>
  <c r="AI18" i="14"/>
  <c r="AI49" i="14"/>
  <c r="AH51" i="14"/>
  <c r="AI30" i="14"/>
  <c r="W17" i="15"/>
  <c r="AI47" i="14"/>
  <c r="X17" i="15" s="1"/>
  <c r="AH31" i="14"/>
  <c r="AI65" i="14"/>
  <c r="AH67" i="14"/>
  <c r="AI21" i="14"/>
  <c r="AH23" i="14"/>
  <c r="AC82" i="14"/>
  <c r="AI17" i="14"/>
  <c r="AH19" i="14"/>
  <c r="AI42" i="14"/>
  <c r="AI50" i="14"/>
  <c r="AH59" i="14"/>
  <c r="AI57" i="14"/>
  <c r="AI69" i="14"/>
  <c r="R24" i="15"/>
  <c r="W16" i="13"/>
  <c r="AI43" i="12"/>
  <c r="X16" i="13" s="1"/>
  <c r="AI50" i="12"/>
  <c r="AH71" i="12"/>
  <c r="AI69" i="12"/>
  <c r="U72" i="12"/>
  <c r="W17" i="13"/>
  <c r="AI47" i="12"/>
  <c r="X17" i="13" s="1"/>
  <c r="AI30" i="12"/>
  <c r="AI34" i="12"/>
  <c r="J24" i="13"/>
  <c r="W15" i="13"/>
  <c r="AI39" i="12"/>
  <c r="X15" i="13" s="1"/>
  <c r="AI22" i="12"/>
  <c r="AH55" i="12"/>
  <c r="AI53" i="12"/>
  <c r="AI27" i="12"/>
  <c r="X12" i="13" s="1"/>
  <c r="W12" i="13"/>
  <c r="W22" i="13"/>
  <c r="AI67" i="12"/>
  <c r="X22" i="13" s="1"/>
  <c r="AI42" i="12"/>
  <c r="AI49" i="12"/>
  <c r="AH51" i="12"/>
  <c r="AI11" i="12"/>
  <c r="X8" i="13" s="1"/>
  <c r="W8" i="13"/>
  <c r="AI31" i="12"/>
  <c r="X13" i="13" s="1"/>
  <c r="W13" i="13"/>
  <c r="AI18" i="12"/>
  <c r="AI17" i="12"/>
  <c r="AH19" i="12"/>
  <c r="AI33" i="12"/>
  <c r="AH35" i="12"/>
  <c r="AC72" i="12"/>
  <c r="AH63" i="12"/>
  <c r="AI61" i="12"/>
  <c r="AI21" i="12"/>
  <c r="AH23" i="12"/>
  <c r="R24" i="13"/>
  <c r="Y72" i="12"/>
  <c r="W9" i="13"/>
  <c r="AI15" i="12"/>
  <c r="X9" i="13" s="1"/>
  <c r="W13" i="11"/>
  <c r="AI31" i="10"/>
  <c r="X13" i="11" s="1"/>
  <c r="AI35" i="10"/>
  <c r="X14" i="11" s="1"/>
  <c r="W14" i="11"/>
  <c r="W12" i="11"/>
  <c r="AI27" i="10"/>
  <c r="X12" i="11" s="1"/>
  <c r="AI47" i="10"/>
  <c r="X17" i="11" s="1"/>
  <c r="W17" i="11"/>
  <c r="AI18" i="10"/>
  <c r="AH43" i="10"/>
  <c r="AI41" i="10"/>
  <c r="AI17" i="10"/>
  <c r="AH19" i="10"/>
  <c r="AI42" i="10"/>
  <c r="AH55" i="10"/>
  <c r="AI53" i="10"/>
  <c r="R24" i="11"/>
  <c r="AH63" i="10"/>
  <c r="AI61" i="10"/>
  <c r="AI49" i="10"/>
  <c r="AH51" i="10"/>
  <c r="Y72" i="10"/>
  <c r="W9" i="11"/>
  <c r="AI15" i="10"/>
  <c r="X9" i="11" s="1"/>
  <c r="AI65" i="10"/>
  <c r="AH67" i="10"/>
  <c r="AI21" i="10"/>
  <c r="AH23" i="10"/>
  <c r="AI69" i="10"/>
  <c r="AH71" i="10"/>
  <c r="U72" i="10"/>
  <c r="AI50" i="10"/>
  <c r="AI26" i="10"/>
  <c r="AI34" i="10"/>
  <c r="W8" i="11"/>
  <c r="AI11" i="10"/>
  <c r="X8" i="11" s="1"/>
  <c r="AC72" i="10"/>
  <c r="AH59" i="10"/>
  <c r="AI57" i="10"/>
  <c r="AI62" i="10"/>
  <c r="AI37" i="10"/>
  <c r="AH39" i="10"/>
  <c r="AI10" i="10"/>
  <c r="J24" i="11"/>
  <c r="AI30" i="10"/>
  <c r="AH204" i="8"/>
  <c r="AI193" i="8"/>
  <c r="AH28" i="8"/>
  <c r="AI17" i="8"/>
  <c r="AI221" i="8"/>
  <c r="AH226" i="8"/>
  <c r="AI30" i="8"/>
  <c r="AH39" i="8"/>
  <c r="AH230" i="8"/>
  <c r="AI228" i="8"/>
  <c r="AI101" i="8"/>
  <c r="AI97" i="8"/>
  <c r="AI38" i="8"/>
  <c r="AI218" i="8"/>
  <c r="AI190" i="8"/>
  <c r="AI60" i="8"/>
  <c r="AH62" i="8"/>
  <c r="AI100" i="8"/>
  <c r="AH102" i="8"/>
  <c r="J8" i="9"/>
  <c r="J25" i="9" s="1"/>
  <c r="AI256" i="8"/>
  <c r="AI27" i="8"/>
  <c r="AI178" i="8"/>
  <c r="X17" i="9" s="1"/>
  <c r="AI177" i="8"/>
  <c r="AI140" i="8"/>
  <c r="AH174" i="8"/>
  <c r="AH191" i="8"/>
  <c r="AI137" i="8"/>
  <c r="AI46" i="6"/>
  <c r="AI50" i="6"/>
  <c r="AI17" i="6"/>
  <c r="AH19" i="6"/>
  <c r="AI37" i="6"/>
  <c r="AH39" i="6"/>
  <c r="AI34" i="6"/>
  <c r="W9" i="7"/>
  <c r="AI15" i="6"/>
  <c r="X9" i="7" s="1"/>
  <c r="AI43" i="6"/>
  <c r="X16" i="7" s="1"/>
  <c r="AI14" i="6"/>
  <c r="AC73" i="6"/>
  <c r="W11" i="7"/>
  <c r="AI23" i="6"/>
  <c r="X11" i="7" s="1"/>
  <c r="AH63" i="6"/>
  <c r="AI61" i="6"/>
  <c r="R24" i="7"/>
  <c r="W8" i="7"/>
  <c r="AI11" i="6"/>
  <c r="X8" i="7" s="1"/>
  <c r="AI31" i="6"/>
  <c r="X13" i="7" s="1"/>
  <c r="W13" i="7"/>
  <c r="AI49" i="6"/>
  <c r="AH51" i="6"/>
  <c r="AI33" i="6"/>
  <c r="AH35" i="6"/>
  <c r="N24" i="7"/>
  <c r="Y73" i="6"/>
  <c r="U73" i="6"/>
  <c r="J24" i="7"/>
  <c r="W19" i="7"/>
  <c r="AI55" i="6"/>
  <c r="X19" i="7" s="1"/>
  <c r="AI27" i="6"/>
  <c r="X12" i="7" s="1"/>
  <c r="W12" i="7"/>
  <c r="AI67" i="6"/>
  <c r="X22" i="7" s="1"/>
  <c r="W22" i="7"/>
  <c r="AI69" i="6"/>
  <c r="AH59" i="6"/>
  <c r="AI57" i="6"/>
  <c r="AH47" i="6"/>
  <c r="N25" i="9" l="1"/>
  <c r="V25" i="9"/>
  <c r="W8" i="9"/>
  <c r="AH260" i="8"/>
  <c r="AJ257" i="8" s="1"/>
  <c r="W15" i="9"/>
  <c r="AI58" i="8"/>
  <c r="X11" i="9" s="1"/>
  <c r="W13" i="9"/>
  <c r="AI219" i="8"/>
  <c r="X20" i="9" s="1"/>
  <c r="AI15" i="8"/>
  <c r="X8" i="9" s="1"/>
  <c r="AH72" i="10"/>
  <c r="AH73" i="6"/>
  <c r="AJ70" i="6" s="1"/>
  <c r="AJ63" i="22"/>
  <c r="Y21" i="23" s="1"/>
  <c r="AJ70" i="22"/>
  <c r="AJ69" i="22"/>
  <c r="AJ71" i="22"/>
  <c r="AJ39" i="22"/>
  <c r="Y15" i="23" s="1"/>
  <c r="AJ19" i="22"/>
  <c r="Y10" i="23" s="1"/>
  <c r="AJ69" i="10"/>
  <c r="AJ62" i="10"/>
  <c r="AH82" i="14"/>
  <c r="AJ79" i="14" s="1"/>
  <c r="AJ35" i="22"/>
  <c r="Y14" i="23" s="1"/>
  <c r="W11" i="21"/>
  <c r="AJ51" i="22"/>
  <c r="Y18" i="23" s="1"/>
  <c r="AI27" i="20"/>
  <c r="X12" i="21" s="1"/>
  <c r="W12" i="21"/>
  <c r="AI59" i="12"/>
  <c r="X20" i="13" s="1"/>
  <c r="W20" i="13"/>
  <c r="AJ75" i="22"/>
  <c r="Y24" i="23" s="1"/>
  <c r="W25" i="23"/>
  <c r="AJ76" i="22"/>
  <c r="Y25" i="23" s="1"/>
  <c r="AI76" i="22"/>
  <c r="X25" i="23" s="1"/>
  <c r="AJ9" i="22"/>
  <c r="AJ54" i="22"/>
  <c r="AJ62" i="22"/>
  <c r="AJ45" i="22"/>
  <c r="AJ13" i="22"/>
  <c r="AJ25" i="22"/>
  <c r="AJ10" i="22"/>
  <c r="AJ66" i="22"/>
  <c r="AJ38" i="22"/>
  <c r="AJ21" i="22"/>
  <c r="AJ74" i="22"/>
  <c r="AJ58" i="22"/>
  <c r="AJ41" i="22"/>
  <c r="AJ30" i="22"/>
  <c r="AJ29" i="22"/>
  <c r="AJ53" i="22"/>
  <c r="AJ65" i="22"/>
  <c r="AJ22" i="22"/>
  <c r="AJ57" i="22"/>
  <c r="AJ23" i="22"/>
  <c r="Y11" i="23" s="1"/>
  <c r="AJ26" i="22"/>
  <c r="AJ43" i="22"/>
  <c r="Y16" i="23" s="1"/>
  <c r="AJ15" i="22"/>
  <c r="Y9" i="23" s="1"/>
  <c r="AJ61" i="22"/>
  <c r="AJ46" i="22"/>
  <c r="AJ49" i="22"/>
  <c r="AJ73" i="22"/>
  <c r="AJ33" i="22"/>
  <c r="AJ14" i="22"/>
  <c r="AJ27" i="22"/>
  <c r="Y12" i="23" s="1"/>
  <c r="AJ31" i="22"/>
  <c r="Y13" i="23" s="1"/>
  <c r="AJ42" i="22"/>
  <c r="AJ47" i="22"/>
  <c r="AJ67" i="22"/>
  <c r="Y22" i="23" s="1"/>
  <c r="AJ11" i="22"/>
  <c r="Y8" i="23" s="1"/>
  <c r="AJ55" i="22"/>
  <c r="Y19" i="23" s="1"/>
  <c r="AJ34" i="22"/>
  <c r="AJ37" i="22"/>
  <c r="AJ50" i="22"/>
  <c r="AJ18" i="22"/>
  <c r="AJ17" i="22"/>
  <c r="AJ59" i="22"/>
  <c r="Y20" i="23" s="1"/>
  <c r="AI39" i="20"/>
  <c r="X15" i="21" s="1"/>
  <c r="W15" i="21"/>
  <c r="AI43" i="20"/>
  <c r="X16" i="21" s="1"/>
  <c r="W16" i="21"/>
  <c r="AH72" i="20"/>
  <c r="AJ71" i="20" s="1"/>
  <c r="Y23" i="21" s="1"/>
  <c r="AI19" i="20"/>
  <c r="X10" i="21" s="1"/>
  <c r="W10" i="21"/>
  <c r="AI51" i="20"/>
  <c r="X18" i="21" s="1"/>
  <c r="W18" i="21"/>
  <c r="AI55" i="20"/>
  <c r="X19" i="21" s="1"/>
  <c r="W19" i="21"/>
  <c r="AI31" i="20"/>
  <c r="X13" i="21" s="1"/>
  <c r="W13" i="21"/>
  <c r="W23" i="21"/>
  <c r="AI71" i="20"/>
  <c r="X23" i="21" s="1"/>
  <c r="AI59" i="20"/>
  <c r="X20" i="21" s="1"/>
  <c r="W20" i="21"/>
  <c r="AI63" i="20"/>
  <c r="X21" i="21" s="1"/>
  <c r="W21" i="21"/>
  <c r="AI19" i="18"/>
  <c r="X10" i="19" s="1"/>
  <c r="W10" i="19"/>
  <c r="AI51" i="18"/>
  <c r="X18" i="19" s="1"/>
  <c r="W18" i="19"/>
  <c r="AI39" i="18"/>
  <c r="X15" i="19" s="1"/>
  <c r="W15" i="19"/>
  <c r="AI63" i="18"/>
  <c r="X21" i="19" s="1"/>
  <c r="W21" i="19"/>
  <c r="W8" i="19"/>
  <c r="AJ11" i="18"/>
  <c r="Y8" i="19" s="1"/>
  <c r="AH72" i="18"/>
  <c r="AJ63" i="18" s="1"/>
  <c r="Y21" i="19" s="1"/>
  <c r="AI11" i="18"/>
  <c r="X8" i="19" s="1"/>
  <c r="AI55" i="18"/>
  <c r="X19" i="19" s="1"/>
  <c r="W19" i="19"/>
  <c r="W22" i="19"/>
  <c r="AI67" i="18"/>
  <c r="X22" i="19" s="1"/>
  <c r="W23" i="19"/>
  <c r="AI71" i="18"/>
  <c r="X23" i="19" s="1"/>
  <c r="AI35" i="18"/>
  <c r="X14" i="19" s="1"/>
  <c r="W14" i="19"/>
  <c r="AI63" i="16"/>
  <c r="X21" i="17" s="1"/>
  <c r="W21" i="17"/>
  <c r="W15" i="17"/>
  <c r="AI39" i="16"/>
  <c r="X15" i="17" s="1"/>
  <c r="W23" i="17"/>
  <c r="AI71" i="16"/>
  <c r="X23" i="17" s="1"/>
  <c r="AH72" i="16"/>
  <c r="AJ63" i="16" s="1"/>
  <c r="Y21" i="17" s="1"/>
  <c r="AI51" i="16"/>
  <c r="X18" i="17" s="1"/>
  <c r="W18" i="17"/>
  <c r="W20" i="17"/>
  <c r="AI59" i="16"/>
  <c r="X20" i="17" s="1"/>
  <c r="W19" i="17"/>
  <c r="AI55" i="16"/>
  <c r="X19" i="17" s="1"/>
  <c r="AI27" i="16"/>
  <c r="X12" i="17" s="1"/>
  <c r="W12" i="17"/>
  <c r="W24" i="17" s="1"/>
  <c r="W11" i="17"/>
  <c r="AI23" i="16"/>
  <c r="X11" i="17" s="1"/>
  <c r="W23" i="15"/>
  <c r="AI81" i="14"/>
  <c r="X23" i="15" s="1"/>
  <c r="AI39" i="14"/>
  <c r="X15" i="15" s="1"/>
  <c r="W15" i="15"/>
  <c r="W22" i="15"/>
  <c r="AI67" i="14"/>
  <c r="X22" i="15" s="1"/>
  <c r="AI51" i="14"/>
  <c r="X18" i="15" s="1"/>
  <c r="W18" i="15"/>
  <c r="AI35" i="14"/>
  <c r="X14" i="15" s="1"/>
  <c r="W14" i="15"/>
  <c r="W13" i="15"/>
  <c r="AI31" i="14"/>
  <c r="X13" i="15" s="1"/>
  <c r="W20" i="15"/>
  <c r="AI59" i="14"/>
  <c r="X20" i="15" s="1"/>
  <c r="W19" i="15"/>
  <c r="AI55" i="14"/>
  <c r="X19" i="15" s="1"/>
  <c r="AI23" i="14"/>
  <c r="X11" i="15" s="1"/>
  <c r="W11" i="15"/>
  <c r="AI19" i="14"/>
  <c r="X10" i="15" s="1"/>
  <c r="W10" i="15"/>
  <c r="AI63" i="14"/>
  <c r="X21" i="15" s="1"/>
  <c r="W21" i="15"/>
  <c r="W19" i="13"/>
  <c r="AI55" i="12"/>
  <c r="X19" i="13" s="1"/>
  <c r="AI19" i="12"/>
  <c r="X10" i="13" s="1"/>
  <c r="W10" i="13"/>
  <c r="AH72" i="12"/>
  <c r="W23" i="13"/>
  <c r="AI71" i="12"/>
  <c r="X23" i="13" s="1"/>
  <c r="AI63" i="12"/>
  <c r="X21" i="13" s="1"/>
  <c r="W21" i="13"/>
  <c r="AI51" i="12"/>
  <c r="X18" i="13" s="1"/>
  <c r="W18" i="13"/>
  <c r="W11" i="13"/>
  <c r="AI23" i="12"/>
  <c r="X11" i="13" s="1"/>
  <c r="AI35" i="12"/>
  <c r="X14" i="13" s="1"/>
  <c r="W14" i="13"/>
  <c r="AJ21" i="10"/>
  <c r="AJ51" i="10"/>
  <c r="Y18" i="11" s="1"/>
  <c r="AI51" i="10"/>
  <c r="X18" i="11" s="1"/>
  <c r="W18" i="11"/>
  <c r="AJ55" i="10"/>
  <c r="Y19" i="11" s="1"/>
  <c r="W19" i="11"/>
  <c r="AI55" i="10"/>
  <c r="X19" i="11" s="1"/>
  <c r="AJ41" i="10"/>
  <c r="AJ27" i="10"/>
  <c r="Y12" i="11" s="1"/>
  <c r="AJ37" i="10"/>
  <c r="AJ11" i="10"/>
  <c r="Y8" i="11" s="1"/>
  <c r="AJ50" i="10"/>
  <c r="W22" i="11"/>
  <c r="AJ67" i="10"/>
  <c r="Y22" i="11" s="1"/>
  <c r="AI67" i="10"/>
  <c r="X22" i="11" s="1"/>
  <c r="AJ49" i="10"/>
  <c r="AJ53" i="10"/>
  <c r="AJ43" i="10"/>
  <c r="Y16" i="11" s="1"/>
  <c r="W16" i="11"/>
  <c r="AI43" i="10"/>
  <c r="X16" i="11" s="1"/>
  <c r="AJ30" i="10"/>
  <c r="AJ35" i="10"/>
  <c r="Y14" i="11" s="1"/>
  <c r="AJ34" i="10"/>
  <c r="AI63" i="10"/>
  <c r="X21" i="11" s="1"/>
  <c r="W21" i="11"/>
  <c r="AJ63" i="10"/>
  <c r="Y21" i="11" s="1"/>
  <c r="AJ19" i="10"/>
  <c r="Y10" i="11" s="1"/>
  <c r="AI19" i="10"/>
  <c r="X10" i="11" s="1"/>
  <c r="W10" i="11"/>
  <c r="AJ72" i="10"/>
  <c r="Y24" i="11" s="1"/>
  <c r="AJ54" i="10"/>
  <c r="AI72" i="10"/>
  <c r="X24" i="11" s="1"/>
  <c r="AJ33" i="10"/>
  <c r="AJ38" i="10"/>
  <c r="AJ58" i="10"/>
  <c r="AJ14" i="10"/>
  <c r="AJ9" i="10"/>
  <c r="AJ45" i="10"/>
  <c r="AJ46" i="10"/>
  <c r="AJ22" i="10"/>
  <c r="AJ66" i="10"/>
  <c r="AJ25" i="10"/>
  <c r="AJ29" i="10"/>
  <c r="AJ13" i="10"/>
  <c r="AJ70" i="10"/>
  <c r="AJ65" i="10"/>
  <c r="AJ18" i="10"/>
  <c r="AJ10" i="10"/>
  <c r="W20" i="11"/>
  <c r="AI59" i="10"/>
  <c r="X20" i="11" s="1"/>
  <c r="AJ59" i="10"/>
  <c r="Y20" i="11" s="1"/>
  <c r="AJ23" i="10"/>
  <c r="Y11" i="11" s="1"/>
  <c r="AI23" i="10"/>
  <c r="X11" i="11" s="1"/>
  <c r="W11" i="11"/>
  <c r="AJ15" i="10"/>
  <c r="Y9" i="11" s="1"/>
  <c r="AJ47" i="10"/>
  <c r="W23" i="11"/>
  <c r="AJ71" i="10"/>
  <c r="Y23" i="11" s="1"/>
  <c r="AI71" i="10"/>
  <c r="X23" i="11" s="1"/>
  <c r="AJ42" i="10"/>
  <c r="AJ57" i="10"/>
  <c r="AJ61" i="10"/>
  <c r="AJ17" i="10"/>
  <c r="AJ39" i="10"/>
  <c r="Y15" i="11" s="1"/>
  <c r="AI39" i="10"/>
  <c r="X15" i="11" s="1"/>
  <c r="W15" i="11"/>
  <c r="AJ26" i="10"/>
  <c r="AJ31" i="10"/>
  <c r="Y13" i="11" s="1"/>
  <c r="AI226" i="8"/>
  <c r="X21" i="9" s="1"/>
  <c r="W21" i="9"/>
  <c r="AI204" i="8"/>
  <c r="X19" i="9" s="1"/>
  <c r="W19" i="9"/>
  <c r="AI191" i="8"/>
  <c r="X18" i="9" s="1"/>
  <c r="W18" i="9"/>
  <c r="AI174" i="8"/>
  <c r="X16" i="9" s="1"/>
  <c r="W16" i="9"/>
  <c r="W14" i="9"/>
  <c r="AI102" i="8"/>
  <c r="X14" i="9" s="1"/>
  <c r="AI28" i="8"/>
  <c r="X9" i="9" s="1"/>
  <c r="W9" i="9"/>
  <c r="AI230" i="8"/>
  <c r="X22" i="9" s="1"/>
  <c r="W22" i="9"/>
  <c r="W24" i="9"/>
  <c r="AI259" i="8"/>
  <c r="X24" i="9" s="1"/>
  <c r="W12" i="9"/>
  <c r="AI62" i="8"/>
  <c r="X12" i="9" s="1"/>
  <c r="AI39" i="8"/>
  <c r="X10" i="9" s="1"/>
  <c r="W10" i="9"/>
  <c r="AJ73" i="6"/>
  <c r="Y24" i="7" s="1"/>
  <c r="AJ25" i="6"/>
  <c r="AJ66" i="6"/>
  <c r="AJ54" i="6"/>
  <c r="AJ26" i="6"/>
  <c r="AJ18" i="6"/>
  <c r="AJ29" i="6"/>
  <c r="AJ22" i="6"/>
  <c r="AJ71" i="6"/>
  <c r="AJ53" i="6"/>
  <c r="AJ62" i="6"/>
  <c r="AJ58" i="6"/>
  <c r="AJ10" i="6"/>
  <c r="AJ21" i="6"/>
  <c r="AJ45" i="6"/>
  <c r="AJ46" i="6"/>
  <c r="AJ31" i="6"/>
  <c r="Y13" i="7" s="1"/>
  <c r="AJ33" i="6"/>
  <c r="AJ43" i="6"/>
  <c r="Y16" i="7" s="1"/>
  <c r="AJ61" i="6"/>
  <c r="AJ11" i="6"/>
  <c r="Y8" i="7" s="1"/>
  <c r="AJ57" i="6"/>
  <c r="AJ50" i="6"/>
  <c r="AJ34" i="6"/>
  <c r="AJ14" i="6"/>
  <c r="AJ15" i="6"/>
  <c r="Y9" i="7" s="1"/>
  <c r="AJ17" i="6"/>
  <c r="AJ69" i="6"/>
  <c r="AJ37" i="6"/>
  <c r="AJ55" i="6"/>
  <c r="Y19" i="7" s="1"/>
  <c r="AJ23" i="6"/>
  <c r="Y11" i="7" s="1"/>
  <c r="AJ49" i="6"/>
  <c r="AJ51" i="6"/>
  <c r="Y18" i="7" s="1"/>
  <c r="W18" i="7"/>
  <c r="AI51" i="6"/>
  <c r="X18" i="7" s="1"/>
  <c r="W23" i="7"/>
  <c r="AI72" i="6"/>
  <c r="X23" i="7" s="1"/>
  <c r="AJ72" i="6"/>
  <c r="Y23" i="7" s="1"/>
  <c r="AJ35" i="6"/>
  <c r="Y14" i="7" s="1"/>
  <c r="AI35" i="6"/>
  <c r="X14" i="7" s="1"/>
  <c r="W14" i="7"/>
  <c r="AJ19" i="6"/>
  <c r="Y10" i="7" s="1"/>
  <c r="AI19" i="6"/>
  <c r="X10" i="7" s="1"/>
  <c r="W10" i="7"/>
  <c r="W20" i="7"/>
  <c r="AI59" i="6"/>
  <c r="X20" i="7" s="1"/>
  <c r="AJ59" i="6"/>
  <c r="Y20" i="7" s="1"/>
  <c r="AJ47" i="6"/>
  <c r="AI47" i="6"/>
  <c r="X17" i="7" s="1"/>
  <c r="W17" i="7"/>
  <c r="AJ39" i="6"/>
  <c r="Y15" i="7" s="1"/>
  <c r="W15" i="7"/>
  <c r="AI39" i="6"/>
  <c r="X15" i="7" s="1"/>
  <c r="AI63" i="6"/>
  <c r="X21" i="7" s="1"/>
  <c r="W21" i="7"/>
  <c r="AJ63" i="6"/>
  <c r="Y21" i="7" s="1"/>
  <c r="AJ243" i="8" l="1"/>
  <c r="AJ251" i="8"/>
  <c r="AJ244" i="8"/>
  <c r="AJ252" i="8"/>
  <c r="AJ233" i="8"/>
  <c r="AJ234" i="8"/>
  <c r="AJ241" i="8"/>
  <c r="AJ235" i="8"/>
  <c r="AJ240" i="8"/>
  <c r="AJ246" i="8"/>
  <c r="AJ245" i="8"/>
  <c r="AJ249" i="8"/>
  <c r="AJ237" i="8"/>
  <c r="AJ247" i="8"/>
  <c r="AJ248" i="8"/>
  <c r="AJ250" i="8"/>
  <c r="AJ242" i="8"/>
  <c r="AJ236" i="8"/>
  <c r="AJ238" i="8"/>
  <c r="AJ239" i="8"/>
  <c r="AJ232" i="8"/>
  <c r="AJ253" i="8"/>
  <c r="AJ254" i="8"/>
  <c r="Y23" i="9" s="1"/>
  <c r="AJ223" i="8"/>
  <c r="AJ222" i="8"/>
  <c r="AJ224" i="8"/>
  <c r="AJ209" i="8"/>
  <c r="AJ216" i="8"/>
  <c r="AJ215" i="8"/>
  <c r="AJ213" i="8"/>
  <c r="AJ207" i="8"/>
  <c r="AJ210" i="8"/>
  <c r="AJ217" i="8"/>
  <c r="AJ212" i="8"/>
  <c r="AJ211" i="8"/>
  <c r="AJ214" i="8"/>
  <c r="AJ208" i="8"/>
  <c r="AJ200" i="8"/>
  <c r="AJ199" i="8"/>
  <c r="AJ198" i="8"/>
  <c r="AJ201" i="8"/>
  <c r="AJ194" i="8"/>
  <c r="AJ196" i="8"/>
  <c r="AJ197" i="8"/>
  <c r="AJ202" i="8"/>
  <c r="AJ195" i="8"/>
  <c r="AJ142" i="8"/>
  <c r="AJ186" i="8"/>
  <c r="AJ187" i="8"/>
  <c r="AJ183" i="8"/>
  <c r="AJ188" i="8"/>
  <c r="AJ185" i="8"/>
  <c r="AJ181" i="8"/>
  <c r="AJ184" i="8"/>
  <c r="AJ182" i="8"/>
  <c r="AJ189" i="8"/>
  <c r="AJ153" i="8"/>
  <c r="AJ166" i="8"/>
  <c r="AJ149" i="8"/>
  <c r="AJ155" i="8"/>
  <c r="AJ163" i="8"/>
  <c r="AJ171" i="8"/>
  <c r="AJ158" i="8"/>
  <c r="AJ150" i="8"/>
  <c r="AJ162" i="8"/>
  <c r="AJ157" i="8"/>
  <c r="AJ165" i="8"/>
  <c r="AJ145" i="8"/>
  <c r="AJ141" i="8"/>
  <c r="AJ151" i="8"/>
  <c r="AJ172" i="8"/>
  <c r="AJ168" i="8"/>
  <c r="AJ146" i="8"/>
  <c r="AJ170" i="8"/>
  <c r="AJ159" i="8"/>
  <c r="AJ167" i="8"/>
  <c r="AJ160" i="8"/>
  <c r="AJ144" i="8"/>
  <c r="AJ148" i="8"/>
  <c r="AJ154" i="8"/>
  <c r="AJ143" i="8"/>
  <c r="AJ164" i="8"/>
  <c r="AJ147" i="8"/>
  <c r="AJ152" i="8"/>
  <c r="AJ156" i="8"/>
  <c r="AJ169" i="8"/>
  <c r="AJ161" i="8"/>
  <c r="AJ121" i="8"/>
  <c r="AJ129" i="8"/>
  <c r="AJ133" i="8"/>
  <c r="AJ127" i="8"/>
  <c r="AJ134" i="8"/>
  <c r="AJ114" i="8"/>
  <c r="AJ109" i="8"/>
  <c r="AJ123" i="8"/>
  <c r="AJ135" i="8"/>
  <c r="AJ111" i="8"/>
  <c r="AJ136" i="8"/>
  <c r="AJ110" i="8"/>
  <c r="AJ122" i="8"/>
  <c r="AJ126" i="8"/>
  <c r="AJ113" i="8"/>
  <c r="AJ131" i="8"/>
  <c r="AJ128" i="8"/>
  <c r="AJ116" i="8"/>
  <c r="AJ130" i="8"/>
  <c r="AJ119" i="8"/>
  <c r="AJ125" i="8"/>
  <c r="AJ124" i="8"/>
  <c r="AJ112" i="8"/>
  <c r="AJ105" i="8"/>
  <c r="AJ115" i="8"/>
  <c r="AJ106" i="8"/>
  <c r="AJ108" i="8"/>
  <c r="AJ117" i="8"/>
  <c r="AJ132" i="8"/>
  <c r="AJ118" i="8"/>
  <c r="AJ107" i="8"/>
  <c r="AJ120" i="8"/>
  <c r="AJ73" i="8"/>
  <c r="AJ67" i="8"/>
  <c r="AJ96" i="8"/>
  <c r="AJ77" i="8"/>
  <c r="AJ93" i="8"/>
  <c r="AJ68" i="8"/>
  <c r="AJ87" i="8"/>
  <c r="AJ95" i="8"/>
  <c r="AJ91" i="8"/>
  <c r="AJ82" i="8"/>
  <c r="AJ89" i="8"/>
  <c r="AJ92" i="8"/>
  <c r="AJ84" i="8"/>
  <c r="AJ76" i="8"/>
  <c r="AJ71" i="8"/>
  <c r="AJ74" i="8"/>
  <c r="AJ66" i="8"/>
  <c r="AJ70" i="8"/>
  <c r="AJ80" i="8"/>
  <c r="AJ90" i="8"/>
  <c r="AJ81" i="8"/>
  <c r="AJ78" i="8"/>
  <c r="AJ94" i="8"/>
  <c r="AJ72" i="8"/>
  <c r="AJ79" i="8"/>
  <c r="AJ86" i="8"/>
  <c r="AJ88" i="8"/>
  <c r="AJ69" i="8"/>
  <c r="AJ85" i="8"/>
  <c r="AJ65" i="8"/>
  <c r="AJ75" i="8"/>
  <c r="AJ83" i="8"/>
  <c r="AJ56" i="8"/>
  <c r="AJ55" i="8"/>
  <c r="AJ43" i="8"/>
  <c r="AJ42" i="8"/>
  <c r="AJ48" i="8"/>
  <c r="AJ53" i="8"/>
  <c r="AJ46" i="8"/>
  <c r="AJ52" i="8"/>
  <c r="AJ44" i="8"/>
  <c r="AJ45" i="8"/>
  <c r="AJ50" i="8"/>
  <c r="AJ47" i="8"/>
  <c r="AJ51" i="8"/>
  <c r="AJ54" i="8"/>
  <c r="AJ49" i="8"/>
  <c r="AJ34" i="8"/>
  <c r="AJ37" i="8"/>
  <c r="AJ32" i="8"/>
  <c r="AJ35" i="8"/>
  <c r="AJ36" i="8"/>
  <c r="AJ33" i="8"/>
  <c r="AJ31" i="8"/>
  <c r="AJ97" i="8"/>
  <c r="AJ26" i="8"/>
  <c r="AJ225" i="8"/>
  <c r="AJ221" i="8"/>
  <c r="AJ25" i="8"/>
  <c r="AJ41" i="8"/>
  <c r="AJ140" i="8"/>
  <c r="AJ226" i="8"/>
  <c r="Y21" i="9" s="1"/>
  <c r="AJ230" i="8"/>
  <c r="Y22" i="9" s="1"/>
  <c r="AJ102" i="8"/>
  <c r="Y14" i="9" s="1"/>
  <c r="AJ260" i="8"/>
  <c r="Y25" i="9" s="1"/>
  <c r="AJ18" i="8"/>
  <c r="AJ23" i="8"/>
  <c r="AJ19" i="8"/>
  <c r="AJ20" i="8"/>
  <c r="AJ24" i="8"/>
  <c r="AJ21" i="8"/>
  <c r="AJ22" i="8"/>
  <c r="AJ38" i="8"/>
  <c r="AJ61" i="8"/>
  <c r="AJ138" i="8"/>
  <c r="Y15" i="9" s="1"/>
  <c r="AJ191" i="8"/>
  <c r="Y18" i="9" s="1"/>
  <c r="AJ9" i="8"/>
  <c r="AJ180" i="8"/>
  <c r="AJ228" i="8"/>
  <c r="AJ193" i="8"/>
  <c r="AJ219" i="8"/>
  <c r="Y20" i="9" s="1"/>
  <c r="AJ64" i="8"/>
  <c r="AJ39" i="8"/>
  <c r="Y10" i="9" s="1"/>
  <c r="AJ30" i="8"/>
  <c r="AJ203" i="8"/>
  <c r="AJ173" i="8"/>
  <c r="AJ15" i="8"/>
  <c r="Y8" i="9" s="1"/>
  <c r="AJ256" i="8"/>
  <c r="AJ57" i="8"/>
  <c r="AJ14" i="8"/>
  <c r="AJ100" i="8"/>
  <c r="AJ218" i="8"/>
  <c r="AJ204" i="8"/>
  <c r="Y19" i="9" s="1"/>
  <c r="AJ258" i="8"/>
  <c r="AJ62" i="8"/>
  <c r="Y12" i="9" s="1"/>
  <c r="AJ98" i="8"/>
  <c r="Y13" i="9" s="1"/>
  <c r="AJ177" i="8"/>
  <c r="AJ206" i="8"/>
  <c r="AJ229" i="8"/>
  <c r="AJ27" i="8"/>
  <c r="AJ178" i="8"/>
  <c r="AJ60" i="8"/>
  <c r="AJ104" i="8"/>
  <c r="AJ259" i="8"/>
  <c r="Y24" i="9" s="1"/>
  <c r="AJ28" i="8"/>
  <c r="Y9" i="9" s="1"/>
  <c r="AJ17" i="8"/>
  <c r="AJ174" i="8"/>
  <c r="Y16" i="9" s="1"/>
  <c r="AJ190" i="8"/>
  <c r="AJ58" i="8"/>
  <c r="Y11" i="9" s="1"/>
  <c r="AJ176" i="8"/>
  <c r="AI260" i="8"/>
  <c r="X25" i="9" s="1"/>
  <c r="AJ101" i="8"/>
  <c r="AJ137" i="8"/>
  <c r="AJ11" i="8"/>
  <c r="AJ10" i="8"/>
  <c r="AJ12" i="8"/>
  <c r="AJ13" i="8"/>
  <c r="AJ63" i="20"/>
  <c r="Y21" i="21" s="1"/>
  <c r="AJ59" i="20"/>
  <c r="Y20" i="21" s="1"/>
  <c r="AJ51" i="20"/>
  <c r="Y18" i="21" s="1"/>
  <c r="AJ51" i="16"/>
  <c r="Y18" i="17" s="1"/>
  <c r="AJ55" i="16"/>
  <c r="Y19" i="17" s="1"/>
  <c r="AJ47" i="14"/>
  <c r="AI82" i="14"/>
  <c r="X24" i="15" s="1"/>
  <c r="AJ76" i="14"/>
  <c r="AJ70" i="14"/>
  <c r="AJ78" i="14"/>
  <c r="AJ72" i="14"/>
  <c r="AJ75" i="14"/>
  <c r="AJ73" i="14"/>
  <c r="AJ71" i="14"/>
  <c r="AJ77" i="14"/>
  <c r="AJ74" i="14"/>
  <c r="AJ81" i="14"/>
  <c r="Y23" i="15" s="1"/>
  <c r="AJ53" i="14"/>
  <c r="AJ25" i="14"/>
  <c r="AJ33" i="14"/>
  <c r="AJ46" i="14"/>
  <c r="AJ51" i="14"/>
  <c r="Y18" i="15" s="1"/>
  <c r="AJ17" i="14"/>
  <c r="AJ54" i="14"/>
  <c r="AJ10" i="14"/>
  <c r="AJ82" i="14"/>
  <c r="Y24" i="15" s="1"/>
  <c r="AJ15" i="14"/>
  <c r="Y9" i="15" s="1"/>
  <c r="AJ9" i="6"/>
  <c r="AJ13" i="6"/>
  <c r="AJ65" i="6"/>
  <c r="AJ30" i="6"/>
  <c r="AJ41" i="6"/>
  <c r="AJ67" i="6"/>
  <c r="Y22" i="7" s="1"/>
  <c r="AJ27" i="6"/>
  <c r="Y12" i="7" s="1"/>
  <c r="AJ38" i="6"/>
  <c r="AJ42" i="6"/>
  <c r="AI73" i="6"/>
  <c r="X24" i="7" s="1"/>
  <c r="AJ51" i="18"/>
  <c r="Y18" i="19" s="1"/>
  <c r="W25" i="9"/>
  <c r="AJ63" i="14"/>
  <c r="Y21" i="15" s="1"/>
  <c r="AJ23" i="14"/>
  <c r="Y11" i="15" s="1"/>
  <c r="AJ37" i="14"/>
  <c r="AJ18" i="14"/>
  <c r="AJ14" i="14"/>
  <c r="AJ45" i="14"/>
  <c r="W24" i="21"/>
  <c r="AJ31" i="14"/>
  <c r="Y13" i="15" s="1"/>
  <c r="AJ67" i="14"/>
  <c r="Y22" i="15" s="1"/>
  <c r="AJ21" i="14"/>
  <c r="AJ65" i="14"/>
  <c r="AJ61" i="14"/>
  <c r="AJ13" i="14"/>
  <c r="AJ29" i="14"/>
  <c r="AJ59" i="16"/>
  <c r="Y20" i="17" s="1"/>
  <c r="AJ71" i="16"/>
  <c r="Y23" i="17" s="1"/>
  <c r="AJ31" i="20"/>
  <c r="Y13" i="21" s="1"/>
  <c r="AJ39" i="20"/>
  <c r="Y15" i="21" s="1"/>
  <c r="AJ55" i="14"/>
  <c r="Y19" i="15" s="1"/>
  <c r="AJ42" i="14"/>
  <c r="AJ62" i="14"/>
  <c r="AJ27" i="14"/>
  <c r="Y12" i="15" s="1"/>
  <c r="AJ41" i="14"/>
  <c r="AJ22" i="14"/>
  <c r="AJ23" i="16"/>
  <c r="Y11" i="17" s="1"/>
  <c r="AJ19" i="20"/>
  <c r="Y10" i="21" s="1"/>
  <c r="W24" i="7"/>
  <c r="W24" i="15"/>
  <c r="AJ30" i="14"/>
  <c r="AJ26" i="14"/>
  <c r="AJ34" i="14"/>
  <c r="AJ9" i="14"/>
  <c r="AJ38" i="14"/>
  <c r="W24" i="11"/>
  <c r="W24" i="13"/>
  <c r="AJ59" i="14"/>
  <c r="Y20" i="15" s="1"/>
  <c r="AJ35" i="14"/>
  <c r="Y14" i="15" s="1"/>
  <c r="AJ43" i="14"/>
  <c r="Y16" i="15" s="1"/>
  <c r="AJ57" i="14"/>
  <c r="AJ50" i="14"/>
  <c r="AJ58" i="14"/>
  <c r="AJ66" i="14"/>
  <c r="AJ27" i="16"/>
  <c r="Y12" i="17" s="1"/>
  <c r="AJ67" i="18"/>
  <c r="Y22" i="19" s="1"/>
  <c r="AJ55" i="20"/>
  <c r="Y19" i="21" s="1"/>
  <c r="AJ43" i="20"/>
  <c r="Y16" i="21" s="1"/>
  <c r="AJ19" i="14"/>
  <c r="Y10" i="15" s="1"/>
  <c r="AJ39" i="14"/>
  <c r="Y15" i="15" s="1"/>
  <c r="AJ69" i="14"/>
  <c r="AJ49" i="14"/>
  <c r="AJ11" i="14"/>
  <c r="Y8" i="15" s="1"/>
  <c r="AJ80" i="14"/>
  <c r="AJ72" i="20"/>
  <c r="Y24" i="21" s="1"/>
  <c r="AI72" i="20"/>
  <c r="X24" i="21" s="1"/>
  <c r="AJ62" i="20"/>
  <c r="AJ27" i="20"/>
  <c r="Y12" i="21" s="1"/>
  <c r="AJ54" i="20"/>
  <c r="AJ26" i="20"/>
  <c r="AJ70" i="20"/>
  <c r="AJ13" i="20"/>
  <c r="AJ58" i="20"/>
  <c r="AJ65" i="20"/>
  <c r="AJ29" i="20"/>
  <c r="AJ9" i="20"/>
  <c r="AJ14" i="20"/>
  <c r="AJ66" i="20"/>
  <c r="AJ33" i="20"/>
  <c r="AJ21" i="20"/>
  <c r="AJ25" i="20"/>
  <c r="AJ46" i="20"/>
  <c r="AJ22" i="20"/>
  <c r="AJ45" i="20"/>
  <c r="AJ38" i="20"/>
  <c r="AJ61" i="20"/>
  <c r="AJ57" i="20"/>
  <c r="AJ15" i="20"/>
  <c r="Y9" i="21" s="1"/>
  <c r="AJ35" i="20"/>
  <c r="Y14" i="21" s="1"/>
  <c r="AJ53" i="20"/>
  <c r="AJ49" i="20"/>
  <c r="AJ50" i="20"/>
  <c r="AJ47" i="20"/>
  <c r="AJ18" i="20"/>
  <c r="AJ42" i="20"/>
  <c r="AJ34" i="20"/>
  <c r="AJ37" i="20"/>
  <c r="AJ11" i="20"/>
  <c r="Y8" i="21" s="1"/>
  <c r="AJ23" i="20"/>
  <c r="Y11" i="21" s="1"/>
  <c r="AJ10" i="20"/>
  <c r="AJ30" i="20"/>
  <c r="AJ69" i="20"/>
  <c r="AJ17" i="20"/>
  <c r="AJ41" i="20"/>
  <c r="AJ67" i="20"/>
  <c r="Y22" i="21" s="1"/>
  <c r="AJ72" i="18"/>
  <c r="Y24" i="19" s="1"/>
  <c r="AJ54" i="18"/>
  <c r="AJ58" i="18"/>
  <c r="AI72" i="18"/>
  <c r="X24" i="19" s="1"/>
  <c r="AJ25" i="18"/>
  <c r="AJ13" i="18"/>
  <c r="AJ29" i="18"/>
  <c r="AJ30" i="18"/>
  <c r="AJ70" i="18"/>
  <c r="AJ38" i="18"/>
  <c r="AJ14" i="18"/>
  <c r="AJ22" i="18"/>
  <c r="AJ59" i="18"/>
  <c r="Y20" i="19" s="1"/>
  <c r="AJ66" i="18"/>
  <c r="AJ57" i="18"/>
  <c r="AJ34" i="18"/>
  <c r="AJ41" i="18"/>
  <c r="AJ45" i="18"/>
  <c r="AJ21" i="18"/>
  <c r="AJ17" i="18"/>
  <c r="AJ61" i="18"/>
  <c r="AJ43" i="18"/>
  <c r="Y16" i="19" s="1"/>
  <c r="AJ46" i="18"/>
  <c r="AJ33" i="18"/>
  <c r="AJ27" i="18"/>
  <c r="Y12" i="19" s="1"/>
  <c r="AJ53" i="18"/>
  <c r="AJ62" i="18"/>
  <c r="AJ23" i="18"/>
  <c r="Y11" i="19" s="1"/>
  <c r="AJ42" i="18"/>
  <c r="AJ31" i="18"/>
  <c r="Y13" i="19" s="1"/>
  <c r="AJ37" i="18"/>
  <c r="AJ9" i="18"/>
  <c r="AJ26" i="18"/>
  <c r="AJ49" i="18"/>
  <c r="AJ18" i="18"/>
  <c r="AJ10" i="18"/>
  <c r="AJ15" i="18"/>
  <c r="Y9" i="19" s="1"/>
  <c r="AJ50" i="18"/>
  <c r="AJ47" i="18"/>
  <c r="AJ69" i="18"/>
  <c r="AJ65" i="18"/>
  <c r="AJ39" i="18"/>
  <c r="Y15" i="19" s="1"/>
  <c r="W24" i="19"/>
  <c r="AJ35" i="18"/>
  <c r="Y14" i="19" s="1"/>
  <c r="AJ71" i="18"/>
  <c r="Y23" i="19" s="1"/>
  <c r="AJ55" i="18"/>
  <c r="Y19" i="19" s="1"/>
  <c r="AJ19" i="18"/>
  <c r="Y10" i="19" s="1"/>
  <c r="AJ39" i="16"/>
  <c r="Y15" i="17" s="1"/>
  <c r="AJ72" i="16"/>
  <c r="Y24" i="17" s="1"/>
  <c r="AJ33" i="16"/>
  <c r="AI72" i="16"/>
  <c r="X24" i="17" s="1"/>
  <c r="AJ17" i="16"/>
  <c r="AJ42" i="16"/>
  <c r="AJ30" i="16"/>
  <c r="AJ66" i="16"/>
  <c r="AJ29" i="16"/>
  <c r="AJ50" i="16"/>
  <c r="AJ22" i="16"/>
  <c r="AJ46" i="16"/>
  <c r="AJ9" i="16"/>
  <c r="AJ62" i="16"/>
  <c r="AJ13" i="16"/>
  <c r="AJ70" i="16"/>
  <c r="AJ10" i="16"/>
  <c r="AJ38" i="16"/>
  <c r="AJ41" i="16"/>
  <c r="AJ45" i="16"/>
  <c r="AJ26" i="16"/>
  <c r="AJ54" i="16"/>
  <c r="AJ65" i="16"/>
  <c r="AJ53" i="16"/>
  <c r="AJ61" i="16"/>
  <c r="AJ58" i="16"/>
  <c r="AJ21" i="16"/>
  <c r="AJ47" i="16"/>
  <c r="AJ57" i="16"/>
  <c r="AJ25" i="16"/>
  <c r="AJ35" i="16"/>
  <c r="Y14" i="17" s="1"/>
  <c r="AJ15" i="16"/>
  <c r="Y9" i="17" s="1"/>
  <c r="AJ14" i="16"/>
  <c r="AJ31" i="16"/>
  <c r="Y13" i="17" s="1"/>
  <c r="AJ18" i="16"/>
  <c r="AJ11" i="16"/>
  <c r="Y8" i="17" s="1"/>
  <c r="AJ37" i="16"/>
  <c r="AJ67" i="16"/>
  <c r="Y22" i="17" s="1"/>
  <c r="AJ49" i="16"/>
  <c r="AJ43" i="16"/>
  <c r="Y16" i="17" s="1"/>
  <c r="AJ69" i="16"/>
  <c r="AJ34" i="16"/>
  <c r="AJ19" i="16"/>
  <c r="Y10" i="17" s="1"/>
  <c r="AJ72" i="12"/>
  <c r="Y24" i="13" s="1"/>
  <c r="AJ9" i="12"/>
  <c r="AI72" i="12"/>
  <c r="X24" i="13" s="1"/>
  <c r="AJ57" i="12"/>
  <c r="AJ62" i="12"/>
  <c r="AJ58" i="12"/>
  <c r="AJ70" i="12"/>
  <c r="AJ37" i="12"/>
  <c r="AJ29" i="12"/>
  <c r="AJ45" i="12"/>
  <c r="AJ13" i="12"/>
  <c r="AJ26" i="12"/>
  <c r="AJ46" i="12"/>
  <c r="AJ38" i="12"/>
  <c r="AJ66" i="12"/>
  <c r="AJ41" i="12"/>
  <c r="AJ10" i="12"/>
  <c r="AJ14" i="12"/>
  <c r="AJ59" i="12"/>
  <c r="Y20" i="13" s="1"/>
  <c r="AJ54" i="12"/>
  <c r="AJ25" i="12"/>
  <c r="AJ65" i="12"/>
  <c r="AJ31" i="12"/>
  <c r="Y13" i="13" s="1"/>
  <c r="AJ67" i="12"/>
  <c r="Y22" i="13" s="1"/>
  <c r="AJ43" i="12"/>
  <c r="Y16" i="13" s="1"/>
  <c r="AJ47" i="12"/>
  <c r="AJ39" i="12"/>
  <c r="Y15" i="13" s="1"/>
  <c r="AJ27" i="12"/>
  <c r="Y12" i="13" s="1"/>
  <c r="AJ69" i="12"/>
  <c r="AJ49" i="12"/>
  <c r="AJ33" i="12"/>
  <c r="AJ50" i="12"/>
  <c r="AJ18" i="12"/>
  <c r="AJ30" i="12"/>
  <c r="AJ11" i="12"/>
  <c r="Y8" i="13" s="1"/>
  <c r="AJ15" i="12"/>
  <c r="Y9" i="13" s="1"/>
  <c r="AJ61" i="12"/>
  <c r="AJ34" i="12"/>
  <c r="AJ53" i="12"/>
  <c r="AJ42" i="12"/>
  <c r="AJ17" i="12"/>
  <c r="AJ21" i="12"/>
  <c r="AJ22" i="12"/>
  <c r="AJ51" i="12"/>
  <c r="Y18" i="13" s="1"/>
  <c r="AJ71" i="12"/>
  <c r="Y23" i="13" s="1"/>
  <c r="AJ55" i="12"/>
  <c r="Y19" i="13" s="1"/>
  <c r="AJ23" i="12"/>
  <c r="Y11" i="13" s="1"/>
  <c r="AJ63" i="12"/>
  <c r="Y21" i="13" s="1"/>
  <c r="AJ35" i="12"/>
  <c r="Y14" i="13" s="1"/>
  <c r="AJ19" i="12"/>
  <c r="Y10" i="13" s="1"/>
  <c r="U22" i="4" l="1"/>
  <c r="E22" i="4"/>
  <c r="M20" i="4"/>
  <c r="K19" i="4"/>
  <c r="F19" i="4"/>
  <c r="C18" i="4"/>
  <c r="Y17" i="4"/>
  <c r="U17" i="4"/>
  <c r="C17" i="4"/>
  <c r="C16" i="4"/>
  <c r="U15" i="4"/>
  <c r="S14" i="4"/>
  <c r="O14" i="4"/>
  <c r="G13" i="4"/>
  <c r="M12" i="4"/>
  <c r="K12" i="4"/>
  <c r="K11" i="4"/>
  <c r="C10" i="4"/>
  <c r="U9" i="4"/>
  <c r="U8" i="4"/>
  <c r="S8" i="4"/>
  <c r="A5" i="4"/>
  <c r="A24" i="4" s="1"/>
  <c r="A72" i="3"/>
  <c r="AF71" i="3"/>
  <c r="U23" i="4" s="1"/>
  <c r="AE71" i="3"/>
  <c r="T23" i="4" s="1"/>
  <c r="AD71" i="3"/>
  <c r="S23" i="4" s="1"/>
  <c r="AB71" i="3"/>
  <c r="Q23" i="4" s="1"/>
  <c r="AA71" i="3"/>
  <c r="P23" i="4" s="1"/>
  <c r="Z71" i="3"/>
  <c r="O23" i="4" s="1"/>
  <c r="X71" i="3"/>
  <c r="M23" i="4" s="1"/>
  <c r="W71" i="3"/>
  <c r="L23" i="4" s="1"/>
  <c r="V71" i="3"/>
  <c r="K23" i="4" s="1"/>
  <c r="T71" i="3"/>
  <c r="I23" i="4" s="1"/>
  <c r="S71" i="3"/>
  <c r="H23" i="4" s="1"/>
  <c r="R71" i="3"/>
  <c r="G23" i="4" s="1"/>
  <c r="O71" i="3"/>
  <c r="F23" i="4" s="1"/>
  <c r="N71" i="3"/>
  <c r="E23" i="4" s="1"/>
  <c r="M71" i="3"/>
  <c r="D23" i="4" s="1"/>
  <c r="K71" i="3"/>
  <c r="C23" i="4" s="1"/>
  <c r="J71" i="3"/>
  <c r="B23" i="4" s="1"/>
  <c r="AG70" i="3"/>
  <c r="AC70" i="3"/>
  <c r="Y70" i="3"/>
  <c r="U70" i="3"/>
  <c r="AH70" i="3" s="1"/>
  <c r="AG69" i="3"/>
  <c r="AG71" i="3" s="1"/>
  <c r="V23" i="4" s="1"/>
  <c r="AC69" i="3"/>
  <c r="AC71" i="3" s="1"/>
  <c r="R23" i="4" s="1"/>
  <c r="Y69" i="3"/>
  <c r="Y71" i="3" s="1"/>
  <c r="N23" i="4" s="1"/>
  <c r="U69" i="3"/>
  <c r="U71" i="3" s="1"/>
  <c r="J23" i="4" s="1"/>
  <c r="AF67" i="3"/>
  <c r="AE67" i="3"/>
  <c r="T22" i="4" s="1"/>
  <c r="AD67" i="3"/>
  <c r="S22" i="4" s="1"/>
  <c r="AB67" i="3"/>
  <c r="Q22" i="4" s="1"/>
  <c r="AA67" i="3"/>
  <c r="P22" i="4" s="1"/>
  <c r="Z67" i="3"/>
  <c r="O22" i="4" s="1"/>
  <c r="X67" i="3"/>
  <c r="M22" i="4" s="1"/>
  <c r="W67" i="3"/>
  <c r="L22" i="4" s="1"/>
  <c r="V67" i="3"/>
  <c r="K22" i="4" s="1"/>
  <c r="T67" i="3"/>
  <c r="I22" i="4" s="1"/>
  <c r="S67" i="3"/>
  <c r="H22" i="4" s="1"/>
  <c r="R67" i="3"/>
  <c r="G22" i="4" s="1"/>
  <c r="O67" i="3"/>
  <c r="F22" i="4" s="1"/>
  <c r="N67" i="3"/>
  <c r="M67" i="3"/>
  <c r="D22" i="4" s="1"/>
  <c r="K67" i="3"/>
  <c r="C22" i="4" s="1"/>
  <c r="J67" i="3"/>
  <c r="B22" i="4" s="1"/>
  <c r="AG66" i="3"/>
  <c r="AC66" i="3"/>
  <c r="Y66" i="3"/>
  <c r="U66" i="3"/>
  <c r="U67" i="3" s="1"/>
  <c r="J22" i="4" s="1"/>
  <c r="AG65" i="3"/>
  <c r="AG67" i="3" s="1"/>
  <c r="V22" i="4" s="1"/>
  <c r="AC65" i="3"/>
  <c r="Y65" i="3"/>
  <c r="U65" i="3"/>
  <c r="AF63" i="3"/>
  <c r="U21" i="4" s="1"/>
  <c r="AE63" i="3"/>
  <c r="T21" i="4" s="1"/>
  <c r="AD63" i="3"/>
  <c r="S21" i="4" s="1"/>
  <c r="AB63" i="3"/>
  <c r="Q21" i="4" s="1"/>
  <c r="AA63" i="3"/>
  <c r="P21" i="4" s="1"/>
  <c r="Z63" i="3"/>
  <c r="O21" i="4" s="1"/>
  <c r="X63" i="3"/>
  <c r="M21" i="4" s="1"/>
  <c r="W63" i="3"/>
  <c r="L21" i="4" s="1"/>
  <c r="V63" i="3"/>
  <c r="K21" i="4" s="1"/>
  <c r="T63" i="3"/>
  <c r="I21" i="4" s="1"/>
  <c r="S63" i="3"/>
  <c r="H21" i="4" s="1"/>
  <c r="R63" i="3"/>
  <c r="G21" i="4" s="1"/>
  <c r="O63" i="3"/>
  <c r="F21" i="4" s="1"/>
  <c r="N63" i="3"/>
  <c r="E21" i="4" s="1"/>
  <c r="M63" i="3"/>
  <c r="D21" i="4" s="1"/>
  <c r="K63" i="3"/>
  <c r="C21" i="4" s="1"/>
  <c r="J63" i="3"/>
  <c r="B21" i="4" s="1"/>
  <c r="AG62" i="3"/>
  <c r="AC62" i="3"/>
  <c r="Y62" i="3"/>
  <c r="U62" i="3"/>
  <c r="AG61" i="3"/>
  <c r="AG63" i="3" s="1"/>
  <c r="V21" i="4" s="1"/>
  <c r="AC61" i="3"/>
  <c r="Y61" i="3"/>
  <c r="U61" i="3"/>
  <c r="AF59" i="3"/>
  <c r="U20" i="4" s="1"/>
  <c r="AE59" i="3"/>
  <c r="T20" i="4" s="1"/>
  <c r="AD59" i="3"/>
  <c r="S20" i="4" s="1"/>
  <c r="AB59" i="3"/>
  <c r="Q20" i="4" s="1"/>
  <c r="AA59" i="3"/>
  <c r="P20" i="4" s="1"/>
  <c r="Z59" i="3"/>
  <c r="O20" i="4" s="1"/>
  <c r="X59" i="3"/>
  <c r="W59" i="3"/>
  <c r="L20" i="4" s="1"/>
  <c r="V59" i="3"/>
  <c r="K20" i="4" s="1"/>
  <c r="U59" i="3"/>
  <c r="J20" i="4" s="1"/>
  <c r="T59" i="3"/>
  <c r="I20" i="4" s="1"/>
  <c r="S59" i="3"/>
  <c r="H20" i="4" s="1"/>
  <c r="R59" i="3"/>
  <c r="G20" i="4" s="1"/>
  <c r="O59" i="3"/>
  <c r="F20" i="4" s="1"/>
  <c r="N59" i="3"/>
  <c r="E20" i="4" s="1"/>
  <c r="M59" i="3"/>
  <c r="D20" i="4" s="1"/>
  <c r="K59" i="3"/>
  <c r="C20" i="4" s="1"/>
  <c r="J59" i="3"/>
  <c r="B20" i="4" s="1"/>
  <c r="AH58" i="3"/>
  <c r="AI58" i="3" s="1"/>
  <c r="AG58" i="3"/>
  <c r="AC58" i="3"/>
  <c r="Y58" i="3"/>
  <c r="U58" i="3"/>
  <c r="AG57" i="3"/>
  <c r="AG59" i="3" s="1"/>
  <c r="V20" i="4" s="1"/>
  <c r="AC57" i="3"/>
  <c r="AC59" i="3" s="1"/>
  <c r="R20" i="4" s="1"/>
  <c r="Y57" i="3"/>
  <c r="Y59" i="3" s="1"/>
  <c r="N20" i="4" s="1"/>
  <c r="U57" i="3"/>
  <c r="AF55" i="3"/>
  <c r="U19" i="4" s="1"/>
  <c r="AE55" i="3"/>
  <c r="T19" i="4" s="1"/>
  <c r="AD55" i="3"/>
  <c r="S19" i="4" s="1"/>
  <c r="AB55" i="3"/>
  <c r="Q19" i="4" s="1"/>
  <c r="AA55" i="3"/>
  <c r="P19" i="4" s="1"/>
  <c r="Z55" i="3"/>
  <c r="O19" i="4" s="1"/>
  <c r="X55" i="3"/>
  <c r="M19" i="4" s="1"/>
  <c r="W55" i="3"/>
  <c r="L19" i="4" s="1"/>
  <c r="V55" i="3"/>
  <c r="T55" i="3"/>
  <c r="I19" i="4" s="1"/>
  <c r="S55" i="3"/>
  <c r="H19" i="4" s="1"/>
  <c r="R55" i="3"/>
  <c r="G19" i="4" s="1"/>
  <c r="O55" i="3"/>
  <c r="N55" i="3"/>
  <c r="E19" i="4" s="1"/>
  <c r="M55" i="3"/>
  <c r="D19" i="4" s="1"/>
  <c r="K55" i="3"/>
  <c r="C19" i="4" s="1"/>
  <c r="J55" i="3"/>
  <c r="B19" i="4" s="1"/>
  <c r="AG54" i="3"/>
  <c r="AC54" i="3"/>
  <c r="Y54" i="3"/>
  <c r="U54" i="3"/>
  <c r="AH54" i="3" s="1"/>
  <c r="AI54" i="3" s="1"/>
  <c r="AG53" i="3"/>
  <c r="AG55" i="3" s="1"/>
  <c r="V19" i="4" s="1"/>
  <c r="AC53" i="3"/>
  <c r="Y53" i="3"/>
  <c r="U53" i="3"/>
  <c r="AF51" i="3"/>
  <c r="U18" i="4" s="1"/>
  <c r="AE51" i="3"/>
  <c r="T18" i="4" s="1"/>
  <c r="AD51" i="3"/>
  <c r="S18" i="4" s="1"/>
  <c r="AB51" i="3"/>
  <c r="Q18" i="4" s="1"/>
  <c r="AA51" i="3"/>
  <c r="P18" i="4" s="1"/>
  <c r="Z51" i="3"/>
  <c r="O18" i="4" s="1"/>
  <c r="X51" i="3"/>
  <c r="M18" i="4" s="1"/>
  <c r="W51" i="3"/>
  <c r="L18" i="4" s="1"/>
  <c r="V51" i="3"/>
  <c r="K18" i="4" s="1"/>
  <c r="T51" i="3"/>
  <c r="I18" i="4" s="1"/>
  <c r="S51" i="3"/>
  <c r="H18" i="4" s="1"/>
  <c r="R51" i="3"/>
  <c r="G18" i="4" s="1"/>
  <c r="O51" i="3"/>
  <c r="F18" i="4" s="1"/>
  <c r="N51" i="3"/>
  <c r="E18" i="4" s="1"/>
  <c r="M51" i="3"/>
  <c r="D18" i="4" s="1"/>
  <c r="J51" i="3"/>
  <c r="B18" i="4" s="1"/>
  <c r="AG50" i="3"/>
  <c r="AC50" i="3"/>
  <c r="Y50" i="3"/>
  <c r="U50" i="3"/>
  <c r="AG49" i="3"/>
  <c r="AG51" i="3" s="1"/>
  <c r="V18" i="4" s="1"/>
  <c r="AC49" i="3"/>
  <c r="Y49" i="3"/>
  <c r="U49" i="3"/>
  <c r="AF47" i="3"/>
  <c r="AE47" i="3"/>
  <c r="T17" i="4" s="1"/>
  <c r="AD47" i="3"/>
  <c r="S17" i="4" s="1"/>
  <c r="AB47" i="3"/>
  <c r="Q17" i="4" s="1"/>
  <c r="AA47" i="3"/>
  <c r="P17" i="4" s="1"/>
  <c r="Z47" i="3"/>
  <c r="O17" i="4" s="1"/>
  <c r="X47" i="3"/>
  <c r="M17" i="4" s="1"/>
  <c r="W47" i="3"/>
  <c r="L17" i="4" s="1"/>
  <c r="V47" i="3"/>
  <c r="K17" i="4" s="1"/>
  <c r="T47" i="3"/>
  <c r="I17" i="4" s="1"/>
  <c r="S47" i="3"/>
  <c r="H17" i="4" s="1"/>
  <c r="R47" i="3"/>
  <c r="G17" i="4" s="1"/>
  <c r="O47" i="3"/>
  <c r="F17" i="4" s="1"/>
  <c r="N47" i="3"/>
  <c r="E17" i="4" s="1"/>
  <c r="M47" i="3"/>
  <c r="D17" i="4" s="1"/>
  <c r="K47" i="3"/>
  <c r="J47" i="3"/>
  <c r="B17" i="4" s="1"/>
  <c r="AG46" i="3"/>
  <c r="AC46" i="3"/>
  <c r="AC47" i="3" s="1"/>
  <c r="R17" i="4" s="1"/>
  <c r="Y46" i="3"/>
  <c r="U46" i="3"/>
  <c r="AG45" i="3"/>
  <c r="AC45" i="3"/>
  <c r="Y45" i="3"/>
  <c r="Y47" i="3" s="1"/>
  <c r="N17" i="4" s="1"/>
  <c r="U45" i="3"/>
  <c r="AH45" i="3" s="1"/>
  <c r="AF43" i="3"/>
  <c r="U16" i="4" s="1"/>
  <c r="AE43" i="3"/>
  <c r="T16" i="4" s="1"/>
  <c r="AD43" i="3"/>
  <c r="S16" i="4" s="1"/>
  <c r="AC43" i="3"/>
  <c r="R16" i="4" s="1"/>
  <c r="AB43" i="3"/>
  <c r="Q16" i="4" s="1"/>
  <c r="AA43" i="3"/>
  <c r="P16" i="4" s="1"/>
  <c r="Z43" i="3"/>
  <c r="O16" i="4" s="1"/>
  <c r="Y43" i="3"/>
  <c r="N16" i="4" s="1"/>
  <c r="X43" i="3"/>
  <c r="M16" i="4" s="1"/>
  <c r="W43" i="3"/>
  <c r="L16" i="4" s="1"/>
  <c r="V43" i="3"/>
  <c r="K16" i="4" s="1"/>
  <c r="T43" i="3"/>
  <c r="I16" i="4" s="1"/>
  <c r="S43" i="3"/>
  <c r="H16" i="4" s="1"/>
  <c r="R43" i="3"/>
  <c r="G16" i="4" s="1"/>
  <c r="O43" i="3"/>
  <c r="F16" i="4" s="1"/>
  <c r="N43" i="3"/>
  <c r="E16" i="4" s="1"/>
  <c r="M43" i="3"/>
  <c r="D16" i="4" s="1"/>
  <c r="K43" i="3"/>
  <c r="J43" i="3"/>
  <c r="B16" i="4" s="1"/>
  <c r="AG42" i="3"/>
  <c r="AC42" i="3"/>
  <c r="Y42" i="3"/>
  <c r="U42" i="3"/>
  <c r="AH41" i="3"/>
  <c r="AG41" i="3"/>
  <c r="AC41" i="3"/>
  <c r="Y41" i="3"/>
  <c r="U41" i="3"/>
  <c r="U43" i="3" s="1"/>
  <c r="J16" i="4" s="1"/>
  <c r="AF39" i="3"/>
  <c r="AE39" i="3"/>
  <c r="T15" i="4" s="1"/>
  <c r="AD39" i="3"/>
  <c r="S15" i="4" s="1"/>
  <c r="AB39" i="3"/>
  <c r="Q15" i="4" s="1"/>
  <c r="AA39" i="3"/>
  <c r="P15" i="4" s="1"/>
  <c r="Z39" i="3"/>
  <c r="O15" i="4" s="1"/>
  <c r="X39" i="3"/>
  <c r="M15" i="4" s="1"/>
  <c r="W39" i="3"/>
  <c r="L15" i="4" s="1"/>
  <c r="V39" i="3"/>
  <c r="K15" i="4" s="1"/>
  <c r="T39" i="3"/>
  <c r="I15" i="4" s="1"/>
  <c r="S39" i="3"/>
  <c r="H15" i="4" s="1"/>
  <c r="R39" i="3"/>
  <c r="G15" i="4" s="1"/>
  <c r="O39" i="3"/>
  <c r="F15" i="4" s="1"/>
  <c r="N39" i="3"/>
  <c r="E15" i="4" s="1"/>
  <c r="M39" i="3"/>
  <c r="D15" i="4" s="1"/>
  <c r="K39" i="3"/>
  <c r="C15" i="4" s="1"/>
  <c r="J39" i="3"/>
  <c r="B15" i="4" s="1"/>
  <c r="AG38" i="3"/>
  <c r="AC38" i="3"/>
  <c r="Y38" i="3"/>
  <c r="U38" i="3"/>
  <c r="AG37" i="3"/>
  <c r="AG39" i="3" s="1"/>
  <c r="V15" i="4" s="1"/>
  <c r="AC37" i="3"/>
  <c r="Y37" i="3"/>
  <c r="U37" i="3"/>
  <c r="U39" i="3" s="1"/>
  <c r="J15" i="4" s="1"/>
  <c r="AF35" i="3"/>
  <c r="U14" i="4" s="1"/>
  <c r="AE35" i="3"/>
  <c r="T14" i="4" s="1"/>
  <c r="AD35" i="3"/>
  <c r="AB35" i="3"/>
  <c r="Q14" i="4" s="1"/>
  <c r="AA35" i="3"/>
  <c r="P14" i="4" s="1"/>
  <c r="Z35" i="3"/>
  <c r="X35" i="3"/>
  <c r="M14" i="4" s="1"/>
  <c r="W35" i="3"/>
  <c r="L14" i="4" s="1"/>
  <c r="V35" i="3"/>
  <c r="K14" i="4" s="1"/>
  <c r="T35" i="3"/>
  <c r="I14" i="4" s="1"/>
  <c r="S35" i="3"/>
  <c r="H14" i="4" s="1"/>
  <c r="R35" i="3"/>
  <c r="G14" i="4" s="1"/>
  <c r="O35" i="3"/>
  <c r="F14" i="4" s="1"/>
  <c r="N35" i="3"/>
  <c r="E14" i="4" s="1"/>
  <c r="M35" i="3"/>
  <c r="D14" i="4" s="1"/>
  <c r="K35" i="3"/>
  <c r="C14" i="4" s="1"/>
  <c r="J35" i="3"/>
  <c r="B14" i="4" s="1"/>
  <c r="AG34" i="3"/>
  <c r="AG35" i="3" s="1"/>
  <c r="V14" i="4" s="1"/>
  <c r="AC34" i="3"/>
  <c r="Y34" i="3"/>
  <c r="U34" i="3"/>
  <c r="AG33" i="3"/>
  <c r="AC33" i="3"/>
  <c r="AC35" i="3" s="1"/>
  <c r="R14" i="4" s="1"/>
  <c r="Y33" i="3"/>
  <c r="Y35" i="3" s="1"/>
  <c r="N14" i="4" s="1"/>
  <c r="U33" i="3"/>
  <c r="AF31" i="3"/>
  <c r="U13" i="4" s="1"/>
  <c r="AE31" i="3"/>
  <c r="T13" i="4" s="1"/>
  <c r="AD31" i="3"/>
  <c r="S13" i="4" s="1"/>
  <c r="AB31" i="3"/>
  <c r="Q13" i="4" s="1"/>
  <c r="AA31" i="3"/>
  <c r="P13" i="4" s="1"/>
  <c r="Z31" i="3"/>
  <c r="O13" i="4" s="1"/>
  <c r="X31" i="3"/>
  <c r="M13" i="4" s="1"/>
  <c r="W31" i="3"/>
  <c r="L13" i="4" s="1"/>
  <c r="V31" i="3"/>
  <c r="K13" i="4" s="1"/>
  <c r="T31" i="3"/>
  <c r="I13" i="4" s="1"/>
  <c r="S31" i="3"/>
  <c r="H13" i="4" s="1"/>
  <c r="R31" i="3"/>
  <c r="O31" i="3"/>
  <c r="F13" i="4" s="1"/>
  <c r="N31" i="3"/>
  <c r="E13" i="4" s="1"/>
  <c r="M31" i="3"/>
  <c r="D13" i="4" s="1"/>
  <c r="K31" i="3"/>
  <c r="C13" i="4" s="1"/>
  <c r="J31" i="3"/>
  <c r="B13" i="4" s="1"/>
  <c r="AG30" i="3"/>
  <c r="AC30" i="3"/>
  <c r="Y30" i="3"/>
  <c r="U30" i="3"/>
  <c r="AG29" i="3"/>
  <c r="AG31" i="3" s="1"/>
  <c r="V13" i="4" s="1"/>
  <c r="AC29" i="3"/>
  <c r="AC31" i="3" s="1"/>
  <c r="R13" i="4" s="1"/>
  <c r="Y29" i="3"/>
  <c r="U29" i="3"/>
  <c r="AF27" i="3"/>
  <c r="U12" i="4" s="1"/>
  <c r="AE27" i="3"/>
  <c r="T12" i="4" s="1"/>
  <c r="AD27" i="3"/>
  <c r="S12" i="4" s="1"/>
  <c r="AC27" i="3"/>
  <c r="R12" i="4" s="1"/>
  <c r="AB27" i="3"/>
  <c r="Q12" i="4" s="1"/>
  <c r="AA27" i="3"/>
  <c r="P12" i="4" s="1"/>
  <c r="Z27" i="3"/>
  <c r="O12" i="4" s="1"/>
  <c r="X27" i="3"/>
  <c r="W27" i="3"/>
  <c r="L12" i="4" s="1"/>
  <c r="V27" i="3"/>
  <c r="T27" i="3"/>
  <c r="I12" i="4" s="1"/>
  <c r="S27" i="3"/>
  <c r="H12" i="4" s="1"/>
  <c r="R27" i="3"/>
  <c r="G12" i="4" s="1"/>
  <c r="O27" i="3"/>
  <c r="F12" i="4" s="1"/>
  <c r="N27" i="3"/>
  <c r="E12" i="4" s="1"/>
  <c r="M27" i="3"/>
  <c r="D12" i="4" s="1"/>
  <c r="K27" i="3"/>
  <c r="C12" i="4" s="1"/>
  <c r="J27" i="3"/>
  <c r="B12" i="4" s="1"/>
  <c r="AG26" i="3"/>
  <c r="AG27" i="3" s="1"/>
  <c r="V12" i="4" s="1"/>
  <c r="AC26" i="3"/>
  <c r="Y26" i="3"/>
  <c r="U26" i="3"/>
  <c r="AG25" i="3"/>
  <c r="AC25" i="3"/>
  <c r="Y25" i="3"/>
  <c r="Y27" i="3" s="1"/>
  <c r="N12" i="4" s="1"/>
  <c r="U25" i="3"/>
  <c r="U27" i="3" s="1"/>
  <c r="J12" i="4" s="1"/>
  <c r="AF23" i="3"/>
  <c r="U11" i="4" s="1"/>
  <c r="AE23" i="3"/>
  <c r="T11" i="4" s="1"/>
  <c r="AD23" i="3"/>
  <c r="S11" i="4" s="1"/>
  <c r="AB23" i="3"/>
  <c r="Q11" i="4" s="1"/>
  <c r="AA23" i="3"/>
  <c r="P11" i="4" s="1"/>
  <c r="Z23" i="3"/>
  <c r="O11" i="4" s="1"/>
  <c r="X23" i="3"/>
  <c r="M11" i="4" s="1"/>
  <c r="W23" i="3"/>
  <c r="L11" i="4" s="1"/>
  <c r="V23" i="3"/>
  <c r="T23" i="3"/>
  <c r="I11" i="4" s="1"/>
  <c r="S23" i="3"/>
  <c r="H11" i="4" s="1"/>
  <c r="R23" i="3"/>
  <c r="G11" i="4" s="1"/>
  <c r="O23" i="3"/>
  <c r="F11" i="4" s="1"/>
  <c r="N23" i="3"/>
  <c r="E11" i="4" s="1"/>
  <c r="M23" i="3"/>
  <c r="D11" i="4" s="1"/>
  <c r="K23" i="3"/>
  <c r="C11" i="4" s="1"/>
  <c r="J23" i="3"/>
  <c r="B11" i="4" s="1"/>
  <c r="AG22" i="3"/>
  <c r="AC22" i="3"/>
  <c r="Y22" i="3"/>
  <c r="U22" i="3"/>
  <c r="AG21" i="3"/>
  <c r="AG23" i="3" s="1"/>
  <c r="V11" i="4" s="1"/>
  <c r="AC21" i="3"/>
  <c r="AC23" i="3" s="1"/>
  <c r="R11" i="4" s="1"/>
  <c r="Y21" i="3"/>
  <c r="U21" i="3"/>
  <c r="AF19" i="3"/>
  <c r="U10" i="4" s="1"/>
  <c r="AE19" i="3"/>
  <c r="T10" i="4" s="1"/>
  <c r="AD19" i="3"/>
  <c r="S10" i="4" s="1"/>
  <c r="AB19" i="3"/>
  <c r="Q10" i="4" s="1"/>
  <c r="AA19" i="3"/>
  <c r="P10" i="4" s="1"/>
  <c r="Z19" i="3"/>
  <c r="O10" i="4" s="1"/>
  <c r="X19" i="3"/>
  <c r="M10" i="4" s="1"/>
  <c r="W19" i="3"/>
  <c r="L10" i="4" s="1"/>
  <c r="V19" i="3"/>
  <c r="K10" i="4" s="1"/>
  <c r="T19" i="3"/>
  <c r="I10" i="4" s="1"/>
  <c r="S19" i="3"/>
  <c r="H10" i="4" s="1"/>
  <c r="R19" i="3"/>
  <c r="G10" i="4" s="1"/>
  <c r="O19" i="3"/>
  <c r="F10" i="4" s="1"/>
  <c r="N19" i="3"/>
  <c r="E10" i="4" s="1"/>
  <c r="M19" i="3"/>
  <c r="D10" i="4" s="1"/>
  <c r="K19" i="3"/>
  <c r="J19" i="3"/>
  <c r="B10" i="4" s="1"/>
  <c r="AG18" i="3"/>
  <c r="AC18" i="3"/>
  <c r="AC19" i="3" s="1"/>
  <c r="R10" i="4" s="1"/>
  <c r="Y18" i="3"/>
  <c r="U18" i="3"/>
  <c r="AG17" i="3"/>
  <c r="AG19" i="3" s="1"/>
  <c r="V10" i="4" s="1"/>
  <c r="AC17" i="3"/>
  <c r="Y17" i="3"/>
  <c r="U17" i="3"/>
  <c r="U19" i="3" s="1"/>
  <c r="J10" i="4" s="1"/>
  <c r="AF15" i="3"/>
  <c r="AE15" i="3"/>
  <c r="T9" i="4" s="1"/>
  <c r="AD15" i="3"/>
  <c r="S9" i="4" s="1"/>
  <c r="AB15" i="3"/>
  <c r="Q9" i="4" s="1"/>
  <c r="AA15" i="3"/>
  <c r="P9" i="4" s="1"/>
  <c r="Z15" i="3"/>
  <c r="O9" i="4" s="1"/>
  <c r="X15" i="3"/>
  <c r="M9" i="4" s="1"/>
  <c r="W15" i="3"/>
  <c r="L9" i="4" s="1"/>
  <c r="V15" i="3"/>
  <c r="K9" i="4" s="1"/>
  <c r="T15" i="3"/>
  <c r="I9" i="4" s="1"/>
  <c r="S15" i="3"/>
  <c r="H9" i="4" s="1"/>
  <c r="R15" i="3"/>
  <c r="G9" i="4" s="1"/>
  <c r="O15" i="3"/>
  <c r="F9" i="4" s="1"/>
  <c r="N15" i="3"/>
  <c r="E9" i="4" s="1"/>
  <c r="M15" i="3"/>
  <c r="D9" i="4" s="1"/>
  <c r="K15" i="3"/>
  <c r="C9" i="4" s="1"/>
  <c r="J15" i="3"/>
  <c r="B9" i="4" s="1"/>
  <c r="AG14" i="3"/>
  <c r="AC14" i="3"/>
  <c r="Y14" i="3"/>
  <c r="U14" i="3"/>
  <c r="AG13" i="3"/>
  <c r="AG15" i="3" s="1"/>
  <c r="V9" i="4" s="1"/>
  <c r="AC13" i="3"/>
  <c r="AC15" i="3" s="1"/>
  <c r="R9" i="4" s="1"/>
  <c r="Y13" i="3"/>
  <c r="U13" i="3"/>
  <c r="AF11" i="3"/>
  <c r="AE11" i="3"/>
  <c r="T8" i="4" s="1"/>
  <c r="AD11" i="3"/>
  <c r="AB11" i="3"/>
  <c r="AA11" i="3"/>
  <c r="P8" i="4" s="1"/>
  <c r="Z11" i="3"/>
  <c r="O8" i="4" s="1"/>
  <c r="X11" i="3"/>
  <c r="M8" i="4" s="1"/>
  <c r="W11" i="3"/>
  <c r="L8" i="4" s="1"/>
  <c r="V11" i="3"/>
  <c r="T11" i="3"/>
  <c r="S11" i="3"/>
  <c r="H8" i="4" s="1"/>
  <c r="R11" i="3"/>
  <c r="G8" i="4" s="1"/>
  <c r="O11" i="3"/>
  <c r="F8" i="4" s="1"/>
  <c r="N11" i="3"/>
  <c r="E8" i="4" s="1"/>
  <c r="M11" i="3"/>
  <c r="D8" i="4" s="1"/>
  <c r="K11" i="3"/>
  <c r="C8" i="4" s="1"/>
  <c r="J11" i="3"/>
  <c r="AG10" i="3"/>
  <c r="AC10" i="3"/>
  <c r="Y10" i="3"/>
  <c r="Y11" i="3" s="1"/>
  <c r="U10" i="3"/>
  <c r="AG9" i="3"/>
  <c r="AC9" i="3"/>
  <c r="AC11" i="3" s="1"/>
  <c r="Y9" i="3"/>
  <c r="U9" i="3"/>
  <c r="AH9" i="3" s="1"/>
  <c r="O11" i="1"/>
  <c r="C18" i="2"/>
  <c r="Y17" i="2"/>
  <c r="A5" i="2"/>
  <c r="A24" i="2" s="1"/>
  <c r="A72" i="1"/>
  <c r="AF71" i="1"/>
  <c r="U23" i="2" s="1"/>
  <c r="AE71" i="1"/>
  <c r="T23" i="2" s="1"/>
  <c r="AD71" i="1"/>
  <c r="S23" i="2" s="1"/>
  <c r="AB71" i="1"/>
  <c r="Q23" i="2" s="1"/>
  <c r="AA71" i="1"/>
  <c r="P23" i="2" s="1"/>
  <c r="Z71" i="1"/>
  <c r="O23" i="2" s="1"/>
  <c r="X71" i="1"/>
  <c r="M23" i="2" s="1"/>
  <c r="W71" i="1"/>
  <c r="L23" i="2" s="1"/>
  <c r="V71" i="1"/>
  <c r="K23" i="2" s="1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K71" i="1"/>
  <c r="C23" i="2" s="1"/>
  <c r="B23" i="2"/>
  <c r="AG70" i="1"/>
  <c r="AC70" i="1"/>
  <c r="Y70" i="1"/>
  <c r="U70" i="1"/>
  <c r="AG69" i="1"/>
  <c r="AG71" i="1" s="1"/>
  <c r="V23" i="2" s="1"/>
  <c r="AC69" i="1"/>
  <c r="AC71" i="1" s="1"/>
  <c r="R23" i="2" s="1"/>
  <c r="Y69" i="1"/>
  <c r="Y71" i="1" s="1"/>
  <c r="N23" i="2" s="1"/>
  <c r="U69" i="1"/>
  <c r="U71" i="1" s="1"/>
  <c r="J23" i="2" s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C65" i="1"/>
  <c r="Y65" i="1"/>
  <c r="Y67" i="1" s="1"/>
  <c r="N22" i="2" s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AF31" i="1"/>
  <c r="U13" i="2" s="1"/>
  <c r="AE31" i="1"/>
  <c r="T13" i="2" s="1"/>
  <c r="AD31" i="1"/>
  <c r="S13" i="2" s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G29" i="1"/>
  <c r="AC29" i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C9" i="2" s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Q8" i="2" s="1"/>
  <c r="AA11" i="1"/>
  <c r="P8" i="2" s="1"/>
  <c r="Z11" i="1"/>
  <c r="O8" i="2" s="1"/>
  <c r="X11" i="1"/>
  <c r="M8" i="2" s="1"/>
  <c r="W11" i="1"/>
  <c r="L8" i="2" s="1"/>
  <c r="V11" i="1"/>
  <c r="K8" i="2" s="1"/>
  <c r="T11" i="1"/>
  <c r="I8" i="2" s="1"/>
  <c r="S11" i="1"/>
  <c r="H8" i="2" s="1"/>
  <c r="R11" i="1"/>
  <c r="G8" i="2" s="1"/>
  <c r="N11" i="1"/>
  <c r="E8" i="2" s="1"/>
  <c r="M11" i="1"/>
  <c r="D8" i="2" s="1"/>
  <c r="K11" i="1"/>
  <c r="C8" i="2" s="1"/>
  <c r="J11" i="1"/>
  <c r="AG10" i="1"/>
  <c r="AC10" i="1"/>
  <c r="Y10" i="1"/>
  <c r="U10" i="1"/>
  <c r="AG9" i="1"/>
  <c r="AC9" i="1"/>
  <c r="AC11" i="1" s="1"/>
  <c r="Y9" i="1"/>
  <c r="U9" i="1"/>
  <c r="AG11" i="3" l="1"/>
  <c r="AH25" i="3"/>
  <c r="AC55" i="3"/>
  <c r="R19" i="4" s="1"/>
  <c r="U11" i="3"/>
  <c r="Y19" i="3"/>
  <c r="N10" i="4" s="1"/>
  <c r="AH22" i="3"/>
  <c r="AC39" i="3"/>
  <c r="R15" i="4" s="1"/>
  <c r="AH66" i="3"/>
  <c r="AH67" i="3" s="1"/>
  <c r="O72" i="3"/>
  <c r="K72" i="3"/>
  <c r="V72" i="3"/>
  <c r="AD72" i="3"/>
  <c r="D24" i="4"/>
  <c r="AH26" i="3"/>
  <c r="AI26" i="3" s="1"/>
  <c r="AG43" i="3"/>
  <c r="V16" i="4" s="1"/>
  <c r="AG47" i="3"/>
  <c r="V17" i="4" s="1"/>
  <c r="Y51" i="3"/>
  <c r="N18" i="4" s="1"/>
  <c r="U55" i="3"/>
  <c r="J19" i="4" s="1"/>
  <c r="Y63" i="3"/>
  <c r="N21" i="4" s="1"/>
  <c r="L24" i="4"/>
  <c r="T24" i="4"/>
  <c r="AH29" i="3"/>
  <c r="AH31" i="3" s="1"/>
  <c r="U31" i="3"/>
  <c r="J13" i="4" s="1"/>
  <c r="AH37" i="3"/>
  <c r="AI37" i="3" s="1"/>
  <c r="AH46" i="3"/>
  <c r="AC51" i="3"/>
  <c r="R18" i="4" s="1"/>
  <c r="Y55" i="3"/>
  <c r="N19" i="4" s="1"/>
  <c r="AC63" i="3"/>
  <c r="R21" i="4" s="1"/>
  <c r="AH65" i="3"/>
  <c r="K8" i="4"/>
  <c r="Z72" i="3"/>
  <c r="U23" i="3"/>
  <c r="J11" i="4" s="1"/>
  <c r="Y31" i="3"/>
  <c r="N13" i="4" s="1"/>
  <c r="AH10" i="3"/>
  <c r="AI10" i="3" s="1"/>
  <c r="AH13" i="3"/>
  <c r="U15" i="3"/>
  <c r="J9" i="4" s="1"/>
  <c r="AH38" i="3"/>
  <c r="AH62" i="3"/>
  <c r="AI62" i="3" s="1"/>
  <c r="AH47" i="3"/>
  <c r="AI45" i="3"/>
  <c r="U24" i="4"/>
  <c r="V8" i="4"/>
  <c r="AH27" i="3"/>
  <c r="AI25" i="3"/>
  <c r="AI22" i="3"/>
  <c r="E24" i="4"/>
  <c r="AI29" i="3"/>
  <c r="M24" i="4"/>
  <c r="F24" i="4"/>
  <c r="AI13" i="3"/>
  <c r="AI38" i="3"/>
  <c r="AH43" i="3"/>
  <c r="AH11" i="3"/>
  <c r="I8" i="4"/>
  <c r="I24" i="4" s="1"/>
  <c r="T72" i="3"/>
  <c r="Q8" i="4"/>
  <c r="Q24" i="4" s="1"/>
  <c r="AB72" i="3"/>
  <c r="AH33" i="3"/>
  <c r="AI9" i="3"/>
  <c r="B8" i="4"/>
  <c r="B24" i="4" s="1"/>
  <c r="J72" i="3"/>
  <c r="J8" i="4"/>
  <c r="R8" i="4"/>
  <c r="Y15" i="3"/>
  <c r="N9" i="4" s="1"/>
  <c r="AH21" i="3"/>
  <c r="U35" i="3"/>
  <c r="J14" i="4" s="1"/>
  <c r="U51" i="3"/>
  <c r="J18" i="4" s="1"/>
  <c r="AH49" i="3"/>
  <c r="AH53" i="3"/>
  <c r="AA72" i="3"/>
  <c r="G24" i="4"/>
  <c r="AI70" i="3"/>
  <c r="N72" i="3"/>
  <c r="AF72" i="3"/>
  <c r="Y39" i="3"/>
  <c r="N15" i="4" s="1"/>
  <c r="AI46" i="3"/>
  <c r="AI65" i="3"/>
  <c r="R72" i="3"/>
  <c r="AH18" i="3"/>
  <c r="AH42" i="3"/>
  <c r="U47" i="3"/>
  <c r="J17" i="4" s="1"/>
  <c r="AC67" i="3"/>
  <c r="R22" i="4" s="1"/>
  <c r="S72" i="3"/>
  <c r="N8" i="4"/>
  <c r="M72" i="3"/>
  <c r="Y23" i="3"/>
  <c r="N11" i="4" s="1"/>
  <c r="AI41" i="3"/>
  <c r="K24" i="4"/>
  <c r="X72" i="3"/>
  <c r="AH69" i="3"/>
  <c r="AH14" i="3"/>
  <c r="AH15" i="3" s="1"/>
  <c r="AH34" i="3"/>
  <c r="AH57" i="3"/>
  <c r="W72" i="3"/>
  <c r="O24" i="4"/>
  <c r="AE72" i="3"/>
  <c r="H24" i="4"/>
  <c r="P24" i="4"/>
  <c r="AH17" i="3"/>
  <c r="AH30" i="3"/>
  <c r="AH50" i="3"/>
  <c r="AH61" i="3"/>
  <c r="U63" i="3"/>
  <c r="J21" i="4" s="1"/>
  <c r="Y67" i="3"/>
  <c r="N22" i="4" s="1"/>
  <c r="C24" i="4"/>
  <c r="S24" i="4"/>
  <c r="AG43" i="1"/>
  <c r="V16" i="2" s="1"/>
  <c r="Y39" i="1"/>
  <c r="N15" i="2" s="1"/>
  <c r="AG67" i="1"/>
  <c r="V22" i="2" s="1"/>
  <c r="Y27" i="1"/>
  <c r="N12" i="2" s="1"/>
  <c r="U31" i="1"/>
  <c r="J13" i="2" s="1"/>
  <c r="Y19" i="1"/>
  <c r="N10" i="2" s="1"/>
  <c r="AH38" i="1"/>
  <c r="AI38" i="1" s="1"/>
  <c r="AC47" i="1"/>
  <c r="R17" i="2" s="1"/>
  <c r="Y51" i="1"/>
  <c r="N18" i="2" s="1"/>
  <c r="Y55" i="1"/>
  <c r="N19" i="2" s="1"/>
  <c r="AG63" i="1"/>
  <c r="V21" i="2" s="1"/>
  <c r="AG11" i="1"/>
  <c r="V8" i="2" s="1"/>
  <c r="Y43" i="1"/>
  <c r="N16" i="2" s="1"/>
  <c r="AC59" i="1"/>
  <c r="R20" i="2" s="1"/>
  <c r="U15" i="1"/>
  <c r="J9" i="2" s="1"/>
  <c r="AG39" i="1"/>
  <c r="V15" i="2" s="1"/>
  <c r="Y11" i="1"/>
  <c r="U19" i="1"/>
  <c r="J10" i="2" s="1"/>
  <c r="AG35" i="1"/>
  <c r="V14" i="2" s="1"/>
  <c r="AC39" i="1"/>
  <c r="R15" i="2" s="1"/>
  <c r="U43" i="1"/>
  <c r="J16" i="2" s="1"/>
  <c r="U27" i="1"/>
  <c r="J12" i="2" s="1"/>
  <c r="AH57" i="1"/>
  <c r="AI57" i="1" s="1"/>
  <c r="AG23" i="1"/>
  <c r="V11" i="2" s="1"/>
  <c r="AC27" i="1"/>
  <c r="R12" i="2" s="1"/>
  <c r="U35" i="1"/>
  <c r="J14" i="2" s="1"/>
  <c r="AG47" i="1"/>
  <c r="V17" i="2" s="1"/>
  <c r="U55" i="1"/>
  <c r="J19" i="2" s="1"/>
  <c r="AH18" i="1"/>
  <c r="AI18" i="1" s="1"/>
  <c r="AH22" i="1"/>
  <c r="AI22" i="1" s="1"/>
  <c r="Y35" i="1"/>
  <c r="N14" i="2" s="1"/>
  <c r="AC43" i="1"/>
  <c r="R16" i="2" s="1"/>
  <c r="AG51" i="1"/>
  <c r="V18" i="2" s="1"/>
  <c r="AG55" i="1"/>
  <c r="V19" i="2" s="1"/>
  <c r="U24" i="2"/>
  <c r="AG27" i="1"/>
  <c r="V12" i="2" s="1"/>
  <c r="U47" i="1"/>
  <c r="J17" i="2" s="1"/>
  <c r="AC55" i="1"/>
  <c r="R19" i="2" s="1"/>
  <c r="AH58" i="1"/>
  <c r="AH59" i="1" s="1"/>
  <c r="AC63" i="1"/>
  <c r="R21" i="2" s="1"/>
  <c r="O72" i="1"/>
  <c r="R72" i="1"/>
  <c r="AC23" i="1"/>
  <c r="R11" i="2" s="1"/>
  <c r="U39" i="1"/>
  <c r="J15" i="2" s="1"/>
  <c r="U51" i="1"/>
  <c r="J18" i="2" s="1"/>
  <c r="AC67" i="1"/>
  <c r="R22" i="2" s="1"/>
  <c r="E24" i="2"/>
  <c r="AH34" i="1"/>
  <c r="AH9" i="1"/>
  <c r="AI9" i="1" s="1"/>
  <c r="U11" i="1"/>
  <c r="J8" i="2" s="1"/>
  <c r="AG15" i="1"/>
  <c r="V9" i="2" s="1"/>
  <c r="M24" i="2"/>
  <c r="AH37" i="1"/>
  <c r="AH69" i="1"/>
  <c r="AH71" i="1" s="1"/>
  <c r="AH13" i="1"/>
  <c r="AI13" i="1" s="1"/>
  <c r="AC19" i="1"/>
  <c r="R10" i="2" s="1"/>
  <c r="AC31" i="1"/>
  <c r="R13" i="2" s="1"/>
  <c r="AH66" i="1"/>
  <c r="AI66" i="1" s="1"/>
  <c r="Z72" i="1"/>
  <c r="AG19" i="1"/>
  <c r="V10" i="2" s="1"/>
  <c r="U23" i="1"/>
  <c r="J11" i="2" s="1"/>
  <c r="AG31" i="1"/>
  <c r="V13" i="2" s="1"/>
  <c r="AC35" i="1"/>
  <c r="R14" i="2" s="1"/>
  <c r="AH50" i="1"/>
  <c r="AG59" i="1"/>
  <c r="V20" i="2" s="1"/>
  <c r="Y63" i="1"/>
  <c r="N21" i="2" s="1"/>
  <c r="U67" i="1"/>
  <c r="J22" i="2" s="1"/>
  <c r="O24" i="2"/>
  <c r="AI34" i="1"/>
  <c r="AI50" i="1"/>
  <c r="AI58" i="1"/>
  <c r="K24" i="2"/>
  <c r="D24" i="2"/>
  <c r="L24" i="2"/>
  <c r="T24" i="2"/>
  <c r="AH62" i="1"/>
  <c r="C24" i="2"/>
  <c r="S24" i="2"/>
  <c r="AH10" i="1"/>
  <c r="AH14" i="1"/>
  <c r="AH17" i="1"/>
  <c r="Y23" i="1"/>
  <c r="N11" i="2" s="1"/>
  <c r="AH25" i="1"/>
  <c r="Y47" i="1"/>
  <c r="N17" i="2" s="1"/>
  <c r="AH54" i="1"/>
  <c r="AA72" i="1"/>
  <c r="F8" i="2"/>
  <c r="F24" i="2" s="1"/>
  <c r="AH61" i="1"/>
  <c r="U63" i="1"/>
  <c r="J21" i="2" s="1"/>
  <c r="AB72" i="1"/>
  <c r="Y31" i="1"/>
  <c r="N13" i="2" s="1"/>
  <c r="H24" i="2"/>
  <c r="AH21" i="1"/>
  <c r="AH45" i="1"/>
  <c r="AH65" i="1"/>
  <c r="I24" i="2"/>
  <c r="Q24" i="2"/>
  <c r="Y15" i="1"/>
  <c r="N9" i="2" s="1"/>
  <c r="AH42" i="1"/>
  <c r="AH46" i="1"/>
  <c r="AH49" i="1"/>
  <c r="Y59" i="1"/>
  <c r="N20" i="2" s="1"/>
  <c r="S72" i="1"/>
  <c r="N8" i="2"/>
  <c r="G24" i="2"/>
  <c r="M72" i="1"/>
  <c r="B8" i="2"/>
  <c r="B24" i="2" s="1"/>
  <c r="J72" i="1"/>
  <c r="R8" i="2"/>
  <c r="AC15" i="1"/>
  <c r="R9" i="2" s="1"/>
  <c r="AH29" i="1"/>
  <c r="AC51" i="1"/>
  <c r="R18" i="2" s="1"/>
  <c r="AH53" i="1"/>
  <c r="U59" i="1"/>
  <c r="J20" i="2" s="1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AH39" i="3" l="1"/>
  <c r="AI66" i="3"/>
  <c r="AC72" i="3"/>
  <c r="V24" i="4"/>
  <c r="R24" i="4"/>
  <c r="AG72" i="3"/>
  <c r="W9" i="4"/>
  <c r="AI15" i="3"/>
  <c r="X9" i="4" s="1"/>
  <c r="AI50" i="3"/>
  <c r="AI42" i="3"/>
  <c r="AI31" i="3"/>
  <c r="X13" i="4" s="1"/>
  <c r="W13" i="4"/>
  <c r="AI30" i="3"/>
  <c r="AI57" i="3"/>
  <c r="AH59" i="3"/>
  <c r="AI18" i="3"/>
  <c r="Y72" i="3"/>
  <c r="AI27" i="3"/>
  <c r="X12" i="4" s="1"/>
  <c r="W12" i="4"/>
  <c r="AI14" i="3"/>
  <c r="W16" i="4"/>
  <c r="AI43" i="3"/>
  <c r="X16" i="4" s="1"/>
  <c r="W22" i="4"/>
  <c r="AI67" i="3"/>
  <c r="X22" i="4" s="1"/>
  <c r="AH71" i="3"/>
  <c r="AI69" i="3"/>
  <c r="AI33" i="3"/>
  <c r="AH35" i="3"/>
  <c r="W15" i="4"/>
  <c r="AI39" i="3"/>
  <c r="X15" i="4" s="1"/>
  <c r="AI34" i="3"/>
  <c r="N24" i="4"/>
  <c r="AH55" i="3"/>
  <c r="AI53" i="3"/>
  <c r="U72" i="3"/>
  <c r="AI17" i="3"/>
  <c r="AH19" i="3"/>
  <c r="AI21" i="3"/>
  <c r="AH23" i="3"/>
  <c r="AI11" i="3"/>
  <c r="X8" i="4" s="1"/>
  <c r="W8" i="4"/>
  <c r="AH63" i="3"/>
  <c r="AI61" i="3"/>
  <c r="AI49" i="3"/>
  <c r="AH51" i="3"/>
  <c r="J24" i="4"/>
  <c r="W17" i="4"/>
  <c r="AI47" i="3"/>
  <c r="X17" i="4" s="1"/>
  <c r="AH39" i="1"/>
  <c r="W15" i="2" s="1"/>
  <c r="AH15" i="1"/>
  <c r="W9" i="2" s="1"/>
  <c r="V24" i="2"/>
  <c r="AI69" i="1"/>
  <c r="AG72" i="1"/>
  <c r="AI37" i="1"/>
  <c r="W23" i="2"/>
  <c r="AI71" i="1"/>
  <c r="X23" i="2" s="1"/>
  <c r="AH11" i="1"/>
  <c r="W8" i="2" s="1"/>
  <c r="AI30" i="1"/>
  <c r="AI26" i="1"/>
  <c r="AC72" i="1"/>
  <c r="R24" i="2"/>
  <c r="AI54" i="1"/>
  <c r="Y72" i="1"/>
  <c r="AI65" i="1"/>
  <c r="AH67" i="1"/>
  <c r="AI62" i="1"/>
  <c r="AI59" i="1"/>
  <c r="X20" i="2" s="1"/>
  <c r="W20" i="2"/>
  <c r="AH63" i="1"/>
  <c r="AI61" i="1"/>
  <c r="AI70" i="1"/>
  <c r="AH55" i="1"/>
  <c r="AI53" i="1"/>
  <c r="AI49" i="1"/>
  <c r="AH51" i="1"/>
  <c r="AI39" i="1"/>
  <c r="X15" i="2" s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5" i="1"/>
  <c r="X9" i="2" s="1"/>
  <c r="AI10" i="1"/>
  <c r="N24" i="2"/>
  <c r="AI33" i="1"/>
  <c r="AH35" i="1"/>
  <c r="J24" i="2"/>
  <c r="AH31" i="1"/>
  <c r="AI29" i="1"/>
  <c r="AI42" i="1"/>
  <c r="AI14" i="1"/>
  <c r="AH72" i="3" l="1"/>
  <c r="AJ72" i="3" s="1"/>
  <c r="Y24" i="4" s="1"/>
  <c r="AI63" i="3"/>
  <c r="X21" i="4" s="1"/>
  <c r="W21" i="4"/>
  <c r="AI19" i="3"/>
  <c r="X10" i="4" s="1"/>
  <c r="W10" i="4"/>
  <c r="W23" i="4"/>
  <c r="AI71" i="3"/>
  <c r="X23" i="4" s="1"/>
  <c r="AI51" i="3"/>
  <c r="X18" i="4" s="1"/>
  <c r="W18" i="4"/>
  <c r="AI23" i="3"/>
  <c r="X11" i="4" s="1"/>
  <c r="W11" i="4"/>
  <c r="W19" i="4"/>
  <c r="AI55" i="3"/>
  <c r="X19" i="4" s="1"/>
  <c r="W20" i="4"/>
  <c r="AI59" i="3"/>
  <c r="X20" i="4" s="1"/>
  <c r="AI35" i="3"/>
  <c r="X14" i="4" s="1"/>
  <c r="W14" i="4"/>
  <c r="AI11" i="1"/>
  <c r="X8" i="2" s="1"/>
  <c r="W13" i="2"/>
  <c r="AI31" i="1"/>
  <c r="X13" i="2" s="1"/>
  <c r="AI67" i="1"/>
  <c r="X22" i="2" s="1"/>
  <c r="W22" i="2"/>
  <c r="AI27" i="1"/>
  <c r="X12" i="2" s="1"/>
  <c r="W12" i="2"/>
  <c r="W18" i="2"/>
  <c r="AI51" i="1"/>
  <c r="X18" i="2" s="1"/>
  <c r="AI63" i="1"/>
  <c r="X21" i="2" s="1"/>
  <c r="W21" i="2"/>
  <c r="AI19" i="1"/>
  <c r="X10" i="2" s="1"/>
  <c r="W10" i="2"/>
  <c r="W24" i="2" s="1"/>
  <c r="AH72" i="1"/>
  <c r="AJ43" i="1" s="1"/>
  <c r="Y16" i="2" s="1"/>
  <c r="W19" i="2"/>
  <c r="AI55" i="1"/>
  <c r="X19" i="2" s="1"/>
  <c r="AI47" i="1"/>
  <c r="X17" i="2" s="1"/>
  <c r="W17" i="2"/>
  <c r="AI43" i="1"/>
  <c r="X16" i="2" s="1"/>
  <c r="W16" i="2"/>
  <c r="AI35" i="1"/>
  <c r="X14" i="2" s="1"/>
  <c r="W14" i="2"/>
  <c r="AI23" i="1"/>
  <c r="X11" i="2" s="1"/>
  <c r="W11" i="2"/>
  <c r="AJ70" i="3" l="1"/>
  <c r="AJ67" i="3"/>
  <c r="Y22" i="4" s="1"/>
  <c r="AJ65" i="3"/>
  <c r="AJ25" i="3"/>
  <c r="AJ51" i="3"/>
  <c r="Y18" i="4" s="1"/>
  <c r="AJ45" i="3"/>
  <c r="AJ23" i="3"/>
  <c r="Y11" i="4" s="1"/>
  <c r="AJ26" i="3"/>
  <c r="AJ50" i="3"/>
  <c r="AJ35" i="3"/>
  <c r="Y14" i="4" s="1"/>
  <c r="AJ33" i="3"/>
  <c r="AJ39" i="3"/>
  <c r="Y15" i="4" s="1"/>
  <c r="AJ69" i="3"/>
  <c r="AJ19" i="3"/>
  <c r="Y10" i="4" s="1"/>
  <c r="AJ10" i="3"/>
  <c r="AJ54" i="3"/>
  <c r="AJ62" i="3"/>
  <c r="AJ21" i="3"/>
  <c r="AJ17" i="3"/>
  <c r="AJ34" i="3"/>
  <c r="AJ22" i="3"/>
  <c r="AJ42" i="3"/>
  <c r="AJ14" i="3"/>
  <c r="AJ53" i="3"/>
  <c r="AJ11" i="3"/>
  <c r="Y8" i="4" s="1"/>
  <c r="AJ57" i="3"/>
  <c r="AJ47" i="3"/>
  <c r="AJ46" i="3"/>
  <c r="AJ66" i="3"/>
  <c r="AI72" i="3"/>
  <c r="X24" i="4" s="1"/>
  <c r="AJ15" i="3"/>
  <c r="Y9" i="4" s="1"/>
  <c r="AJ27" i="3"/>
  <c r="Y12" i="4" s="1"/>
  <c r="AJ55" i="3"/>
  <c r="Y19" i="4" s="1"/>
  <c r="AJ49" i="3"/>
  <c r="AJ71" i="3"/>
  <c r="Y23" i="4" s="1"/>
  <c r="AJ31" i="3"/>
  <c r="Y13" i="4" s="1"/>
  <c r="AJ58" i="3"/>
  <c r="AJ41" i="3"/>
  <c r="AJ9" i="3"/>
  <c r="AJ29" i="3"/>
  <c r="AJ61" i="3"/>
  <c r="AJ63" i="3"/>
  <c r="Y21" i="4" s="1"/>
  <c r="AJ30" i="3"/>
  <c r="AJ37" i="3"/>
  <c r="AJ43" i="3"/>
  <c r="Y16" i="4" s="1"/>
  <c r="AJ59" i="3"/>
  <c r="Y20" i="4" s="1"/>
  <c r="AJ18" i="3"/>
  <c r="AJ38" i="3"/>
  <c r="AJ13" i="3"/>
  <c r="W24" i="4"/>
  <c r="AJ55" i="1"/>
  <c r="Y19" i="2" s="1"/>
  <c r="AJ35" i="1"/>
  <c r="Y14" i="2" s="1"/>
  <c r="AJ67" i="1"/>
  <c r="Y22" i="2" s="1"/>
  <c r="AJ23" i="1"/>
  <c r="Y11" i="2" s="1"/>
  <c r="AJ27" i="1"/>
  <c r="Y12" i="2" s="1"/>
  <c r="AJ31" i="1"/>
  <c r="Y13" i="2" s="1"/>
  <c r="AJ19" i="1"/>
  <c r="Y10" i="2" s="1"/>
  <c r="AJ47" i="1"/>
  <c r="AJ63" i="1"/>
  <c r="Y21" i="2" s="1"/>
  <c r="AJ38" i="1"/>
  <c r="AJ72" i="1"/>
  <c r="Y24" i="2" s="1"/>
  <c r="AI72" i="1"/>
  <c r="X24" i="2" s="1"/>
  <c r="AJ57" i="1"/>
  <c r="AJ9" i="1"/>
  <c r="AJ18" i="1"/>
  <c r="AJ58" i="1"/>
  <c r="AJ34" i="1"/>
  <c r="AJ66" i="1"/>
  <c r="AJ71" i="1"/>
  <c r="Y23" i="2" s="1"/>
  <c r="AJ13" i="1"/>
  <c r="AJ37" i="1"/>
  <c r="AJ22" i="1"/>
  <c r="AJ50" i="1"/>
  <c r="AJ69" i="1"/>
  <c r="AJ29" i="1"/>
  <c r="AJ17" i="1"/>
  <c r="AJ46" i="1"/>
  <c r="AJ62" i="1"/>
  <c r="AJ70" i="1"/>
  <c r="AJ39" i="1"/>
  <c r="Y15" i="2" s="1"/>
  <c r="AJ10" i="1"/>
  <c r="AJ42" i="1"/>
  <c r="AJ30" i="1"/>
  <c r="AJ45" i="1"/>
  <c r="AJ33" i="1"/>
  <c r="AJ14" i="1"/>
  <c r="AJ65" i="1"/>
  <c r="AJ11" i="1"/>
  <c r="Y8" i="2" s="1"/>
  <c r="AJ54" i="1"/>
  <c r="AJ59" i="1"/>
  <c r="Y20" i="2" s="1"/>
  <c r="AJ41" i="1"/>
  <c r="AJ15" i="1"/>
  <c r="Y9" i="2" s="1"/>
  <c r="AJ61" i="1"/>
  <c r="AJ26" i="1"/>
  <c r="AJ49" i="1"/>
  <c r="AJ25" i="1"/>
  <c r="AJ21" i="1"/>
  <c r="AJ53" i="1"/>
  <c r="AJ51" i="1"/>
  <c r="Y18" i="2" s="1"/>
</calcChain>
</file>

<file path=xl/sharedStrings.xml><?xml version="1.0" encoding="utf-8"?>
<sst xmlns="http://schemas.openxmlformats.org/spreadsheetml/2006/main" count="2609" uniqueCount="443">
  <si>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</si>
  <si>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</si>
  <si>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</si>
  <si>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</si>
  <si>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</si>
  <si>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</si>
  <si>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</si>
  <si>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</si>
  <si>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</si>
  <si>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</si>
  <si>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</si>
  <si>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</si>
  <si>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</si>
  <si>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</si>
  <si>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</si>
  <si>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</si>
  <si>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</si>
  <si>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</si>
  <si>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</si>
  <si>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</si>
  <si>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</si>
  <si>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</si>
  <si>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</si>
  <si>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</si>
  <si>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</si>
  <si>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</si>
  <si>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</si>
  <si>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</si>
  <si>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</si>
  <si>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</si>
  <si>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</si>
  <si>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</si>
  <si>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</si>
  <si>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</si>
  <si>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</si>
  <si>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</si>
  <si>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</si>
  <si>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</si>
  <si>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</si>
  <si>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</si>
  <si>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</si>
  <si>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</si>
  <si>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</si>
  <si>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</si>
  <si>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</si>
  <si>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</si>
  <si>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</si>
  <si>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</si>
  <si>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</si>
  <si>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</si>
  <si>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</si>
  <si>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</si>
  <si>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</si>
  <si>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</si>
  <si>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</si>
  <si>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</si>
  <si>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</si>
  <si>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</si>
  <si>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</si>
  <si>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</si>
  <si>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</si>
  <si>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</si>
  <si>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</si>
  <si>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</si>
  <si>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</si>
  <si>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</si>
  <si>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</si>
  <si>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</si>
  <si>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</si>
  <si>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</si>
  <si>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</si>
  <si>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</si>
  <si>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</si>
  <si>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</si>
  <si>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</si>
  <si>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</si>
  <si>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</si>
  <si>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</si>
  <si>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</si>
  <si>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</si>
  <si>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</si>
  <si>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24-03-315 "Elige Vivir Sano"</t>
  </si>
  <si>
    <t>24-03-341 "Sistema de Apoyo a la Selección de Beneficios Sociales"</t>
  </si>
  <si>
    <t>24-03-349 "Subsidio al Pago Electrónico de Prestaciones Monetarias"</t>
  </si>
  <si>
    <t>24-03-358 "Programa Apoyo a la Atencion de Salud Mental"</t>
  </si>
  <si>
    <t>24-03-409 "Programa Asuntos Indígenas"</t>
  </si>
  <si>
    <t>24-03-996 "Red Integral de Proteccion Social"</t>
  </si>
  <si>
    <t>24-01-321 "Fundación de las Familias - Programa Red Telecentros"</t>
  </si>
  <si>
    <t>24-03-342 "Apoyo, monitoreo y supervisión a la gestión territorial"</t>
  </si>
  <si>
    <t>24-07-001 "Cuotas a Organismos Internacionales"</t>
  </si>
  <si>
    <t>EJECUCIÓN AL 31 DE MARZO DE 2024</t>
  </si>
  <si>
    <t>24-01-414 "Programa Vivienda Primero"</t>
  </si>
  <si>
    <t>24-01-998 "Programa Noche Digna"</t>
  </si>
  <si>
    <t>Subtitulo 24</t>
  </si>
  <si>
    <t>RES 2</t>
  </si>
  <si>
    <t>Fundacion de las Familias</t>
  </si>
  <si>
    <t>24-01321</t>
  </si>
  <si>
    <t>ÑUBLE</t>
  </si>
  <si>
    <t>TOTAL  REGIÓN ÑUBLE</t>
  </si>
  <si>
    <t>Subtitulo 21</t>
  </si>
  <si>
    <t>Subtitulo 22</t>
  </si>
  <si>
    <t>Municipalidad de Maipú</t>
  </si>
  <si>
    <t>Municipalidad de Colina</t>
  </si>
  <si>
    <t>Municipalidad de Estación Central</t>
  </si>
  <si>
    <t>Municipalidad de Recoleta</t>
  </si>
  <si>
    <t xml:space="preserve">Municipalidad de Puente Alto </t>
  </si>
  <si>
    <t>Municipalidad de Santiago</t>
  </si>
  <si>
    <t>Servicio de Salud Arica y Parinacota</t>
  </si>
  <si>
    <t>Servicio de Salud de Atacama</t>
  </si>
  <si>
    <t>Municipalidad de San Bernardo</t>
  </si>
  <si>
    <t>Servicio de Salud Valparaiso-San Antonio</t>
  </si>
  <si>
    <t>DEX. 17</t>
  </si>
  <si>
    <t>DEX. 18</t>
  </si>
  <si>
    <t>DEX. 14</t>
  </si>
  <si>
    <t>DEX. 16</t>
  </si>
  <si>
    <t>DEX. 20</t>
  </si>
  <si>
    <t>DEX. 19</t>
  </si>
  <si>
    <t>DEX. 15</t>
  </si>
  <si>
    <t>DEX 023</t>
  </si>
  <si>
    <t>DEX25</t>
  </si>
  <si>
    <t>DEX24</t>
  </si>
  <si>
    <t>PASSAM 2024</t>
  </si>
  <si>
    <t>24-03-358</t>
  </si>
  <si>
    <t>Municipalidad de Camiña</t>
  </si>
  <si>
    <t>Municipalidad de Colchane</t>
  </si>
  <si>
    <t>Municipalidad de Huara</t>
  </si>
  <si>
    <t>Municipalidad de Iquique</t>
  </si>
  <si>
    <t>Municipalidad de Pica</t>
  </si>
  <si>
    <t>Municipalidad de Pozo Almonte</t>
  </si>
  <si>
    <t>RSH 2024</t>
  </si>
  <si>
    <t>24-03-341</t>
  </si>
  <si>
    <t>REX 111</t>
  </si>
  <si>
    <t>REX 76</t>
  </si>
  <si>
    <t>REX 113</t>
  </si>
  <si>
    <t>REX 70</t>
  </si>
  <si>
    <t>REX 106</t>
  </si>
  <si>
    <t>Municipalidad de Antofagasta</t>
  </si>
  <si>
    <t>Municipalidad de Calama</t>
  </si>
  <si>
    <t>Municipalidad de María Elena</t>
  </si>
  <si>
    <t>Municipalidad de Mejillones</t>
  </si>
  <si>
    <t>Municipalidad de Ollagüe</t>
  </si>
  <si>
    <t>Municipalidad de San Pedro de Atacama</t>
  </si>
  <si>
    <t>Municipalidad de Sierra Gorda</t>
  </si>
  <si>
    <t>Municipalidad de Taltal</t>
  </si>
  <si>
    <t>Municipalidad de Tocopilla</t>
  </si>
  <si>
    <t>REX 173</t>
  </si>
  <si>
    <t>REX 149</t>
  </si>
  <si>
    <t>REX 146</t>
  </si>
  <si>
    <t>REX 174</t>
  </si>
  <si>
    <t>REX 147</t>
  </si>
  <si>
    <t>REX 143</t>
  </si>
  <si>
    <t>Municipalidad de Alto Del Carmen</t>
  </si>
  <si>
    <t>Municipalidad de Caldera</t>
  </si>
  <si>
    <t>Municipalidad de Chañaral</t>
  </si>
  <si>
    <t>Municipalidad de Copiapó</t>
  </si>
  <si>
    <t>Municipalidad de Diego De Almagro</t>
  </si>
  <si>
    <t>Municipalidad de Freirina</t>
  </si>
  <si>
    <t>Municipalidad de Huasco</t>
  </si>
  <si>
    <t>Municipalidad de Tierra Amarilla</t>
  </si>
  <si>
    <t>Municipalidad de Vallenar</t>
  </si>
  <si>
    <t>REX 193</t>
  </si>
  <si>
    <t>REX 194</t>
  </si>
  <si>
    <t>REX 195</t>
  </si>
  <si>
    <t>REX 215</t>
  </si>
  <si>
    <t>REX 216</t>
  </si>
  <si>
    <t>REX 217</t>
  </si>
  <si>
    <t>REX 218</t>
  </si>
  <si>
    <t>REX 287</t>
  </si>
  <si>
    <t>REX 305</t>
  </si>
  <si>
    <t>Municipalidad de Andacollo</t>
  </si>
  <si>
    <t>Municipalidad de Canela</t>
  </si>
  <si>
    <t>Municipalidad de Combarbalá</t>
  </si>
  <si>
    <t>Municipalidad de Coquimbo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</si>
  <si>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</si>
  <si>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</si>
  <si>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</si>
  <si>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</si>
  <si>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</si>
  <si>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</si>
  <si>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</si>
  <si>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</si>
  <si>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</si>
  <si>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</si>
  <si>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</si>
  <si>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222</t>
  </si>
  <si>
    <t>REX 329</t>
  </si>
  <si>
    <t>REX 311</t>
  </si>
  <si>
    <t>REX 312</t>
  </si>
  <si>
    <t>REX 223</t>
  </si>
  <si>
    <t>REX 313</t>
  </si>
  <si>
    <t>REX 317</t>
  </si>
  <si>
    <t>REX 314</t>
  </si>
  <si>
    <t>REX 315</t>
  </si>
  <si>
    <t>REX 316</t>
  </si>
  <si>
    <t>REX 330</t>
  </si>
  <si>
    <t>REX 458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</si>
  <si>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</si>
  <si>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</si>
  <si>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</si>
  <si>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</si>
  <si>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</si>
  <si>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</si>
  <si>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Municipalidad de Graneros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</si>
  <si>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</si>
  <si>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</si>
  <si>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</si>
  <si>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</si>
  <si>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</si>
  <si>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</si>
  <si>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</si>
  <si>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</si>
  <si>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</si>
  <si>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</si>
  <si>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</si>
  <si>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</si>
  <si>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</si>
  <si>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</si>
  <si>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</si>
  <si>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</si>
  <si>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</si>
  <si>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</si>
  <si>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</si>
  <si>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</si>
  <si>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</si>
  <si>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Rengo</t>
  </si>
  <si>
    <t>Municipalidad de Requínoa</t>
  </si>
  <si>
    <t>Municipalidad de San Fernando</t>
  </si>
  <si>
    <t>Municipalidad de San Vicente</t>
  </si>
  <si>
    <t>Municipalidad de Santa Cruz</t>
  </si>
  <si>
    <t>REX 137</t>
  </si>
  <si>
    <t>REX 138</t>
  </si>
  <si>
    <t>REX 133</t>
  </si>
  <si>
    <t>REX 139</t>
  </si>
  <si>
    <t>REX 131</t>
  </si>
  <si>
    <t>REX 145</t>
  </si>
  <si>
    <t>REX 144</t>
  </si>
  <si>
    <t>REX 151</t>
  </si>
  <si>
    <t>REX 141</t>
  </si>
  <si>
    <t>REX 132</t>
  </si>
  <si>
    <t>REX 142</t>
  </si>
  <si>
    <t>REX 140</t>
  </si>
  <si>
    <t>REX 156</t>
  </si>
  <si>
    <t>REX 160</t>
  </si>
  <si>
    <t>REX 150</t>
  </si>
  <si>
    <t>REX 134</t>
  </si>
  <si>
    <t>REX 136</t>
  </si>
  <si>
    <t>REX 167</t>
  </si>
  <si>
    <t>REX 166</t>
  </si>
  <si>
    <t>REX 172</t>
  </si>
  <si>
    <t>REX 152</t>
  </si>
  <si>
    <t>REX 148</t>
  </si>
  <si>
    <t>REX 214</t>
  </si>
  <si>
    <t>Municipalidad de Alto Bíobío</t>
  </si>
  <si>
    <t>Municipalidad de Antuco</t>
  </si>
  <si>
    <t>Municipalidad de Arauco</t>
  </si>
  <si>
    <t>Municipalidad de Cabrero</t>
  </si>
  <si>
    <t>Municipalidad de Cañete</t>
  </si>
  <si>
    <t>Municipalidad de Chiguayante</t>
  </si>
  <si>
    <t>Municipalidad de Concepción</t>
  </si>
  <si>
    <t>Municipalidad de Contulmo</t>
  </si>
  <si>
    <t>Municipalidad de Coronel</t>
  </si>
  <si>
    <t>Municipalidad de Curanilahue</t>
  </si>
  <si>
    <t>Municipalidad de Florida</t>
  </si>
  <si>
    <t>Municipalidad de Hualpén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</si>
  <si>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</si>
  <si>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</si>
  <si>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</si>
  <si>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</si>
  <si>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</si>
  <si>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Lota</t>
  </si>
  <si>
    <t>Municipalidad de Mulchén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</si>
  <si>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</si>
  <si>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</si>
  <si>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</si>
  <si>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</si>
  <si>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</si>
  <si>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Municipalidad de San Pedro de la Paz</t>
  </si>
  <si>
    <t>Municipalidad de San Rosendo</t>
  </si>
  <si>
    <t>Municipalidad de Santa Barbara</t>
  </si>
  <si>
    <t>Municipalidad de Santa Juana</t>
  </si>
  <si>
    <t>Municipalidad de Talcahuano</t>
  </si>
  <si>
    <t>Municipalidad de Tirúa</t>
  </si>
  <si>
    <t>Municipalidad de Tomé</t>
  </si>
  <si>
    <t>Municipalidad de Tucapel</t>
  </si>
  <si>
    <t>Municipalidad de Yumbel</t>
  </si>
  <si>
    <t>REX 199</t>
  </si>
  <si>
    <t>REX 197</t>
  </si>
  <si>
    <t>REX 242</t>
  </si>
  <si>
    <t>REX 209</t>
  </si>
  <si>
    <t>REX 220</t>
  </si>
  <si>
    <t>REX 161</t>
  </si>
  <si>
    <t>REX 198</t>
  </si>
  <si>
    <t>REX 212</t>
  </si>
  <si>
    <t>REX 163</t>
  </si>
  <si>
    <t>REX 211</t>
  </si>
  <si>
    <t>REX 200</t>
  </si>
  <si>
    <t>REX 168</t>
  </si>
  <si>
    <t>REX 170</t>
  </si>
  <si>
    <t>REX 219</t>
  </si>
  <si>
    <t>REX 162</t>
  </si>
  <si>
    <t>REX 165</t>
  </si>
  <si>
    <t>REX 210</t>
  </si>
  <si>
    <t>REX 169</t>
  </si>
  <si>
    <t>REX 243</t>
  </si>
  <si>
    <t>REX 164</t>
  </si>
  <si>
    <t>Municipalidad de Angol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</si>
  <si>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</si>
  <si>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</si>
  <si>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</si>
  <si>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</si>
  <si>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</si>
  <si>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</si>
  <si>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</si>
  <si>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</si>
  <si>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</si>
  <si>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</si>
  <si>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</si>
  <si>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</si>
  <si>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</si>
  <si>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</si>
  <si>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</si>
  <si>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</si>
  <si>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</si>
  <si>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Municipalidad de Padre Las Casas</t>
  </si>
  <si>
    <t>Municipalidad de Perquenco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</si>
  <si>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</si>
  <si>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</si>
  <si>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</si>
  <si>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</si>
  <si>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</si>
  <si>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</si>
  <si>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</si>
  <si>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</si>
  <si>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</si>
  <si>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</si>
  <si>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</si>
  <si>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Villarrica</t>
  </si>
  <si>
    <t>REX 299</t>
  </si>
  <si>
    <t>REX 302</t>
  </si>
  <si>
    <t>REX 437</t>
  </si>
  <si>
    <t>REX 301</t>
  </si>
  <si>
    <t>REX 300</t>
  </si>
  <si>
    <t>REX 277</t>
  </si>
  <si>
    <t>REX 303</t>
  </si>
  <si>
    <t>REX 310</t>
  </si>
  <si>
    <t>REX 309</t>
  </si>
  <si>
    <t>REX 349</t>
  </si>
  <si>
    <t>REX 308</t>
  </si>
  <si>
    <t>REX 348</t>
  </si>
  <si>
    <t>REX 355</t>
  </si>
  <si>
    <t>REX 307</t>
  </si>
  <si>
    <t>REX 306</t>
  </si>
  <si>
    <t>REX 274</t>
  </si>
  <si>
    <t>REX 411</t>
  </si>
  <si>
    <t>REX 276</t>
  </si>
  <si>
    <t>REX 304</t>
  </si>
  <si>
    <t>REX 356</t>
  </si>
  <si>
    <t>REX 275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</si>
  <si>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</si>
  <si>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</si>
  <si>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</si>
  <si>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</si>
  <si>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</si>
  <si>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</si>
  <si>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</si>
  <si>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</si>
  <si>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</si>
  <si>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</si>
  <si>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REX 188</t>
  </si>
  <si>
    <t>REX 203</t>
  </si>
  <si>
    <t>REX 189</t>
  </si>
  <si>
    <t>REX 191</t>
  </si>
  <si>
    <t>REX 201</t>
  </si>
  <si>
    <t>REX 204</t>
  </si>
  <si>
    <t>REX 192</t>
  </si>
  <si>
    <t>REX 202</t>
  </si>
  <si>
    <t>REX 233</t>
  </si>
  <si>
    <t>REX 187</t>
  </si>
  <si>
    <t>Municipalidad de Cabo De Hornos</t>
  </si>
  <si>
    <t>Municipalidad de Laguna Blanca</t>
  </si>
  <si>
    <t>Municipalidad de Natales</t>
  </si>
  <si>
    <t>Municipalidad de Porvenir</t>
  </si>
  <si>
    <t>Municipalidad de Primavera</t>
  </si>
  <si>
    <t>Municipalidad de Punta Arenas</t>
  </si>
  <si>
    <t>Municipalidad de Río Verde</t>
  </si>
  <si>
    <t>Municipalidad de San Gregorio</t>
  </si>
  <si>
    <t>Municipalidad de Timaukel</t>
  </si>
  <si>
    <t>Municipalidad de Torres del Paine</t>
  </si>
  <si>
    <t>REX 206</t>
  </si>
  <si>
    <t>REX 208</t>
  </si>
  <si>
    <t>REX 207</t>
  </si>
  <si>
    <t>REX 190</t>
  </si>
  <si>
    <t>REX 225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</si>
  <si>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</si>
  <si>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</si>
  <si>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</si>
  <si>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</si>
  <si>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</si>
  <si>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</si>
  <si>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</si>
  <si>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</si>
  <si>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</si>
  <si>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</si>
  <si>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</si>
  <si>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Municipalidad de Valdivia</t>
  </si>
  <si>
    <t>REX 196</t>
  </si>
  <si>
    <t>REX 285</t>
  </si>
  <si>
    <t>Municipalidad de Arica</t>
  </si>
  <si>
    <t>Municipalidad de Camarones</t>
  </si>
  <si>
    <t>Municipalidad de General Lagos</t>
  </si>
  <si>
    <t>Municipalidad de Putre</t>
  </si>
  <si>
    <t>REX 186</t>
  </si>
  <si>
    <t>TOTAL REGIÓN ÑUBLE</t>
  </si>
  <si>
    <t>Municipalidad de Bulnes</t>
  </si>
  <si>
    <t>Municipalidad de Chillán</t>
  </si>
  <si>
    <t>Municipalidad de Chillán Viejo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</si>
  <si>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</si>
  <si>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</si>
  <si>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</si>
  <si>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</si>
  <si>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</si>
  <si>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</si>
  <si>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</si>
  <si>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</si>
  <si>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</si>
  <si>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</si>
  <si>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</si>
  <si>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</si>
  <si>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</si>
  <si>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</si>
  <si>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</si>
  <si>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Trehuaco</t>
  </si>
  <si>
    <t>Municipalidad de Yungay</t>
  </si>
  <si>
    <t>Municipalidad de Ñiquen</t>
  </si>
  <si>
    <t>REX 91</t>
  </si>
  <si>
    <t>REX 92</t>
  </si>
  <si>
    <t>REX 93</t>
  </si>
  <si>
    <t>REX 116</t>
  </si>
  <si>
    <t>REX 117</t>
  </si>
  <si>
    <t>REX 120</t>
  </si>
  <si>
    <t>REX 121</t>
  </si>
  <si>
    <t>REX 125</t>
  </si>
  <si>
    <t>Subtitulo 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</si>
</sst>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dd/mm/yyyy;@"/>
    <numFmt numFmtId="188" formatCode="&quot;$&quot;#,##0.00_);[Red]\(&quot;$&quot;#,##0.00\)"/>
    <numFmt numFmtId="189" formatCode="_-* #,##0.00\ &quot;€&quot;_-;\-* #,##0.00\ &quot;€&quot;_-;_-* &quot;-&quot;??\ &quot;€&quot;_-;_-@_-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137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0" fontId="22" fillId="36" borderId="13" xfId="0" applyFont="1" applyFill="1" applyBorder="1" applyAlignment="1" applyProtection="1">
      <alignment horizontal="left" vertical="justify" wrapText="1"/>
      <protection locked="0"/>
    </xf>
    <xf numFmtId="0" fontId="21" fillId="36" borderId="20" xfId="0" applyFont="1" applyFill="1" applyBorder="1" applyAlignment="1" applyProtection="1">
      <alignment horizontal="justify" vertical="justify" wrapText="1"/>
      <protection locked="0"/>
    </xf>
    <xf numFmtId="0" fontId="21" fillId="36" borderId="22" xfId="0" applyFont="1" applyFill="1" applyBorder="1" applyAlignment="1" applyProtection="1">
      <alignment horizontal="justify" vertical="justify" wrapText="1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21" fillId="0" borderId="28" xfId="0" applyNumberFormat="1" applyFont="1" applyBorder="1" applyAlignment="1">
      <alignment horizontal="center" vertical="center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topLeftCell="A15" zoomScaleNormal="100" workbookViewId="0">
      <selection activeCell="G6" sqref="G1:G10485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hidden="1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87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1483013000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 t="s">
        <v>94</v>
      </c>
      <c r="D69" s="51">
        <v>45351</v>
      </c>
      <c r="E69" s="68" t="s">
        <v>95</v>
      </c>
      <c r="F69" s="69" t="s">
        <v>96</v>
      </c>
      <c r="G69" s="70"/>
      <c r="H69" s="53"/>
      <c r="I69" s="55"/>
      <c r="J69" s="132"/>
      <c r="K69" s="71">
        <v>1483013000</v>
      </c>
      <c r="L69" s="59" t="s">
        <v>93</v>
      </c>
      <c r="M69" s="47"/>
      <c r="N69" s="72"/>
      <c r="O69" s="47"/>
      <c r="P69" s="73"/>
      <c r="Q69" s="73"/>
      <c r="R69" s="24"/>
      <c r="S69" s="24"/>
      <c r="T69" s="24">
        <v>370753250</v>
      </c>
      <c r="U69" s="25">
        <f>SUM(R69:T69)</f>
        <v>370753250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370753250</v>
      </c>
      <c r="AI69" s="26">
        <f>IF(ISERROR(AH69/J68),0,AH69/J68)</f>
        <v>0.25</v>
      </c>
      <c r="AJ69" s="27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1483013000</v>
      </c>
      <c r="K71" s="74">
        <f>SUM(K69:K69)</f>
        <v>1483013000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370753250</v>
      </c>
      <c r="U71" s="74">
        <f t="shared" si="15"/>
        <v>370753250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370753250</v>
      </c>
      <c r="AI71" s="77">
        <f>IF(ISERROR(AH71/J71),0,AH71/J71)</f>
        <v>0.25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24-01-321 "Fundación de las Familias - Programa Red Telecentros"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1483013000</v>
      </c>
      <c r="K72" s="33">
        <f>+K11+K15+K19+K23+K27+K31+K35+K39+K43+K47+K51+K55+K67+K59+K63+K71</f>
        <v>1483013000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370753250</v>
      </c>
      <c r="U72" s="33">
        <f t="shared" si="16"/>
        <v>370753250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370753250</v>
      </c>
      <c r="AI72" s="36">
        <f>IF(ISERROR(AH72/J72),0,AH72/J72)</f>
        <v>0.25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topLeftCell="A3" zoomScaleNormal="100" workbookViewId="0">
      <selection activeCell="AC20" sqref="AC20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'24-03-315 Ind. EVS'!A5:U5</f>
        <v>24-03-315 "Elige Vivir Sano"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+'24-03-315 Ind. EVS'!J11</f>
        <v>0</v>
      </c>
      <c r="C8" s="63">
        <f>+'24-03-315 Ind. EVS'!K11</f>
        <v>0</v>
      </c>
      <c r="D8" s="63">
        <f>+'24-03-315 Ind. EVS'!M11</f>
        <v>0</v>
      </c>
      <c r="E8" s="63">
        <f>+'24-03-315 Ind. EVS'!N11</f>
        <v>0</v>
      </c>
      <c r="F8" s="63">
        <f>+'24-03-315 Ind. EVS'!O11</f>
        <v>0</v>
      </c>
      <c r="G8" s="63">
        <f>+'24-03-315 Ind. EVS'!R11</f>
        <v>0</v>
      </c>
      <c r="H8" s="63">
        <f>+'24-03-315 Ind. EVS'!S11</f>
        <v>0</v>
      </c>
      <c r="I8" s="63">
        <f>+'24-03-315 Ind. EVS'!T11</f>
        <v>0</v>
      </c>
      <c r="J8" s="63">
        <f>+'24-03-315 Ind. EVS'!U11</f>
        <v>0</v>
      </c>
      <c r="K8" s="63">
        <f>+'24-03-315 Ind. EVS'!V11</f>
        <v>0</v>
      </c>
      <c r="L8" s="63">
        <f>+'24-03-315 Ind. EVS'!W11</f>
        <v>0</v>
      </c>
      <c r="M8" s="63">
        <f>+'24-03-315 Ind. EVS'!X11</f>
        <v>0</v>
      </c>
      <c r="N8" s="63">
        <f>+'24-03-315 Ind. EVS'!Y11</f>
        <v>0</v>
      </c>
      <c r="O8" s="63">
        <f>+'24-03-315 Ind. EVS'!Z11</f>
        <v>0</v>
      </c>
      <c r="P8" s="63">
        <f>+'24-03-315 Ind. EVS'!AA11</f>
        <v>0</v>
      </c>
      <c r="Q8" s="63">
        <f>+'24-03-315 Ind. EVS'!AB11</f>
        <v>0</v>
      </c>
      <c r="R8" s="63">
        <f>+'24-03-315 Ind. EVS'!AC11</f>
        <v>0</v>
      </c>
      <c r="S8" s="63">
        <f>+'24-03-315 Ind. EVS'!AD11</f>
        <v>0</v>
      </c>
      <c r="T8" s="63">
        <f>+'24-03-315 Ind. EVS'!AE11</f>
        <v>0</v>
      </c>
      <c r="U8" s="63">
        <f>+'24-03-315 Ind. EVS'!AF11</f>
        <v>0</v>
      </c>
      <c r="V8" s="63">
        <f>+'24-03-315 Ind. EVS'!AG11</f>
        <v>0</v>
      </c>
      <c r="W8" s="63">
        <f>+'24-03-315 Ind. EVS'!AH11</f>
        <v>0</v>
      </c>
      <c r="X8" s="86">
        <f>+'24-03-315 Ind. EVS'!AI11</f>
        <v>0</v>
      </c>
      <c r="Y8" s="86">
        <f>+'24-03-315 Ind. EVS'!AJ11</f>
        <v>0</v>
      </c>
    </row>
    <row r="9" spans="1:25" ht="24.75" customHeight="1" x14ac:dyDescent="0.25">
      <c r="A9" s="85" t="s">
        <v>46</v>
      </c>
      <c r="B9" s="63">
        <f>+'24-03-315 Ind. EVS'!J15</f>
        <v>0</v>
      </c>
      <c r="C9" s="63">
        <f>+'24-03-315 Ind. EVS'!K15</f>
        <v>0</v>
      </c>
      <c r="D9" s="63">
        <f>+'24-03-315 Ind. EVS'!M15</f>
        <v>0</v>
      </c>
      <c r="E9" s="63">
        <f>+'24-03-315 Ind. EVS'!N15</f>
        <v>0</v>
      </c>
      <c r="F9" s="63">
        <f>+'24-03-315 Ind. EVS'!O15</f>
        <v>0</v>
      </c>
      <c r="G9" s="63">
        <f>+'24-03-315 Ind. EVS'!R15</f>
        <v>0</v>
      </c>
      <c r="H9" s="63">
        <f>+'24-03-315 Ind. EVS'!S15</f>
        <v>0</v>
      </c>
      <c r="I9" s="63">
        <f>+'24-03-315 Ind. EVS'!T15</f>
        <v>0</v>
      </c>
      <c r="J9" s="63">
        <f>+'24-03-315 Ind. EVS'!U15</f>
        <v>0</v>
      </c>
      <c r="K9" s="63">
        <f>+'24-03-315 Ind. EVS'!V15</f>
        <v>0</v>
      </c>
      <c r="L9" s="63">
        <f>+'24-03-315 Ind. EVS'!W15</f>
        <v>0</v>
      </c>
      <c r="M9" s="63">
        <f>+'24-03-315 Ind. EVS'!X15</f>
        <v>0</v>
      </c>
      <c r="N9" s="63">
        <f>+'24-03-315 Ind. EVS'!Y15</f>
        <v>0</v>
      </c>
      <c r="O9" s="63">
        <f>+'24-03-315 Ind. EVS'!Z15</f>
        <v>0</v>
      </c>
      <c r="P9" s="63">
        <f>+'24-03-315 Ind. EVS'!AA15</f>
        <v>0</v>
      </c>
      <c r="Q9" s="63">
        <f>+'24-03-315 Ind. EVS'!AB15</f>
        <v>0</v>
      </c>
      <c r="R9" s="63">
        <f>+'24-03-315 Ind. EVS'!AC15</f>
        <v>0</v>
      </c>
      <c r="S9" s="63">
        <f>+'24-03-315 Ind. EVS'!AD15</f>
        <v>0</v>
      </c>
      <c r="T9" s="63">
        <f>+'24-03-315 Ind. EVS'!AE15</f>
        <v>0</v>
      </c>
      <c r="U9" s="63">
        <f>+'24-03-315 Ind. EVS'!AF15</f>
        <v>0</v>
      </c>
      <c r="V9" s="63">
        <f>+'24-03-315 Ind. EVS'!AG15</f>
        <v>0</v>
      </c>
      <c r="W9" s="63">
        <f>+'24-03-315 Ind. EVS'!AH15</f>
        <v>0</v>
      </c>
      <c r="X9" s="86">
        <f>+'24-03-315 Ind. EVS'!AI15</f>
        <v>0</v>
      </c>
      <c r="Y9" s="86">
        <f>+'24-03-315 Ind. EVS'!AJ15</f>
        <v>0</v>
      </c>
    </row>
    <row r="10" spans="1:25" ht="24.75" customHeight="1" x14ac:dyDescent="0.25">
      <c r="A10" s="85" t="s">
        <v>48</v>
      </c>
      <c r="B10" s="63">
        <f>+'24-03-315 Ind. EVS'!J19</f>
        <v>0</v>
      </c>
      <c r="C10" s="63">
        <f>+'24-03-315 Ind. EVS'!K19</f>
        <v>0</v>
      </c>
      <c r="D10" s="63">
        <f>+'24-03-315 Ind. EVS'!M19</f>
        <v>0</v>
      </c>
      <c r="E10" s="63">
        <f>+'24-03-315 Ind. EVS'!N19</f>
        <v>0</v>
      </c>
      <c r="F10" s="63">
        <f>+'24-03-315 Ind. EVS'!O19</f>
        <v>0</v>
      </c>
      <c r="G10" s="63">
        <f>+'24-03-315 Ind. EVS'!R19</f>
        <v>0</v>
      </c>
      <c r="H10" s="63">
        <f>+'24-03-315 Ind. EVS'!S19</f>
        <v>0</v>
      </c>
      <c r="I10" s="63">
        <f>+'24-03-315 Ind. EVS'!T19</f>
        <v>0</v>
      </c>
      <c r="J10" s="63">
        <f>+'24-03-315 Ind. EVS'!U19</f>
        <v>0</v>
      </c>
      <c r="K10" s="63">
        <f>+'24-03-315 Ind. EVS'!V19</f>
        <v>0</v>
      </c>
      <c r="L10" s="63">
        <f>+'24-03-315 Ind. EVS'!W19</f>
        <v>0</v>
      </c>
      <c r="M10" s="63">
        <f>+'24-03-315 Ind. EVS'!X19</f>
        <v>0</v>
      </c>
      <c r="N10" s="63">
        <f>+'24-03-315 Ind. EVS'!Y19</f>
        <v>0</v>
      </c>
      <c r="O10" s="63">
        <f>+'24-03-315 Ind. EVS'!Z19</f>
        <v>0</v>
      </c>
      <c r="P10" s="63">
        <f>+'24-03-315 Ind. EVS'!AA19</f>
        <v>0</v>
      </c>
      <c r="Q10" s="63">
        <f>+'24-03-315 Ind. EVS'!AB19</f>
        <v>0</v>
      </c>
      <c r="R10" s="63">
        <f>+'24-03-315 Ind. EVS'!AC19</f>
        <v>0</v>
      </c>
      <c r="S10" s="63">
        <f>+'24-03-315 Ind. EVS'!AD19</f>
        <v>0</v>
      </c>
      <c r="T10" s="63">
        <f>+'24-03-315 Ind. EVS'!AE19</f>
        <v>0</v>
      </c>
      <c r="U10" s="63">
        <f>+'24-03-315 Ind. EVS'!AF19</f>
        <v>0</v>
      </c>
      <c r="V10" s="63">
        <f>+'24-03-315 Ind. EVS'!AG19</f>
        <v>0</v>
      </c>
      <c r="W10" s="63">
        <f>+'24-03-315 Ind. EVS'!AH19</f>
        <v>0</v>
      </c>
      <c r="X10" s="86">
        <f>+'24-03-315 Ind. EVS'!AI19</f>
        <v>0</v>
      </c>
      <c r="Y10" s="86">
        <f>+'24-03-315 Ind. EVS'!AJ19</f>
        <v>0</v>
      </c>
    </row>
    <row r="11" spans="1:25" ht="24.75" customHeight="1" x14ac:dyDescent="0.25">
      <c r="A11" s="85" t="s">
        <v>50</v>
      </c>
      <c r="B11" s="63">
        <f>+'24-03-315 Ind. EVS'!J23</f>
        <v>0</v>
      </c>
      <c r="C11" s="63">
        <f>+'24-03-315 Ind. EVS'!K23</f>
        <v>0</v>
      </c>
      <c r="D11" s="63">
        <f>+'24-03-315 Ind. EVS'!M23</f>
        <v>0</v>
      </c>
      <c r="E11" s="63">
        <f>+'24-03-315 Ind. EVS'!N23</f>
        <v>0</v>
      </c>
      <c r="F11" s="63">
        <f>+'24-03-315 Ind. EVS'!O23</f>
        <v>0</v>
      </c>
      <c r="G11" s="63">
        <f>+'24-03-315 Ind. EVS'!R23</f>
        <v>0</v>
      </c>
      <c r="H11" s="63">
        <f>+'24-03-315 Ind. EVS'!S23</f>
        <v>0</v>
      </c>
      <c r="I11" s="63">
        <f>+'24-03-315 Ind. EVS'!T23</f>
        <v>0</v>
      </c>
      <c r="J11" s="63">
        <f>+'24-03-315 Ind. EVS'!U23</f>
        <v>0</v>
      </c>
      <c r="K11" s="63">
        <f>+'24-03-315 Ind. EVS'!V23</f>
        <v>0</v>
      </c>
      <c r="L11" s="63">
        <f>+'24-03-315 Ind. EVS'!W23</f>
        <v>0</v>
      </c>
      <c r="M11" s="63">
        <f>+'24-03-315 Ind. EVS'!X23</f>
        <v>0</v>
      </c>
      <c r="N11" s="63">
        <f>+'24-03-315 Ind. EVS'!Y23</f>
        <v>0</v>
      </c>
      <c r="O11" s="63">
        <f>+'24-03-315 Ind. EVS'!Z23</f>
        <v>0</v>
      </c>
      <c r="P11" s="63">
        <f>+'24-03-315 Ind. EVS'!AA23</f>
        <v>0</v>
      </c>
      <c r="Q11" s="63">
        <f>+'24-03-315 Ind. EVS'!AB23</f>
        <v>0</v>
      </c>
      <c r="R11" s="63">
        <f>+'24-03-315 Ind. EVS'!AC23</f>
        <v>0</v>
      </c>
      <c r="S11" s="63">
        <f>+'24-03-315 Ind. EVS'!AD23</f>
        <v>0</v>
      </c>
      <c r="T11" s="63">
        <f>+'24-03-315 Ind. EVS'!AE23</f>
        <v>0</v>
      </c>
      <c r="U11" s="63">
        <f>+'24-03-315 Ind. EVS'!AF23</f>
        <v>0</v>
      </c>
      <c r="V11" s="63">
        <f>+'24-03-315 Ind. EVS'!AG23</f>
        <v>0</v>
      </c>
      <c r="W11" s="63">
        <f>+'24-03-315 Ind. EVS'!AH23</f>
        <v>0</v>
      </c>
      <c r="X11" s="86">
        <f>+'24-03-315 Ind. EVS'!AI23</f>
        <v>0</v>
      </c>
      <c r="Y11" s="86">
        <f>+'24-03-315 Ind. EVS'!AJ23</f>
        <v>0</v>
      </c>
    </row>
    <row r="12" spans="1:25" ht="24.75" customHeight="1" x14ac:dyDescent="0.25">
      <c r="A12" s="85" t="s">
        <v>52</v>
      </c>
      <c r="B12" s="63">
        <f>+'24-03-315 Ind. EVS'!J27</f>
        <v>0</v>
      </c>
      <c r="C12" s="63">
        <f>+'24-03-315 Ind. EVS'!K27</f>
        <v>0</v>
      </c>
      <c r="D12" s="63">
        <f>+'24-03-315 Ind. EVS'!M27</f>
        <v>0</v>
      </c>
      <c r="E12" s="63">
        <f>+'24-03-315 Ind. EVS'!N27</f>
        <v>0</v>
      </c>
      <c r="F12" s="63">
        <f>+'24-03-315 Ind. EVS'!O27</f>
        <v>0</v>
      </c>
      <c r="G12" s="63">
        <f>+'24-03-315 Ind. EVS'!R27</f>
        <v>0</v>
      </c>
      <c r="H12" s="63">
        <f>+'24-03-315 Ind. EVS'!S27</f>
        <v>0</v>
      </c>
      <c r="I12" s="63">
        <f>+'24-03-315 Ind. EVS'!T27</f>
        <v>0</v>
      </c>
      <c r="J12" s="63">
        <f>+'24-03-315 Ind. EVS'!U27</f>
        <v>0</v>
      </c>
      <c r="K12" s="63">
        <f>+'24-03-315 Ind. EVS'!V27</f>
        <v>0</v>
      </c>
      <c r="L12" s="63">
        <f>+'24-03-315 Ind. EVS'!W27</f>
        <v>0</v>
      </c>
      <c r="M12" s="63">
        <f>+'24-03-315 Ind. EVS'!X27</f>
        <v>0</v>
      </c>
      <c r="N12" s="63">
        <f>+'24-03-315 Ind. EVS'!Y27</f>
        <v>0</v>
      </c>
      <c r="O12" s="63">
        <f>+'24-03-315 Ind. EVS'!Z27</f>
        <v>0</v>
      </c>
      <c r="P12" s="63">
        <f>+'24-03-315 Ind. EVS'!AA27</f>
        <v>0</v>
      </c>
      <c r="Q12" s="63">
        <f>+'24-03-315 Ind. EVS'!AB27</f>
        <v>0</v>
      </c>
      <c r="R12" s="63">
        <f>+'24-03-315 Ind. EVS'!AC27</f>
        <v>0</v>
      </c>
      <c r="S12" s="63">
        <f>+'24-03-315 Ind. EVS'!AD27</f>
        <v>0</v>
      </c>
      <c r="T12" s="63">
        <f>+'24-03-315 Ind. EVS'!AE27</f>
        <v>0</v>
      </c>
      <c r="U12" s="63">
        <f>+'24-03-315 Ind. EVS'!AF27</f>
        <v>0</v>
      </c>
      <c r="V12" s="63">
        <f>+'24-03-315 Ind. EVS'!AG27</f>
        <v>0</v>
      </c>
      <c r="W12" s="63">
        <f>+'24-03-315 Ind. EVS'!AH27</f>
        <v>0</v>
      </c>
      <c r="X12" s="86">
        <f>+'24-03-315 Ind. EVS'!AI27</f>
        <v>0</v>
      </c>
      <c r="Y12" s="86">
        <f>+'24-03-315 Ind. EVS'!AJ27</f>
        <v>0</v>
      </c>
    </row>
    <row r="13" spans="1:25" ht="24.75" customHeight="1" x14ac:dyDescent="0.25">
      <c r="A13" s="85" t="s">
        <v>54</v>
      </c>
      <c r="B13" s="63">
        <f>+'24-03-315 Ind. EVS'!J31</f>
        <v>0</v>
      </c>
      <c r="C13" s="63">
        <f>+'24-03-315 Ind. EVS'!K31</f>
        <v>0</v>
      </c>
      <c r="D13" s="63">
        <f>+'24-03-315 Ind. EVS'!M31</f>
        <v>0</v>
      </c>
      <c r="E13" s="63">
        <f>+'24-03-315 Ind. EVS'!N31</f>
        <v>0</v>
      </c>
      <c r="F13" s="63">
        <f>+'24-03-315 Ind. EVS'!O31</f>
        <v>0</v>
      </c>
      <c r="G13" s="63">
        <f>+'24-03-315 Ind. EVS'!R31</f>
        <v>0</v>
      </c>
      <c r="H13" s="63">
        <f>+'24-03-315 Ind. EVS'!S31</f>
        <v>0</v>
      </c>
      <c r="I13" s="63">
        <f>+'24-03-315 Ind. EVS'!T31</f>
        <v>0</v>
      </c>
      <c r="J13" s="63">
        <f>+'24-03-315 Ind. EVS'!U31</f>
        <v>0</v>
      </c>
      <c r="K13" s="63">
        <f>+'24-03-315 Ind. EVS'!V31</f>
        <v>0</v>
      </c>
      <c r="L13" s="63">
        <f>+'24-03-315 Ind. EVS'!W31</f>
        <v>0</v>
      </c>
      <c r="M13" s="63">
        <f>+'24-03-315 Ind. EVS'!X31</f>
        <v>0</v>
      </c>
      <c r="N13" s="63">
        <f>+'24-03-315 Ind. EVS'!Y31</f>
        <v>0</v>
      </c>
      <c r="O13" s="63">
        <f>+'24-03-315 Ind. EVS'!Z31</f>
        <v>0</v>
      </c>
      <c r="P13" s="63">
        <f>+'24-03-315 Ind. EVS'!AA31</f>
        <v>0</v>
      </c>
      <c r="Q13" s="63">
        <f>+'24-03-315 Ind. EVS'!AB31</f>
        <v>0</v>
      </c>
      <c r="R13" s="63">
        <f>+'24-03-315 Ind. EVS'!AC31</f>
        <v>0</v>
      </c>
      <c r="S13" s="63">
        <f>+'24-03-315 Ind. EVS'!AD31</f>
        <v>0</v>
      </c>
      <c r="T13" s="63">
        <f>+'24-03-315 Ind. EVS'!AE31</f>
        <v>0</v>
      </c>
      <c r="U13" s="63">
        <f>+'24-03-315 Ind. EVS'!AF31</f>
        <v>0</v>
      </c>
      <c r="V13" s="63">
        <f>+'24-03-315 Ind. EVS'!AG31</f>
        <v>0</v>
      </c>
      <c r="W13" s="63">
        <f>+'24-03-315 Ind. EVS'!AH31</f>
        <v>0</v>
      </c>
      <c r="X13" s="86">
        <f>+'24-03-315 Ind. EVS'!AI31</f>
        <v>0</v>
      </c>
      <c r="Y13" s="86">
        <f>+'24-03-315 Ind. EVS'!AJ31</f>
        <v>0</v>
      </c>
    </row>
    <row r="14" spans="1:25" ht="24.75" customHeight="1" x14ac:dyDescent="0.25">
      <c r="A14" s="85" t="s">
        <v>56</v>
      </c>
      <c r="B14" s="63">
        <f>+'24-03-315 Ind. EVS'!J35</f>
        <v>0</v>
      </c>
      <c r="C14" s="63">
        <f>+'24-03-315 Ind. EVS'!K35</f>
        <v>0</v>
      </c>
      <c r="D14" s="63">
        <f>+'24-03-315 Ind. EVS'!M35</f>
        <v>0</v>
      </c>
      <c r="E14" s="63">
        <f>+'24-03-315 Ind. EVS'!N35</f>
        <v>0</v>
      </c>
      <c r="F14" s="63">
        <f>+'24-03-315 Ind. EVS'!O35</f>
        <v>0</v>
      </c>
      <c r="G14" s="63">
        <f>+'24-03-315 Ind. EVS'!R35</f>
        <v>0</v>
      </c>
      <c r="H14" s="63">
        <f>+'24-03-315 Ind. EVS'!S35</f>
        <v>0</v>
      </c>
      <c r="I14" s="63">
        <f>+'24-03-315 Ind. EVS'!T35</f>
        <v>0</v>
      </c>
      <c r="J14" s="63">
        <f>+'24-03-315 Ind. EVS'!U35</f>
        <v>0</v>
      </c>
      <c r="K14" s="63">
        <f>+'24-03-315 Ind. EVS'!V35</f>
        <v>0</v>
      </c>
      <c r="L14" s="63">
        <f>+'24-03-315 Ind. EVS'!W35</f>
        <v>0</v>
      </c>
      <c r="M14" s="63">
        <f>+'24-03-315 Ind. EVS'!X35</f>
        <v>0</v>
      </c>
      <c r="N14" s="63">
        <f>+'24-03-315 Ind. EVS'!Y35</f>
        <v>0</v>
      </c>
      <c r="O14" s="63">
        <f>+'24-03-315 Ind. EVS'!Z35</f>
        <v>0</v>
      </c>
      <c r="P14" s="63">
        <f>+'24-03-315 Ind. EVS'!AA35</f>
        <v>0</v>
      </c>
      <c r="Q14" s="63">
        <f>+'24-03-315 Ind. EVS'!AB35</f>
        <v>0</v>
      </c>
      <c r="R14" s="63">
        <f>+'24-03-315 Ind. EVS'!AC35</f>
        <v>0</v>
      </c>
      <c r="S14" s="63">
        <f>+'24-03-315 Ind. EVS'!AD35</f>
        <v>0</v>
      </c>
      <c r="T14" s="63">
        <f>+'24-03-315 Ind. EVS'!AE35</f>
        <v>0</v>
      </c>
      <c r="U14" s="63">
        <f>+'24-03-315 Ind. EVS'!AF35</f>
        <v>0</v>
      </c>
      <c r="V14" s="63">
        <f>+'24-03-315 Ind. EVS'!AG35</f>
        <v>0</v>
      </c>
      <c r="W14" s="63">
        <f>+'24-03-315 Ind. EVS'!AH35</f>
        <v>0</v>
      </c>
      <c r="X14" s="86">
        <f>+'24-03-315 Ind. EVS'!AI35</f>
        <v>0</v>
      </c>
      <c r="Y14" s="86">
        <f>+'24-03-315 Ind. EVS'!AJ35</f>
        <v>0</v>
      </c>
    </row>
    <row r="15" spans="1:25" ht="24.75" customHeight="1" x14ac:dyDescent="0.25">
      <c r="A15" s="85" t="s">
        <v>58</v>
      </c>
      <c r="B15" s="63">
        <f>+'24-03-315 Ind. EVS'!J39</f>
        <v>0</v>
      </c>
      <c r="C15" s="63">
        <f>+'24-03-315 Ind. EVS'!K39</f>
        <v>0</v>
      </c>
      <c r="D15" s="63">
        <f>+'24-03-315 Ind. EVS'!M39</f>
        <v>0</v>
      </c>
      <c r="E15" s="63">
        <f>+'24-03-315 Ind. EVS'!N39</f>
        <v>0</v>
      </c>
      <c r="F15" s="63">
        <f>+'24-03-315 Ind. EVS'!O39</f>
        <v>0</v>
      </c>
      <c r="G15" s="63">
        <f>+'24-03-315 Ind. EVS'!R39</f>
        <v>0</v>
      </c>
      <c r="H15" s="63">
        <f>+'24-03-315 Ind. EVS'!S39</f>
        <v>0</v>
      </c>
      <c r="I15" s="63">
        <f>+'24-03-315 Ind. EVS'!T39</f>
        <v>0</v>
      </c>
      <c r="J15" s="63">
        <f>+'24-03-315 Ind. EVS'!U39</f>
        <v>0</v>
      </c>
      <c r="K15" s="63">
        <f>+'24-03-315 Ind. EVS'!V39</f>
        <v>0</v>
      </c>
      <c r="L15" s="63">
        <f>+'24-03-315 Ind. EVS'!W39</f>
        <v>0</v>
      </c>
      <c r="M15" s="63">
        <f>+'24-03-315 Ind. EVS'!X39</f>
        <v>0</v>
      </c>
      <c r="N15" s="63">
        <f>+'24-03-315 Ind. EVS'!Y39</f>
        <v>0</v>
      </c>
      <c r="O15" s="63">
        <f>+'24-03-315 Ind. EVS'!Z39</f>
        <v>0</v>
      </c>
      <c r="P15" s="63">
        <f>+'24-03-315 Ind. EVS'!AA39</f>
        <v>0</v>
      </c>
      <c r="Q15" s="63">
        <f>+'24-03-315 Ind. EVS'!AB39</f>
        <v>0</v>
      </c>
      <c r="R15" s="63">
        <f>+'24-03-315 Ind. EVS'!AC39</f>
        <v>0</v>
      </c>
      <c r="S15" s="63">
        <f>+'24-03-315 Ind. EVS'!AD39</f>
        <v>0</v>
      </c>
      <c r="T15" s="63">
        <f>+'24-03-315 Ind. EVS'!AE39</f>
        <v>0</v>
      </c>
      <c r="U15" s="63">
        <f>+'24-03-315 Ind. EVS'!AF39</f>
        <v>0</v>
      </c>
      <c r="V15" s="63">
        <f>+'24-03-315 Ind. EVS'!AG39</f>
        <v>0</v>
      </c>
      <c r="W15" s="63">
        <f>+'24-03-315 Ind. EVS'!AH39</f>
        <v>0</v>
      </c>
      <c r="X15" s="86">
        <f>+'24-03-315 Ind. EVS'!AI39</f>
        <v>0</v>
      </c>
      <c r="Y15" s="86">
        <f>+'24-03-315 Ind. EVS'!AJ39</f>
        <v>0</v>
      </c>
    </row>
    <row r="16" spans="1:25" ht="24.75" customHeight="1" x14ac:dyDescent="0.25">
      <c r="A16" s="85" t="s">
        <v>60</v>
      </c>
      <c r="B16" s="63">
        <f>+'24-03-315 Ind. EVS'!J43</f>
        <v>0</v>
      </c>
      <c r="C16" s="63">
        <f>+'24-03-315 Ind. EVS'!K43</f>
        <v>0</v>
      </c>
      <c r="D16" s="63">
        <f>+'24-03-315 Ind. EVS'!M43</f>
        <v>0</v>
      </c>
      <c r="E16" s="63">
        <f>+'24-03-315 Ind. EVS'!N43</f>
        <v>0</v>
      </c>
      <c r="F16" s="63">
        <f>+'24-03-315 Ind. EVS'!O43</f>
        <v>0</v>
      </c>
      <c r="G16" s="63">
        <f>+'24-03-315 Ind. EVS'!R43</f>
        <v>0</v>
      </c>
      <c r="H16" s="63">
        <f>+'24-03-315 Ind. EVS'!S43</f>
        <v>0</v>
      </c>
      <c r="I16" s="63">
        <f>+'24-03-315 Ind. EVS'!T43</f>
        <v>0</v>
      </c>
      <c r="J16" s="63">
        <f>+'24-03-315 Ind. EVS'!U43</f>
        <v>0</v>
      </c>
      <c r="K16" s="63">
        <f>+'24-03-315 Ind. EVS'!V43</f>
        <v>0</v>
      </c>
      <c r="L16" s="63">
        <f>+'24-03-315 Ind. EVS'!W43</f>
        <v>0</v>
      </c>
      <c r="M16" s="63">
        <f>+'24-03-315 Ind. EVS'!X43</f>
        <v>0</v>
      </c>
      <c r="N16" s="63">
        <f>+'24-03-315 Ind. EVS'!Y43</f>
        <v>0</v>
      </c>
      <c r="O16" s="63">
        <f>+'24-03-315 Ind. EVS'!Z43</f>
        <v>0</v>
      </c>
      <c r="P16" s="63">
        <f>+'24-03-315 Ind. EVS'!AA43</f>
        <v>0</v>
      </c>
      <c r="Q16" s="63">
        <f>+'24-03-315 Ind. EVS'!AB43</f>
        <v>0</v>
      </c>
      <c r="R16" s="63">
        <f>+'24-03-315 Ind. EVS'!AC43</f>
        <v>0</v>
      </c>
      <c r="S16" s="63">
        <f>+'24-03-315 Ind. EVS'!AD43</f>
        <v>0</v>
      </c>
      <c r="T16" s="63">
        <f>+'24-03-315 Ind. EVS'!AE43</f>
        <v>0</v>
      </c>
      <c r="U16" s="63">
        <f>+'24-03-315 Ind. EVS'!AF43</f>
        <v>0</v>
      </c>
      <c r="V16" s="63">
        <f>+'24-03-315 Ind. EVS'!AG43</f>
        <v>0</v>
      </c>
      <c r="W16" s="63">
        <f>+'24-03-315 Ind. EVS'!AH43</f>
        <v>0</v>
      </c>
      <c r="X16" s="86">
        <f>+'24-03-315 Ind. EVS'!AI43</f>
        <v>0</v>
      </c>
      <c r="Y16" s="86">
        <f>+'24-03-315 Ind. EVS'!AJ43</f>
        <v>0</v>
      </c>
    </row>
    <row r="17" spans="1:25" ht="24.75" customHeight="1" x14ac:dyDescent="0.25">
      <c r="A17" s="85" t="s">
        <v>62</v>
      </c>
      <c r="B17" s="63">
        <f>+'24-03-315 Ind. EVS'!J47</f>
        <v>0</v>
      </c>
      <c r="C17" s="63">
        <f>+'24-03-315 Ind. EVS'!K47</f>
        <v>0</v>
      </c>
      <c r="D17" s="63">
        <f>+'24-03-315 Ind. EVS'!M47</f>
        <v>0</v>
      </c>
      <c r="E17" s="63">
        <f>+'24-03-315 Ind. EVS'!N47</f>
        <v>0</v>
      </c>
      <c r="F17" s="63">
        <f>+'24-03-315 Ind. EVS'!O47</f>
        <v>0</v>
      </c>
      <c r="G17" s="63">
        <f>+'24-03-315 Ind. EVS'!R47</f>
        <v>0</v>
      </c>
      <c r="H17" s="63">
        <f>+'24-03-315 Ind. EVS'!S47</f>
        <v>0</v>
      </c>
      <c r="I17" s="63">
        <f>+'24-03-315 Ind. EVS'!T47</f>
        <v>0</v>
      </c>
      <c r="J17" s="63">
        <f>+'24-03-315 Ind. EVS'!U47</f>
        <v>0</v>
      </c>
      <c r="K17" s="63">
        <f>+'24-03-315 Ind. EVS'!V47</f>
        <v>0</v>
      </c>
      <c r="L17" s="63">
        <f>+'24-03-315 Ind. EVS'!W47</f>
        <v>0</v>
      </c>
      <c r="M17" s="63">
        <f>+'24-03-315 Ind. EVS'!X47</f>
        <v>0</v>
      </c>
      <c r="N17" s="63">
        <f>+'24-03-315 Ind. EVS'!Y47</f>
        <v>0</v>
      </c>
      <c r="O17" s="63">
        <f>+'24-03-315 Ind. EVS'!Z47</f>
        <v>0</v>
      </c>
      <c r="P17" s="63">
        <f>+'24-03-315 Ind. EVS'!AA47</f>
        <v>0</v>
      </c>
      <c r="Q17" s="63">
        <f>+'24-03-315 Ind. EVS'!AB47</f>
        <v>0</v>
      </c>
      <c r="R17" s="63">
        <f>+'24-03-315 Ind. EVS'!AC47</f>
        <v>0</v>
      </c>
      <c r="S17" s="63">
        <f>+'24-03-315 Ind. EVS'!AD47</f>
        <v>0</v>
      </c>
      <c r="T17" s="63">
        <f>+'24-03-315 Ind. EVS'!AE47</f>
        <v>0</v>
      </c>
      <c r="U17" s="63">
        <f>+'24-03-315 Ind. EVS'!AF47</f>
        <v>0</v>
      </c>
      <c r="V17" s="63">
        <f>+'24-03-315 Ind. EVS'!AG47</f>
        <v>0</v>
      </c>
      <c r="W17" s="63">
        <f>+'24-03-315 Ind. EVS'!AH47</f>
        <v>0</v>
      </c>
      <c r="X17" s="86">
        <f>+'24-03-315 Ind. EVS'!AI47</f>
        <v>0</v>
      </c>
      <c r="Y17" s="86">
        <f>+'24-03-315 Ind. EVS'!AJ44</f>
        <v>0</v>
      </c>
    </row>
    <row r="18" spans="1:25" ht="24.75" customHeight="1" x14ac:dyDescent="0.25">
      <c r="A18" s="85" t="s">
        <v>64</v>
      </c>
      <c r="B18" s="63">
        <f>+'24-03-315 Ind. EVS'!J51</f>
        <v>0</v>
      </c>
      <c r="C18" s="63">
        <f>+'24-03-315 Ind. EVS'!K51</f>
        <v>0</v>
      </c>
      <c r="D18" s="63">
        <f>+'24-03-315 Ind. EVS'!M51</f>
        <v>0</v>
      </c>
      <c r="E18" s="63">
        <f>+'24-03-315 Ind. EVS'!N51</f>
        <v>0</v>
      </c>
      <c r="F18" s="63">
        <f>+'24-03-315 Ind. EVS'!O51</f>
        <v>0</v>
      </c>
      <c r="G18" s="63">
        <f>+'24-03-315 Ind. EVS'!R51</f>
        <v>0</v>
      </c>
      <c r="H18" s="63">
        <f>+'24-03-315 Ind. EVS'!S51</f>
        <v>0</v>
      </c>
      <c r="I18" s="63">
        <f>+'24-03-315 Ind. EVS'!T51</f>
        <v>0</v>
      </c>
      <c r="J18" s="63">
        <f>+'24-03-315 Ind. EVS'!U51</f>
        <v>0</v>
      </c>
      <c r="K18" s="63">
        <f>+'24-03-315 Ind. EVS'!V51</f>
        <v>0</v>
      </c>
      <c r="L18" s="63">
        <f>+'24-03-315 Ind. EVS'!W51</f>
        <v>0</v>
      </c>
      <c r="M18" s="63">
        <f>+'24-03-315 Ind. EVS'!X51</f>
        <v>0</v>
      </c>
      <c r="N18" s="63">
        <f>+'24-03-315 Ind. EVS'!Y51</f>
        <v>0</v>
      </c>
      <c r="O18" s="63">
        <f>+'24-03-315 Ind. EVS'!Z51</f>
        <v>0</v>
      </c>
      <c r="P18" s="63">
        <f>+'24-03-315 Ind. EVS'!AA51</f>
        <v>0</v>
      </c>
      <c r="Q18" s="63">
        <f>+'24-03-315 Ind. EVS'!AB51</f>
        <v>0</v>
      </c>
      <c r="R18" s="63">
        <f>+'24-03-315 Ind. EVS'!AC51</f>
        <v>0</v>
      </c>
      <c r="S18" s="63">
        <f>+'24-03-315 Ind. EVS'!AD51</f>
        <v>0</v>
      </c>
      <c r="T18" s="63">
        <f>+'24-03-315 Ind. EVS'!AE51</f>
        <v>0</v>
      </c>
      <c r="U18" s="63">
        <f>+'24-03-315 Ind. EVS'!AF51</f>
        <v>0</v>
      </c>
      <c r="V18" s="63">
        <f>+'24-03-315 Ind. EVS'!AG51</f>
        <v>0</v>
      </c>
      <c r="W18" s="63">
        <f>+'24-03-315 Ind. EVS'!AH51</f>
        <v>0</v>
      </c>
      <c r="X18" s="86">
        <f>+'24-03-315 Ind. EVS'!AI51</f>
        <v>0</v>
      </c>
      <c r="Y18" s="86">
        <f>+'24-03-315 Ind. EVS'!AJ51</f>
        <v>0</v>
      </c>
    </row>
    <row r="19" spans="1:25" ht="24.75" customHeight="1" x14ac:dyDescent="0.25">
      <c r="A19" s="85" t="s">
        <v>66</v>
      </c>
      <c r="B19" s="63">
        <f>+'24-03-315 Ind. EVS'!J55</f>
        <v>0</v>
      </c>
      <c r="C19" s="63">
        <f>+'24-03-315 Ind. EVS'!K55</f>
        <v>0</v>
      </c>
      <c r="D19" s="63">
        <f>+'24-03-315 Ind. EVS'!M55</f>
        <v>0</v>
      </c>
      <c r="E19" s="63">
        <f>+'24-03-315 Ind. EVS'!N55</f>
        <v>0</v>
      </c>
      <c r="F19" s="63">
        <f>+'24-03-315 Ind. EVS'!O55</f>
        <v>0</v>
      </c>
      <c r="G19" s="63">
        <f>+'24-03-315 Ind. EVS'!R55</f>
        <v>0</v>
      </c>
      <c r="H19" s="63">
        <f>+'24-03-315 Ind. EVS'!S55</f>
        <v>0</v>
      </c>
      <c r="I19" s="63">
        <f>+'24-03-315 Ind. EVS'!T55</f>
        <v>0</v>
      </c>
      <c r="J19" s="63">
        <f>+'24-03-315 Ind. EVS'!U55</f>
        <v>0</v>
      </c>
      <c r="K19" s="63">
        <f>+'24-03-315 Ind. EVS'!V55</f>
        <v>0</v>
      </c>
      <c r="L19" s="63">
        <f>+'24-03-315 Ind. EVS'!W55</f>
        <v>0</v>
      </c>
      <c r="M19" s="63">
        <f>+'24-03-315 Ind. EVS'!X55</f>
        <v>0</v>
      </c>
      <c r="N19" s="63">
        <f>+'24-03-315 Ind. EVS'!Y55</f>
        <v>0</v>
      </c>
      <c r="O19" s="63">
        <f>+'24-03-315 Ind. EVS'!Z55</f>
        <v>0</v>
      </c>
      <c r="P19" s="63">
        <f>+'24-03-315 Ind. EVS'!AA55</f>
        <v>0</v>
      </c>
      <c r="Q19" s="63">
        <f>+'24-03-315 Ind. EVS'!AB55</f>
        <v>0</v>
      </c>
      <c r="R19" s="63">
        <f>+'24-03-315 Ind. EVS'!AC55</f>
        <v>0</v>
      </c>
      <c r="S19" s="63">
        <f>+'24-03-315 Ind. EVS'!AD55</f>
        <v>0</v>
      </c>
      <c r="T19" s="63">
        <f>+'24-03-315 Ind. EVS'!AE55</f>
        <v>0</v>
      </c>
      <c r="U19" s="63">
        <f>+'24-03-315 Ind. EVS'!AF55</f>
        <v>0</v>
      </c>
      <c r="V19" s="63">
        <f>+'24-03-315 Ind. EVS'!AG55</f>
        <v>0</v>
      </c>
      <c r="W19" s="63">
        <f>+'24-03-315 Ind. EVS'!AH55</f>
        <v>0</v>
      </c>
      <c r="X19" s="86">
        <f>+'24-03-315 Ind. EVS'!AI55</f>
        <v>0</v>
      </c>
      <c r="Y19" s="86">
        <f>+'24-03-315 Ind. EVS'!AJ55</f>
        <v>0</v>
      </c>
    </row>
    <row r="20" spans="1:25" ht="24.75" customHeight="1" x14ac:dyDescent="0.25">
      <c r="A20" s="87" t="s">
        <v>68</v>
      </c>
      <c r="B20" s="63">
        <f>+'24-03-315 Ind. EVS'!J59</f>
        <v>0</v>
      </c>
      <c r="C20" s="63">
        <f>+'24-03-315 Ind. EVS'!K59</f>
        <v>0</v>
      </c>
      <c r="D20" s="63">
        <f>+'24-03-315 Ind. EVS'!M59</f>
        <v>0</v>
      </c>
      <c r="E20" s="63">
        <f>+'24-03-315 Ind. EVS'!N59</f>
        <v>0</v>
      </c>
      <c r="F20" s="63">
        <f>+'24-03-315 Ind. EVS'!O59</f>
        <v>0</v>
      </c>
      <c r="G20" s="63">
        <f>+'24-03-315 Ind. EVS'!R59</f>
        <v>0</v>
      </c>
      <c r="H20" s="63">
        <f>+'24-03-315 Ind. EVS'!S59</f>
        <v>0</v>
      </c>
      <c r="I20" s="63">
        <f>+'24-03-315 Ind. EVS'!T59</f>
        <v>0</v>
      </c>
      <c r="J20" s="63">
        <f>+'24-03-315 Ind. EVS'!U59</f>
        <v>0</v>
      </c>
      <c r="K20" s="63">
        <f>+'24-03-315 Ind. EVS'!V59</f>
        <v>0</v>
      </c>
      <c r="L20" s="63">
        <f>+'24-03-315 Ind. EVS'!W59</f>
        <v>0</v>
      </c>
      <c r="M20" s="63">
        <f>+'24-03-315 Ind. EVS'!X59</f>
        <v>0</v>
      </c>
      <c r="N20" s="63">
        <f>+'24-03-315 Ind. EVS'!Y59</f>
        <v>0</v>
      </c>
      <c r="O20" s="63">
        <f>+'24-03-315 Ind. EVS'!Z59</f>
        <v>0</v>
      </c>
      <c r="P20" s="63">
        <f>+'24-03-315 Ind. EVS'!AA59</f>
        <v>0</v>
      </c>
      <c r="Q20" s="63">
        <f>+'24-03-315 Ind. EVS'!AB59</f>
        <v>0</v>
      </c>
      <c r="R20" s="63">
        <f>+'24-03-315 Ind. EVS'!AC59</f>
        <v>0</v>
      </c>
      <c r="S20" s="63">
        <f>+'24-03-315 Ind. EVS'!AD59</f>
        <v>0</v>
      </c>
      <c r="T20" s="63">
        <f>+'24-03-315 Ind. EVS'!AE59</f>
        <v>0</v>
      </c>
      <c r="U20" s="63">
        <f>+'24-03-315 Ind. EVS'!AF59</f>
        <v>0</v>
      </c>
      <c r="V20" s="63">
        <f>+'24-03-315 Ind. EVS'!AG59</f>
        <v>0</v>
      </c>
      <c r="W20" s="63">
        <f>+'24-03-315 Ind. EVS'!AH59</f>
        <v>0</v>
      </c>
      <c r="X20" s="86">
        <f>+'24-03-315 Ind. EVS'!AI59</f>
        <v>0</v>
      </c>
      <c r="Y20" s="86">
        <f>+'24-03-315 Ind. EVS'!AJ59</f>
        <v>0</v>
      </c>
    </row>
    <row r="21" spans="1:25" ht="24.75" customHeight="1" x14ac:dyDescent="0.25">
      <c r="A21" s="87" t="s">
        <v>70</v>
      </c>
      <c r="B21" s="63">
        <f>+'24-03-315 Ind. EVS'!J63</f>
        <v>0</v>
      </c>
      <c r="C21" s="63">
        <f>+'24-03-315 Ind. EVS'!K63</f>
        <v>0</v>
      </c>
      <c r="D21" s="63">
        <f>+'24-03-315 Ind. EVS'!M63</f>
        <v>0</v>
      </c>
      <c r="E21" s="63">
        <f>+'24-03-315 Ind. EVS'!N63</f>
        <v>0</v>
      </c>
      <c r="F21" s="63">
        <f>+'24-03-315 Ind. EVS'!O63</f>
        <v>0</v>
      </c>
      <c r="G21" s="63">
        <f>+'24-03-315 Ind. EVS'!R63</f>
        <v>0</v>
      </c>
      <c r="H21" s="63">
        <f>+'24-03-315 Ind. EVS'!S63</f>
        <v>0</v>
      </c>
      <c r="I21" s="63">
        <f>+'24-03-315 Ind. EVS'!T63</f>
        <v>0</v>
      </c>
      <c r="J21" s="63">
        <f>+'24-03-315 Ind. EVS'!U63</f>
        <v>0</v>
      </c>
      <c r="K21" s="63">
        <f>+'24-03-315 Ind. EVS'!V63</f>
        <v>0</v>
      </c>
      <c r="L21" s="63">
        <f>+'24-03-315 Ind. EVS'!W63</f>
        <v>0</v>
      </c>
      <c r="M21" s="63">
        <f>+'24-03-315 Ind. EVS'!X63</f>
        <v>0</v>
      </c>
      <c r="N21" s="63">
        <f>+'24-03-315 Ind. EVS'!Y63</f>
        <v>0</v>
      </c>
      <c r="O21" s="63">
        <f>+'24-03-315 Ind. EVS'!Z63</f>
        <v>0</v>
      </c>
      <c r="P21" s="63">
        <f>+'24-03-315 Ind. EVS'!AA63</f>
        <v>0</v>
      </c>
      <c r="Q21" s="63">
        <f>+'24-03-315 Ind. EVS'!AB63</f>
        <v>0</v>
      </c>
      <c r="R21" s="63">
        <f>+'24-03-315 Ind. EVS'!AC63</f>
        <v>0</v>
      </c>
      <c r="S21" s="63">
        <f>+'24-03-315 Ind. EVS'!AD63</f>
        <v>0</v>
      </c>
      <c r="T21" s="63">
        <f>+'24-03-315 Ind. EVS'!AE63</f>
        <v>0</v>
      </c>
      <c r="U21" s="63">
        <f>+'24-03-315 Ind. EVS'!AF63</f>
        <v>0</v>
      </c>
      <c r="V21" s="63">
        <f>+'24-03-315 Ind. EVS'!AG63</f>
        <v>0</v>
      </c>
      <c r="W21" s="63">
        <f>+'24-03-315 Ind. EVS'!AH63</f>
        <v>0</v>
      </c>
      <c r="X21" s="86">
        <f>+'24-03-315 Ind. EVS'!AI63</f>
        <v>0</v>
      </c>
      <c r="Y21" s="86">
        <f>+'24-03-315 Ind. EVS'!AJ63</f>
        <v>0</v>
      </c>
    </row>
    <row r="22" spans="1:25" ht="24.75" customHeight="1" x14ac:dyDescent="0.25">
      <c r="A22" s="87" t="s">
        <v>72</v>
      </c>
      <c r="B22" s="63">
        <f>+'24-03-315 Ind. EVS'!J67</f>
        <v>0</v>
      </c>
      <c r="C22" s="63">
        <f>+'24-03-315 Ind. EVS'!K67</f>
        <v>0</v>
      </c>
      <c r="D22" s="63">
        <f>+'24-03-315 Ind. EVS'!M67</f>
        <v>0</v>
      </c>
      <c r="E22" s="63">
        <f>+'24-03-315 Ind. EVS'!N67</f>
        <v>0</v>
      </c>
      <c r="F22" s="63">
        <f>+'24-03-315 Ind. EVS'!O67</f>
        <v>0</v>
      </c>
      <c r="G22" s="63">
        <f>+'24-03-315 Ind. EVS'!R67</f>
        <v>0</v>
      </c>
      <c r="H22" s="63">
        <f>+'24-03-315 Ind. EVS'!S67</f>
        <v>0</v>
      </c>
      <c r="I22" s="63">
        <f>+'24-03-315 Ind. EVS'!T67</f>
        <v>0</v>
      </c>
      <c r="J22" s="63">
        <f>+'24-03-315 Ind. EVS'!U67</f>
        <v>0</v>
      </c>
      <c r="K22" s="63">
        <f>+'24-03-315 Ind. EVS'!V67</f>
        <v>0</v>
      </c>
      <c r="L22" s="63">
        <f>+'24-03-315 Ind. EVS'!W67</f>
        <v>0</v>
      </c>
      <c r="M22" s="63">
        <f>+'24-03-315 Ind. EVS'!X67</f>
        <v>0</v>
      </c>
      <c r="N22" s="63">
        <f>+'24-03-315 Ind. EVS'!Y67</f>
        <v>0</v>
      </c>
      <c r="O22" s="63">
        <f>+'24-03-315 Ind. EVS'!Z67</f>
        <v>0</v>
      </c>
      <c r="P22" s="63">
        <f>+'24-03-315 Ind. EVS'!AA67</f>
        <v>0</v>
      </c>
      <c r="Q22" s="63">
        <f>+'24-03-315 Ind. EVS'!AB67</f>
        <v>0</v>
      </c>
      <c r="R22" s="63">
        <f>+'24-03-315 Ind. EVS'!AC67</f>
        <v>0</v>
      </c>
      <c r="S22" s="63">
        <f>+'24-03-315 Ind. EVS'!AD67</f>
        <v>0</v>
      </c>
      <c r="T22" s="63">
        <f>+'24-03-315 Ind. EVS'!AE67</f>
        <v>0</v>
      </c>
      <c r="U22" s="63">
        <f>+'24-03-315 Ind. EVS'!AF67</f>
        <v>0</v>
      </c>
      <c r="V22" s="63">
        <f>+'24-03-315 Ind. EVS'!AG67</f>
        <v>0</v>
      </c>
      <c r="W22" s="63">
        <f>+'24-03-315 Ind. EVS'!AH67</f>
        <v>0</v>
      </c>
      <c r="X22" s="86">
        <f>+'24-03-315 Ind. EVS'!AI67</f>
        <v>0</v>
      </c>
      <c r="Y22" s="86">
        <f>+'24-03-315 Ind. EVS'!AJ67</f>
        <v>0</v>
      </c>
    </row>
    <row r="23" spans="1:25" ht="24.75" customHeight="1" x14ac:dyDescent="0.25">
      <c r="A23" s="88" t="s">
        <v>74</v>
      </c>
      <c r="B23" s="63">
        <f>+'24-03-315 Ind. EVS'!J72</f>
        <v>1414081000</v>
      </c>
      <c r="C23" s="63">
        <f>+'24-03-315 Ind. EVS'!K72</f>
        <v>669842148</v>
      </c>
      <c r="D23" s="63">
        <f>+'24-03-315 Ind. EVS'!M72</f>
        <v>0</v>
      </c>
      <c r="E23" s="63">
        <f>+'24-03-315 Ind. EVS'!N72</f>
        <v>0</v>
      </c>
      <c r="F23" s="63">
        <f>+'24-03-315 Ind. EVS'!O72</f>
        <v>0</v>
      </c>
      <c r="G23" s="63">
        <f>+'24-03-315 Ind. EVS'!R72</f>
        <v>0</v>
      </c>
      <c r="H23" s="63">
        <f>+'24-03-315 Ind. EVS'!S72</f>
        <v>13876064</v>
      </c>
      <c r="I23" s="63">
        <f>+'24-03-315 Ind. EVS'!T72</f>
        <v>6868024</v>
      </c>
      <c r="J23" s="63">
        <f>+'24-03-315 Ind. EVS'!U72</f>
        <v>20744088</v>
      </c>
      <c r="K23" s="63">
        <f>+'24-03-315 Ind. EVS'!V72</f>
        <v>0</v>
      </c>
      <c r="L23" s="63">
        <f>+'24-03-315 Ind. EVS'!W72</f>
        <v>0</v>
      </c>
      <c r="M23" s="63">
        <f>+'24-03-315 Ind. EVS'!X72</f>
        <v>0</v>
      </c>
      <c r="N23" s="63">
        <f>+'24-03-315 Ind. EVS'!Y72</f>
        <v>0</v>
      </c>
      <c r="O23" s="63">
        <f>+'24-03-315 Ind. EVS'!Z72</f>
        <v>0</v>
      </c>
      <c r="P23" s="63">
        <f>+'24-03-315 Ind. EVS'!AA72</f>
        <v>0</v>
      </c>
      <c r="Q23" s="63">
        <f>+'24-03-315 Ind. EVS'!AB72</f>
        <v>0</v>
      </c>
      <c r="R23" s="63">
        <f>+'24-03-315 Ind. EVS'!AC72</f>
        <v>0</v>
      </c>
      <c r="S23" s="63">
        <f>+'24-03-315 Ind. EVS'!AD72</f>
        <v>0</v>
      </c>
      <c r="T23" s="63">
        <f>+'24-03-315 Ind. EVS'!AE72</f>
        <v>0</v>
      </c>
      <c r="U23" s="63">
        <f>+'24-03-315 Ind. EVS'!AF72</f>
        <v>0</v>
      </c>
      <c r="V23" s="63">
        <f>+'24-03-315 Ind. EVS'!AG72</f>
        <v>0</v>
      </c>
      <c r="W23" s="63">
        <f>+'24-03-315 Ind. EVS'!AH72</f>
        <v>20744088</v>
      </c>
      <c r="X23" s="86">
        <f>+'24-03-315 Ind. EVS'!AI72</f>
        <v>1.466966036599035E-2</v>
      </c>
      <c r="Y23" s="86">
        <f>+'24-03-315 Ind. EVS'!AJ72</f>
        <v>1</v>
      </c>
    </row>
    <row r="24" spans="1:25" ht="25.5" x14ac:dyDescent="0.25">
      <c r="A24" s="8" t="str">
        <f>"TOTAL ASIG."&amp;" "&amp;$A$5</f>
        <v>TOTAL ASIG. 24-03-315 "Elige Vivir Sano"</v>
      </c>
      <c r="B24" s="74">
        <f>SUM(B8:B23)</f>
        <v>1414081000</v>
      </c>
      <c r="C24" s="74">
        <f t="shared" ref="C24:V24" si="0">SUM(C8:C23)</f>
        <v>669842148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13876064</v>
      </c>
      <c r="I24" s="74">
        <f t="shared" si="0"/>
        <v>6868024</v>
      </c>
      <c r="J24" s="74">
        <f t="shared" si="0"/>
        <v>20744088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20744088</v>
      </c>
      <c r="X24" s="89">
        <f>+'24-03-315 Ind. EVS'!AI73</f>
        <v>1.466966036599035E-2</v>
      </c>
      <c r="Y24" s="89">
        <f>'24-03-315 Ind. EVS'!AJ73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279"/>
  <sheetViews>
    <sheetView topLeftCell="A229" zoomScaleNormal="100" workbookViewId="0">
      <selection activeCell="S258" sqref="S258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82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91" t="s">
        <v>131</v>
      </c>
      <c r="D9" s="21">
        <v>45366</v>
      </c>
      <c r="E9" s="22" t="s">
        <v>123</v>
      </c>
      <c r="F9" s="22" t="s">
        <v>129</v>
      </c>
      <c r="G9" s="22" t="s">
        <v>130</v>
      </c>
      <c r="H9" s="21"/>
      <c r="I9" s="21"/>
      <c r="J9" s="118">
        <v>92020000</v>
      </c>
      <c r="K9" s="23">
        <v>3160000</v>
      </c>
      <c r="L9" s="22" t="s">
        <v>93</v>
      </c>
      <c r="M9" s="24"/>
      <c r="N9" s="24"/>
      <c r="O9" s="24"/>
      <c r="P9" s="22"/>
      <c r="Q9" s="22"/>
      <c r="R9" s="24"/>
      <c r="S9" s="24"/>
      <c r="T9" s="23">
        <v>3160000</v>
      </c>
      <c r="U9" s="25">
        <f>SUM(R9:T9)</f>
        <v>3160000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3160000</v>
      </c>
      <c r="AI9" s="26">
        <f>IF(ISERROR(AH9/J9),0,AH9/J9)</f>
        <v>3.4340360791132361E-2</v>
      </c>
      <c r="AJ9" s="27">
        <f>IF(ISERROR(AH9/$AH$260),"-",AH9/$AH$260)</f>
        <v>1.4889640739308547E-3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91" t="s">
        <v>132</v>
      </c>
      <c r="D10" s="29">
        <v>45351</v>
      </c>
      <c r="E10" s="30" t="s">
        <v>124</v>
      </c>
      <c r="F10" s="22" t="s">
        <v>129</v>
      </c>
      <c r="G10" s="22" t="s">
        <v>130</v>
      </c>
      <c r="H10" s="21"/>
      <c r="I10" s="21"/>
      <c r="J10" s="132"/>
      <c r="K10" s="31">
        <v>2720000</v>
      </c>
      <c r="L10" s="22" t="s">
        <v>93</v>
      </c>
      <c r="M10" s="24"/>
      <c r="N10" s="24"/>
      <c r="O10" s="24"/>
      <c r="P10" s="30"/>
      <c r="Q10" s="30"/>
      <c r="R10" s="24"/>
      <c r="S10" s="24"/>
      <c r="T10" s="31">
        <v>2720000</v>
      </c>
      <c r="U10" s="25">
        <f t="shared" ref="U10:U13" si="0">SUM(R10:T10)</f>
        <v>2720000</v>
      </c>
      <c r="V10" s="24"/>
      <c r="W10" s="24"/>
      <c r="X10" s="24"/>
      <c r="Y10" s="25">
        <f t="shared" ref="Y10:Y13" si="1">SUM(V10:X10)</f>
        <v>0</v>
      </c>
      <c r="Z10" s="24"/>
      <c r="AA10" s="24"/>
      <c r="AB10" s="24"/>
      <c r="AC10" s="25">
        <f t="shared" ref="AC10:AC13" si="2">SUM(Z10:AB10)</f>
        <v>0</v>
      </c>
      <c r="AD10" s="24"/>
      <c r="AE10" s="24"/>
      <c r="AF10" s="24"/>
      <c r="AG10" s="25">
        <f t="shared" ref="AG10:AG13" si="3">SUM(AD10:AF10)</f>
        <v>0</v>
      </c>
      <c r="AH10" s="25">
        <f t="shared" ref="AH10:AH13" si="4">SUM(U10,Y10,AC10,AG10)</f>
        <v>2720000</v>
      </c>
      <c r="AI10" s="26">
        <f t="shared" ref="AI10:AI13" si="5">IF(ISERROR(AH10/J10),0,AH10/J10)</f>
        <v>0</v>
      </c>
      <c r="AJ10" s="27">
        <f t="shared" ref="AJ10:AJ13" si="6">IF(ISERROR(AH10/$AH$260),"-",AH10/$AH$260)</f>
        <v>1.2816399623708623E-3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9"/>
      <c r="C11" s="91" t="s">
        <v>133</v>
      </c>
      <c r="D11" s="29">
        <v>45366</v>
      </c>
      <c r="E11" s="30" t="s">
        <v>125</v>
      </c>
      <c r="F11" s="22" t="s">
        <v>129</v>
      </c>
      <c r="G11" s="22" t="s">
        <v>130</v>
      </c>
      <c r="H11" s="21"/>
      <c r="I11" s="21"/>
      <c r="J11" s="132"/>
      <c r="K11" s="31">
        <v>3130000</v>
      </c>
      <c r="L11" s="22" t="s">
        <v>93</v>
      </c>
      <c r="M11" s="24"/>
      <c r="N11" s="24"/>
      <c r="O11" s="24"/>
      <c r="P11" s="30"/>
      <c r="Q11" s="30"/>
      <c r="R11" s="24"/>
      <c r="S11" s="24"/>
      <c r="T11" s="31">
        <v>3130000</v>
      </c>
      <c r="U11" s="25">
        <f t="shared" si="0"/>
        <v>3130000</v>
      </c>
      <c r="V11" s="24"/>
      <c r="W11" s="24"/>
      <c r="X11" s="24"/>
      <c r="Y11" s="25">
        <f t="shared" si="1"/>
        <v>0</v>
      </c>
      <c r="Z11" s="24"/>
      <c r="AA11" s="24"/>
      <c r="AB11" s="24"/>
      <c r="AC11" s="25">
        <f t="shared" si="2"/>
        <v>0</v>
      </c>
      <c r="AD11" s="24"/>
      <c r="AE11" s="24"/>
      <c r="AF11" s="24"/>
      <c r="AG11" s="25">
        <f t="shared" si="3"/>
        <v>0</v>
      </c>
      <c r="AH11" s="25">
        <f t="shared" si="4"/>
        <v>3130000</v>
      </c>
      <c r="AI11" s="26">
        <f t="shared" si="5"/>
        <v>0</v>
      </c>
      <c r="AJ11" s="27">
        <f t="shared" si="6"/>
        <v>1.4748283390517642E-3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9"/>
      <c r="C12" s="91" t="s">
        <v>134</v>
      </c>
      <c r="D12" s="29">
        <v>45349</v>
      </c>
      <c r="E12" s="30" t="s">
        <v>126</v>
      </c>
      <c r="F12" s="22" t="s">
        <v>129</v>
      </c>
      <c r="G12" s="22" t="s">
        <v>130</v>
      </c>
      <c r="H12" s="21"/>
      <c r="I12" s="21"/>
      <c r="J12" s="132"/>
      <c r="K12" s="31">
        <v>37660000</v>
      </c>
      <c r="L12" s="22" t="s">
        <v>93</v>
      </c>
      <c r="M12" s="24"/>
      <c r="N12" s="24"/>
      <c r="O12" s="24"/>
      <c r="P12" s="30"/>
      <c r="Q12" s="30"/>
      <c r="R12" s="24"/>
      <c r="S12" s="24"/>
      <c r="T12" s="31">
        <v>37660000</v>
      </c>
      <c r="U12" s="25">
        <f t="shared" si="0"/>
        <v>37660000</v>
      </c>
      <c r="V12" s="24"/>
      <c r="W12" s="24"/>
      <c r="X12" s="24"/>
      <c r="Y12" s="25">
        <f t="shared" si="1"/>
        <v>0</v>
      </c>
      <c r="Z12" s="24"/>
      <c r="AA12" s="24"/>
      <c r="AB12" s="24"/>
      <c r="AC12" s="25">
        <f t="shared" si="2"/>
        <v>0</v>
      </c>
      <c r="AD12" s="24"/>
      <c r="AE12" s="24"/>
      <c r="AF12" s="24"/>
      <c r="AG12" s="25">
        <f t="shared" si="3"/>
        <v>0</v>
      </c>
      <c r="AH12" s="25">
        <f t="shared" si="4"/>
        <v>37660000</v>
      </c>
      <c r="AI12" s="26">
        <f t="shared" si="5"/>
        <v>0</v>
      </c>
      <c r="AJ12" s="27">
        <f t="shared" si="6"/>
        <v>1.7745059184884806E-2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9"/>
      <c r="C13" s="91"/>
      <c r="D13" s="29"/>
      <c r="E13" s="30" t="s">
        <v>127</v>
      </c>
      <c r="F13" s="22" t="s">
        <v>129</v>
      </c>
      <c r="G13" s="22" t="s">
        <v>130</v>
      </c>
      <c r="H13" s="21"/>
      <c r="I13" s="21"/>
      <c r="J13" s="132"/>
      <c r="K13" s="31"/>
      <c r="L13" s="22" t="s">
        <v>93</v>
      </c>
      <c r="M13" s="24"/>
      <c r="N13" s="24"/>
      <c r="O13" s="24"/>
      <c r="P13" s="30"/>
      <c r="Q13" s="30"/>
      <c r="R13" s="24"/>
      <c r="S13" s="24"/>
      <c r="T13" s="31"/>
      <c r="U13" s="25">
        <f t="shared" si="0"/>
        <v>0</v>
      </c>
      <c r="V13" s="24"/>
      <c r="W13" s="24"/>
      <c r="X13" s="24"/>
      <c r="Y13" s="25">
        <f t="shared" si="1"/>
        <v>0</v>
      </c>
      <c r="Z13" s="24"/>
      <c r="AA13" s="24"/>
      <c r="AB13" s="24"/>
      <c r="AC13" s="25">
        <f t="shared" si="2"/>
        <v>0</v>
      </c>
      <c r="AD13" s="24"/>
      <c r="AE13" s="24"/>
      <c r="AF13" s="24"/>
      <c r="AG13" s="25">
        <f t="shared" si="3"/>
        <v>0</v>
      </c>
      <c r="AH13" s="25">
        <f t="shared" si="4"/>
        <v>0</v>
      </c>
      <c r="AI13" s="26">
        <f t="shared" si="5"/>
        <v>0</v>
      </c>
      <c r="AJ13" s="27">
        <f t="shared" si="6"/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6</v>
      </c>
      <c r="B14" s="19"/>
      <c r="C14" s="91" t="s">
        <v>135</v>
      </c>
      <c r="D14" s="29">
        <v>45365</v>
      </c>
      <c r="E14" s="30" t="s">
        <v>128</v>
      </c>
      <c r="F14" s="22" t="s">
        <v>129</v>
      </c>
      <c r="G14" s="22" t="s">
        <v>130</v>
      </c>
      <c r="H14" s="21"/>
      <c r="I14" s="21"/>
      <c r="J14" s="119"/>
      <c r="K14" s="31">
        <v>4560000</v>
      </c>
      <c r="L14" s="22" t="s">
        <v>93</v>
      </c>
      <c r="M14" s="24"/>
      <c r="N14" s="24"/>
      <c r="O14" s="24"/>
      <c r="P14" s="30"/>
      <c r="Q14" s="30"/>
      <c r="R14" s="24"/>
      <c r="S14" s="24"/>
      <c r="T14" s="31">
        <v>4560000</v>
      </c>
      <c r="U14" s="25">
        <f>SUM(R14:T14)</f>
        <v>4560000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4560000</v>
      </c>
      <c r="AI14" s="26">
        <f>IF(ISERROR(AH14/J14),0,AH14/J14)</f>
        <v>0</v>
      </c>
      <c r="AJ14" s="27">
        <f>IF(ISERROR(AH14/$AH$260),"-",AH14/$AH$260)</f>
        <v>2.1486317016217397E-3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25">
      <c r="A15" s="108" t="s">
        <v>45</v>
      </c>
      <c r="B15" s="109"/>
      <c r="C15" s="110"/>
      <c r="D15" s="110"/>
      <c r="E15" s="110"/>
      <c r="F15" s="110"/>
      <c r="G15" s="110"/>
      <c r="H15" s="110"/>
      <c r="I15" s="111"/>
      <c r="J15" s="33">
        <f>SUM(J9:J14)</f>
        <v>92020000</v>
      </c>
      <c r="K15" s="33">
        <f>SUM(K9:K14)</f>
        <v>51230000</v>
      </c>
      <c r="L15" s="32"/>
      <c r="M15" s="33">
        <f>SUM(M9:M14)</f>
        <v>0</v>
      </c>
      <c r="N15" s="33">
        <f>SUM(N9:N14)</f>
        <v>0</v>
      </c>
      <c r="O15" s="33">
        <f>SUM(O9:O14)</f>
        <v>0</v>
      </c>
      <c r="P15" s="34"/>
      <c r="Q15" s="35"/>
      <c r="R15" s="33">
        <f>SUM(R9:R14)</f>
        <v>0</v>
      </c>
      <c r="S15" s="33">
        <f t="shared" ref="S15:AH15" si="7">SUM(S9:S14)</f>
        <v>0</v>
      </c>
      <c r="T15" s="33">
        <f t="shared" si="7"/>
        <v>51230000</v>
      </c>
      <c r="U15" s="33">
        <f t="shared" si="7"/>
        <v>51230000</v>
      </c>
      <c r="V15" s="33">
        <f t="shared" si="7"/>
        <v>0</v>
      </c>
      <c r="W15" s="33">
        <f t="shared" si="7"/>
        <v>0</v>
      </c>
      <c r="X15" s="33">
        <f t="shared" si="7"/>
        <v>0</v>
      </c>
      <c r="Y15" s="33">
        <f t="shared" si="7"/>
        <v>0</v>
      </c>
      <c r="Z15" s="33">
        <f t="shared" si="7"/>
        <v>0</v>
      </c>
      <c r="AA15" s="33">
        <f t="shared" si="7"/>
        <v>0</v>
      </c>
      <c r="AB15" s="33">
        <f t="shared" si="7"/>
        <v>0</v>
      </c>
      <c r="AC15" s="33">
        <f t="shared" si="7"/>
        <v>0</v>
      </c>
      <c r="AD15" s="33">
        <f t="shared" si="7"/>
        <v>0</v>
      </c>
      <c r="AE15" s="33">
        <f t="shared" si="7"/>
        <v>0</v>
      </c>
      <c r="AF15" s="33">
        <f t="shared" si="7"/>
        <v>0</v>
      </c>
      <c r="AG15" s="33">
        <f t="shared" si="7"/>
        <v>0</v>
      </c>
      <c r="AH15" s="33">
        <f t="shared" si="7"/>
        <v>51230000</v>
      </c>
      <c r="AI15" s="36">
        <f>IF(ISERROR(AH15/J15),0,AH15/J15)</f>
        <v>0.55672679852206042</v>
      </c>
      <c r="AJ15" s="36">
        <f>IF(ISERROR(AH15/$AH$260),0,AH15/$AH$260)</f>
        <v>2.4139123261860025E-2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46</v>
      </c>
      <c r="B16" s="121"/>
      <c r="C16" s="121"/>
      <c r="D16" s="121"/>
      <c r="E16" s="122"/>
      <c r="F16" s="9"/>
      <c r="G16" s="10"/>
      <c r="H16" s="11"/>
      <c r="I16" s="11"/>
      <c r="J16" s="39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customHeight="1" outlineLevel="1" x14ac:dyDescent="0.25">
      <c r="A17" s="18">
        <v>1</v>
      </c>
      <c r="B17" s="19"/>
      <c r="C17" s="64" t="s">
        <v>145</v>
      </c>
      <c r="D17" s="21">
        <v>45357</v>
      </c>
      <c r="E17" s="22" t="s">
        <v>136</v>
      </c>
      <c r="F17" s="22" t="s">
        <v>129</v>
      </c>
      <c r="G17" s="22" t="s">
        <v>130</v>
      </c>
      <c r="H17" s="21"/>
      <c r="I17" s="21"/>
      <c r="J17" s="123">
        <v>114882432</v>
      </c>
      <c r="K17" s="23"/>
      <c r="L17" s="22" t="s">
        <v>93</v>
      </c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IF(ISERROR(AH17/$AH$260),"-",AH17/$AH$260)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2</v>
      </c>
      <c r="B18" s="19"/>
      <c r="C18" s="64"/>
      <c r="D18" s="29"/>
      <c r="E18" s="30" t="s">
        <v>137</v>
      </c>
      <c r="F18" s="22" t="s">
        <v>129</v>
      </c>
      <c r="G18" s="22" t="s">
        <v>130</v>
      </c>
      <c r="H18" s="29"/>
      <c r="I18" s="29"/>
      <c r="J18" s="136"/>
      <c r="K18" s="31"/>
      <c r="L18" s="22" t="s">
        <v>93</v>
      </c>
      <c r="M18" s="24"/>
      <c r="N18" s="24"/>
      <c r="O18" s="24"/>
      <c r="P18" s="30"/>
      <c r="Q18" s="30"/>
      <c r="R18" s="24"/>
      <c r="S18" s="24"/>
      <c r="T18" s="24"/>
      <c r="U18" s="25">
        <f t="shared" ref="U18:U24" si="8">SUM(R18:T18)</f>
        <v>0</v>
      </c>
      <c r="V18" s="24"/>
      <c r="W18" s="24"/>
      <c r="X18" s="24"/>
      <c r="Y18" s="25">
        <f t="shared" ref="Y18:Y24" si="9">SUM(V18:X18)</f>
        <v>0</v>
      </c>
      <c r="Z18" s="24"/>
      <c r="AA18" s="24"/>
      <c r="AB18" s="24"/>
      <c r="AC18" s="25">
        <f t="shared" ref="AC18:AC24" si="10">SUM(Z18:AB18)</f>
        <v>0</v>
      </c>
      <c r="AD18" s="24"/>
      <c r="AE18" s="24"/>
      <c r="AF18" s="24"/>
      <c r="AG18" s="25">
        <f t="shared" ref="AG18:AG24" si="11">SUM(AD18:AF18)</f>
        <v>0</v>
      </c>
      <c r="AH18" s="25">
        <f t="shared" ref="AH18:AH24" si="12">SUM(U18,Y18,AC18,AG18)</f>
        <v>0</v>
      </c>
      <c r="AI18" s="26">
        <f t="shared" ref="AI18:AI24" si="13">IF(ISERROR(AH18/J18),0,AH18/J18)</f>
        <v>0</v>
      </c>
      <c r="AJ18" s="27">
        <f t="shared" ref="AJ18:AJ24" si="14">IF(ISERROR(AH18/$AH$260),"-",AH18/$AH$260)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8">
        <v>3</v>
      </c>
      <c r="B19" s="19"/>
      <c r="C19" s="64"/>
      <c r="D19" s="29"/>
      <c r="E19" s="30" t="s">
        <v>138</v>
      </c>
      <c r="F19" s="22" t="s">
        <v>129</v>
      </c>
      <c r="G19" s="22" t="s">
        <v>130</v>
      </c>
      <c r="H19" s="29"/>
      <c r="I19" s="29"/>
      <c r="J19" s="136"/>
      <c r="K19" s="31"/>
      <c r="L19" s="22" t="s">
        <v>93</v>
      </c>
      <c r="M19" s="24"/>
      <c r="N19" s="24"/>
      <c r="O19" s="24"/>
      <c r="P19" s="30"/>
      <c r="Q19" s="30"/>
      <c r="R19" s="24"/>
      <c r="S19" s="24"/>
      <c r="T19" s="24"/>
      <c r="U19" s="25">
        <f t="shared" si="8"/>
        <v>0</v>
      </c>
      <c r="V19" s="24"/>
      <c r="W19" s="24"/>
      <c r="X19" s="24"/>
      <c r="Y19" s="25">
        <f t="shared" si="9"/>
        <v>0</v>
      </c>
      <c r="Z19" s="24"/>
      <c r="AA19" s="24"/>
      <c r="AB19" s="24"/>
      <c r="AC19" s="25">
        <f t="shared" si="10"/>
        <v>0</v>
      </c>
      <c r="AD19" s="24"/>
      <c r="AE19" s="24"/>
      <c r="AF19" s="24"/>
      <c r="AG19" s="25">
        <f t="shared" si="11"/>
        <v>0</v>
      </c>
      <c r="AH19" s="25">
        <f t="shared" si="12"/>
        <v>0</v>
      </c>
      <c r="AI19" s="26">
        <f t="shared" si="13"/>
        <v>0</v>
      </c>
      <c r="AJ19" s="27">
        <f t="shared" si="14"/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4</v>
      </c>
      <c r="B20" s="19"/>
      <c r="C20" s="64" t="s">
        <v>146</v>
      </c>
      <c r="D20" s="29">
        <v>45344</v>
      </c>
      <c r="E20" s="30" t="s">
        <v>139</v>
      </c>
      <c r="F20" s="22" t="s">
        <v>129</v>
      </c>
      <c r="G20" s="22" t="s">
        <v>130</v>
      </c>
      <c r="H20" s="29"/>
      <c r="I20" s="29"/>
      <c r="J20" s="136"/>
      <c r="K20" s="31"/>
      <c r="L20" s="22" t="s">
        <v>93</v>
      </c>
      <c r="M20" s="24"/>
      <c r="N20" s="24"/>
      <c r="O20" s="24"/>
      <c r="P20" s="30"/>
      <c r="Q20" s="30"/>
      <c r="R20" s="24"/>
      <c r="S20" s="24"/>
      <c r="T20" s="24"/>
      <c r="U20" s="25">
        <f t="shared" si="8"/>
        <v>0</v>
      </c>
      <c r="V20" s="24"/>
      <c r="W20" s="24"/>
      <c r="X20" s="24"/>
      <c r="Y20" s="25">
        <f t="shared" si="9"/>
        <v>0</v>
      </c>
      <c r="Z20" s="24"/>
      <c r="AA20" s="24"/>
      <c r="AB20" s="24"/>
      <c r="AC20" s="25">
        <f t="shared" si="10"/>
        <v>0</v>
      </c>
      <c r="AD20" s="24"/>
      <c r="AE20" s="24"/>
      <c r="AF20" s="24"/>
      <c r="AG20" s="25">
        <f t="shared" si="11"/>
        <v>0</v>
      </c>
      <c r="AH20" s="25">
        <f t="shared" si="12"/>
        <v>0</v>
      </c>
      <c r="AI20" s="26">
        <f t="shared" si="13"/>
        <v>0</v>
      </c>
      <c r="AJ20" s="27">
        <f t="shared" si="14"/>
        <v>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8">
        <v>5</v>
      </c>
      <c r="B21" s="19"/>
      <c r="C21" s="64" t="s">
        <v>147</v>
      </c>
      <c r="D21" s="29">
        <v>45344</v>
      </c>
      <c r="E21" s="30" t="s">
        <v>140</v>
      </c>
      <c r="F21" s="22" t="s">
        <v>129</v>
      </c>
      <c r="G21" s="22" t="s">
        <v>130</v>
      </c>
      <c r="H21" s="29"/>
      <c r="I21" s="29"/>
      <c r="J21" s="136"/>
      <c r="K21" s="31"/>
      <c r="L21" s="22" t="s">
        <v>93</v>
      </c>
      <c r="M21" s="24"/>
      <c r="N21" s="24"/>
      <c r="O21" s="24"/>
      <c r="P21" s="30"/>
      <c r="Q21" s="30"/>
      <c r="R21" s="24"/>
      <c r="S21" s="24"/>
      <c r="T21" s="24"/>
      <c r="U21" s="25">
        <f t="shared" si="8"/>
        <v>0</v>
      </c>
      <c r="V21" s="24"/>
      <c r="W21" s="24"/>
      <c r="X21" s="24"/>
      <c r="Y21" s="25">
        <f t="shared" si="9"/>
        <v>0</v>
      </c>
      <c r="Z21" s="24"/>
      <c r="AA21" s="24"/>
      <c r="AB21" s="24"/>
      <c r="AC21" s="25">
        <f t="shared" si="10"/>
        <v>0</v>
      </c>
      <c r="AD21" s="24"/>
      <c r="AE21" s="24"/>
      <c r="AF21" s="24"/>
      <c r="AG21" s="25">
        <f t="shared" si="11"/>
        <v>0</v>
      </c>
      <c r="AH21" s="25">
        <f t="shared" si="12"/>
        <v>0</v>
      </c>
      <c r="AI21" s="26">
        <f t="shared" si="13"/>
        <v>0</v>
      </c>
      <c r="AJ21" s="27">
        <f t="shared" si="14"/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6</v>
      </c>
      <c r="B22" s="19"/>
      <c r="C22" s="64" t="s">
        <v>148</v>
      </c>
      <c r="D22" s="29">
        <v>45357</v>
      </c>
      <c r="E22" s="30" t="s">
        <v>141</v>
      </c>
      <c r="F22" s="22" t="s">
        <v>129</v>
      </c>
      <c r="G22" s="22" t="s">
        <v>130</v>
      </c>
      <c r="H22" s="29"/>
      <c r="I22" s="29"/>
      <c r="J22" s="136"/>
      <c r="K22" s="31"/>
      <c r="L22" s="22" t="s">
        <v>93</v>
      </c>
      <c r="M22" s="24"/>
      <c r="N22" s="24"/>
      <c r="O22" s="24"/>
      <c r="P22" s="30"/>
      <c r="Q22" s="30"/>
      <c r="R22" s="24"/>
      <c r="S22" s="24"/>
      <c r="T22" s="24"/>
      <c r="U22" s="25">
        <f t="shared" si="8"/>
        <v>0</v>
      </c>
      <c r="V22" s="24"/>
      <c r="W22" s="24"/>
      <c r="X22" s="24"/>
      <c r="Y22" s="25">
        <f t="shared" si="9"/>
        <v>0</v>
      </c>
      <c r="Z22" s="24"/>
      <c r="AA22" s="24"/>
      <c r="AB22" s="24"/>
      <c r="AC22" s="25">
        <f t="shared" si="10"/>
        <v>0</v>
      </c>
      <c r="AD22" s="24"/>
      <c r="AE22" s="24"/>
      <c r="AF22" s="24"/>
      <c r="AG22" s="25">
        <f t="shared" si="11"/>
        <v>0</v>
      </c>
      <c r="AH22" s="25">
        <f t="shared" si="12"/>
        <v>0</v>
      </c>
      <c r="AI22" s="26">
        <f t="shared" si="13"/>
        <v>0</v>
      </c>
      <c r="AJ22" s="27">
        <f t="shared" si="14"/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7</v>
      </c>
      <c r="B23" s="19"/>
      <c r="C23" s="64"/>
      <c r="D23" s="29"/>
      <c r="E23" s="30" t="s">
        <v>142</v>
      </c>
      <c r="F23" s="22" t="s">
        <v>129</v>
      </c>
      <c r="G23" s="22" t="s">
        <v>130</v>
      </c>
      <c r="H23" s="29"/>
      <c r="I23" s="29"/>
      <c r="J23" s="136"/>
      <c r="K23" s="31"/>
      <c r="L23" s="22" t="s">
        <v>93</v>
      </c>
      <c r="M23" s="24"/>
      <c r="N23" s="24"/>
      <c r="O23" s="24"/>
      <c r="P23" s="30"/>
      <c r="Q23" s="30"/>
      <c r="R23" s="24"/>
      <c r="S23" s="24"/>
      <c r="T23" s="24"/>
      <c r="U23" s="25">
        <f t="shared" si="8"/>
        <v>0</v>
      </c>
      <c r="V23" s="24"/>
      <c r="W23" s="24"/>
      <c r="X23" s="24"/>
      <c r="Y23" s="25">
        <f t="shared" si="9"/>
        <v>0</v>
      </c>
      <c r="Z23" s="24"/>
      <c r="AA23" s="24"/>
      <c r="AB23" s="24"/>
      <c r="AC23" s="25">
        <f t="shared" si="10"/>
        <v>0</v>
      </c>
      <c r="AD23" s="24"/>
      <c r="AE23" s="24"/>
      <c r="AF23" s="24"/>
      <c r="AG23" s="25">
        <f t="shared" si="11"/>
        <v>0</v>
      </c>
      <c r="AH23" s="25">
        <f t="shared" si="12"/>
        <v>0</v>
      </c>
      <c r="AI23" s="26">
        <f t="shared" si="13"/>
        <v>0</v>
      </c>
      <c r="AJ23" s="27">
        <f t="shared" si="14"/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8</v>
      </c>
      <c r="B24" s="19"/>
      <c r="C24" s="64" t="s">
        <v>149</v>
      </c>
      <c r="D24" s="29">
        <v>45344</v>
      </c>
      <c r="E24" s="30" t="s">
        <v>143</v>
      </c>
      <c r="F24" s="22" t="s">
        <v>129</v>
      </c>
      <c r="G24" s="22" t="s">
        <v>130</v>
      </c>
      <c r="H24" s="29"/>
      <c r="I24" s="29"/>
      <c r="J24" s="136"/>
      <c r="K24" s="31"/>
      <c r="L24" s="22" t="s">
        <v>93</v>
      </c>
      <c r="M24" s="24"/>
      <c r="N24" s="24"/>
      <c r="O24" s="24"/>
      <c r="P24" s="30"/>
      <c r="Q24" s="30"/>
      <c r="R24" s="24"/>
      <c r="S24" s="24"/>
      <c r="T24" s="24"/>
      <c r="U24" s="25">
        <f t="shared" si="8"/>
        <v>0</v>
      </c>
      <c r="V24" s="24"/>
      <c r="W24" s="24"/>
      <c r="X24" s="24"/>
      <c r="Y24" s="25">
        <f t="shared" si="9"/>
        <v>0</v>
      </c>
      <c r="Z24" s="24"/>
      <c r="AA24" s="24"/>
      <c r="AB24" s="24"/>
      <c r="AC24" s="25">
        <f t="shared" si="10"/>
        <v>0</v>
      </c>
      <c r="AD24" s="24"/>
      <c r="AE24" s="24"/>
      <c r="AF24" s="24"/>
      <c r="AG24" s="25">
        <f t="shared" si="11"/>
        <v>0</v>
      </c>
      <c r="AH24" s="25">
        <f t="shared" si="12"/>
        <v>0</v>
      </c>
      <c r="AI24" s="26">
        <f t="shared" si="13"/>
        <v>0</v>
      </c>
      <c r="AJ24" s="27">
        <f t="shared" si="14"/>
        <v>0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8">
        <v>9</v>
      </c>
      <c r="B25" s="19"/>
      <c r="C25" s="64" t="s">
        <v>150</v>
      </c>
      <c r="D25" s="29">
        <v>45344</v>
      </c>
      <c r="E25" s="30" t="s">
        <v>144</v>
      </c>
      <c r="F25" s="22" t="s">
        <v>129</v>
      </c>
      <c r="G25" s="22" t="s">
        <v>130</v>
      </c>
      <c r="H25" s="29"/>
      <c r="I25" s="29"/>
      <c r="J25" s="136"/>
      <c r="K25" s="31"/>
      <c r="L25" s="22" t="s">
        <v>93</v>
      </c>
      <c r="M25" s="24"/>
      <c r="N25" s="24"/>
      <c r="O25" s="24"/>
      <c r="P25" s="30"/>
      <c r="Q25" s="30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/>
      <c r="AF25" s="24"/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IF(ISERROR(AH25/$AH$260),"-",AH25/$AH$260)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8">
        <v>10</v>
      </c>
      <c r="B26" s="19"/>
      <c r="C26" s="64"/>
      <c r="D26" s="29"/>
      <c r="E26" s="30"/>
      <c r="F26" s="22"/>
      <c r="G26" s="22"/>
      <c r="H26" s="29"/>
      <c r="I26" s="29"/>
      <c r="J26" s="136"/>
      <c r="K26" s="31">
        <v>97944</v>
      </c>
      <c r="L26" s="22" t="s">
        <v>99</v>
      </c>
      <c r="M26" s="24"/>
      <c r="N26" s="24"/>
      <c r="O26" s="24"/>
      <c r="P26" s="30"/>
      <c r="Q26" s="30"/>
      <c r="R26" s="24"/>
      <c r="S26" s="24"/>
      <c r="T26" s="24">
        <v>97944</v>
      </c>
      <c r="U26" s="25">
        <f>SUM(R26:T26)</f>
        <v>97944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/>
      <c r="AF26" s="24"/>
      <c r="AG26" s="25">
        <f>SUM(AD26:AF26)</f>
        <v>0</v>
      </c>
      <c r="AH26" s="25">
        <f>SUM(U26,Y26,AC26,AG26)</f>
        <v>97944</v>
      </c>
      <c r="AI26" s="26">
        <f>IF(ISERROR(AH26/J26),0,AH26/J26)</f>
        <v>0</v>
      </c>
      <c r="AJ26" s="27">
        <f>IF(ISERROR(AH26/$AH$260),"-",AH26/$AH$260)</f>
        <v>4.6150347233254313E-5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8">
        <v>10</v>
      </c>
      <c r="B27" s="19"/>
      <c r="C27" s="64"/>
      <c r="D27" s="29"/>
      <c r="E27" s="30"/>
      <c r="F27" s="22"/>
      <c r="G27" s="22"/>
      <c r="H27" s="29"/>
      <c r="I27" s="29"/>
      <c r="J27" s="124"/>
      <c r="K27" s="31">
        <v>142436</v>
      </c>
      <c r="L27" s="22" t="s">
        <v>100</v>
      </c>
      <c r="M27" s="24"/>
      <c r="N27" s="24"/>
      <c r="O27" s="24"/>
      <c r="P27" s="30"/>
      <c r="Q27" s="30"/>
      <c r="R27" s="24"/>
      <c r="S27" s="24"/>
      <c r="T27" s="24">
        <v>142436</v>
      </c>
      <c r="U27" s="25">
        <f>SUM(R27:T27)</f>
        <v>142436</v>
      </c>
      <c r="V27" s="24"/>
      <c r="W27" s="24"/>
      <c r="X27" s="24"/>
      <c r="Y27" s="25">
        <f>SUM(V27:X27)</f>
        <v>0</v>
      </c>
      <c r="Z27" s="24"/>
      <c r="AA27" s="24"/>
      <c r="AB27" s="24"/>
      <c r="AC27" s="25">
        <f>SUM(Z27:AB27)</f>
        <v>0</v>
      </c>
      <c r="AD27" s="24"/>
      <c r="AE27" s="24"/>
      <c r="AF27" s="24"/>
      <c r="AG27" s="25">
        <f>SUM(AD27:AF27)</f>
        <v>0</v>
      </c>
      <c r="AH27" s="25">
        <f>SUM(U27,Y27,AC27,AG27)</f>
        <v>142436</v>
      </c>
      <c r="AI27" s="26">
        <f>IF(ISERROR(AH27/J27),0,AH27/J27)</f>
        <v>0</v>
      </c>
      <c r="AJ27" s="27">
        <f>IF(ISERROR(AH27/$AH$260),"-",AH27/$AH$260)</f>
        <v>6.7114584441270642E-5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37" customFormat="1" ht="12.75" customHeight="1" x14ac:dyDescent="0.25">
      <c r="A28" s="108" t="s">
        <v>47</v>
      </c>
      <c r="B28" s="109"/>
      <c r="C28" s="110"/>
      <c r="D28" s="110"/>
      <c r="E28" s="110"/>
      <c r="F28" s="110"/>
      <c r="G28" s="110"/>
      <c r="H28" s="110"/>
      <c r="I28" s="111"/>
      <c r="J28" s="33">
        <f>SUM(J17:J27)</f>
        <v>114882432</v>
      </c>
      <c r="K28" s="33">
        <f>SUM(K17:K27)</f>
        <v>240380</v>
      </c>
      <c r="L28" s="32"/>
      <c r="M28" s="33">
        <f>SUM(M17:M27)</f>
        <v>0</v>
      </c>
      <c r="N28" s="33">
        <f>SUM(N17:N27)</f>
        <v>0</v>
      </c>
      <c r="O28" s="33">
        <f>SUM(O17:O27)</f>
        <v>0</v>
      </c>
      <c r="P28" s="34"/>
      <c r="Q28" s="35"/>
      <c r="R28" s="33">
        <f t="shared" ref="R28:AH28" si="15">SUM(R17:R27)</f>
        <v>0</v>
      </c>
      <c r="S28" s="33">
        <f t="shared" si="15"/>
        <v>0</v>
      </c>
      <c r="T28" s="33">
        <f t="shared" si="15"/>
        <v>240380</v>
      </c>
      <c r="U28" s="33">
        <f t="shared" si="15"/>
        <v>240380</v>
      </c>
      <c r="V28" s="33">
        <f t="shared" si="15"/>
        <v>0</v>
      </c>
      <c r="W28" s="33">
        <f t="shared" si="15"/>
        <v>0</v>
      </c>
      <c r="X28" s="33">
        <f t="shared" si="15"/>
        <v>0</v>
      </c>
      <c r="Y28" s="33">
        <f t="shared" si="15"/>
        <v>0</v>
      </c>
      <c r="Z28" s="33">
        <f t="shared" si="15"/>
        <v>0</v>
      </c>
      <c r="AA28" s="33">
        <f t="shared" si="15"/>
        <v>0</v>
      </c>
      <c r="AB28" s="33">
        <f t="shared" si="15"/>
        <v>0</v>
      </c>
      <c r="AC28" s="33">
        <f t="shared" si="15"/>
        <v>0</v>
      </c>
      <c r="AD28" s="33">
        <f t="shared" si="15"/>
        <v>0</v>
      </c>
      <c r="AE28" s="33">
        <f t="shared" si="15"/>
        <v>0</v>
      </c>
      <c r="AF28" s="33">
        <f t="shared" si="15"/>
        <v>0</v>
      </c>
      <c r="AG28" s="33">
        <f t="shared" si="15"/>
        <v>0</v>
      </c>
      <c r="AH28" s="33">
        <f t="shared" si="15"/>
        <v>240380</v>
      </c>
      <c r="AI28" s="36">
        <f>IF(ISERROR(AH28/J28),0,AH28/J28)</f>
        <v>2.0923999937605777E-3</v>
      </c>
      <c r="AJ28" s="36">
        <f>IF(ISERROR(AH28/$AH$260),0,AH28/$AH$260)</f>
        <v>1.1326493167452496E-4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x14ac:dyDescent="0.25">
      <c r="A29" s="120" t="s">
        <v>48</v>
      </c>
      <c r="B29" s="121"/>
      <c r="C29" s="121"/>
      <c r="D29" s="121"/>
      <c r="E29" s="122"/>
      <c r="F29" s="9"/>
      <c r="G29" s="10"/>
      <c r="H29" s="11"/>
      <c r="I29" s="11"/>
      <c r="J29" s="12"/>
      <c r="K29" s="13"/>
      <c r="L29" s="14"/>
      <c r="M29" s="15"/>
      <c r="N29" s="15"/>
      <c r="O29" s="15"/>
      <c r="P29" s="10"/>
      <c r="Q29" s="16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7"/>
      <c r="AJ29" s="17"/>
    </row>
    <row r="30" spans="1:106" ht="12.75" customHeight="1" outlineLevel="1" x14ac:dyDescent="0.25">
      <c r="A30" s="18">
        <v>1</v>
      </c>
      <c r="B30" s="19"/>
      <c r="C30" s="64" t="s">
        <v>161</v>
      </c>
      <c r="D30" s="29">
        <v>45331</v>
      </c>
      <c r="E30" s="22" t="s">
        <v>151</v>
      </c>
      <c r="F30" s="22" t="s">
        <v>129</v>
      </c>
      <c r="G30" s="22" t="s">
        <v>130</v>
      </c>
      <c r="H30" s="21"/>
      <c r="I30" s="21"/>
      <c r="J30" s="118">
        <v>123360000</v>
      </c>
      <c r="K30" s="23">
        <v>5490000</v>
      </c>
      <c r="L30" s="22" t="s">
        <v>93</v>
      </c>
      <c r="M30" s="24"/>
      <c r="N30" s="24"/>
      <c r="O30" s="24"/>
      <c r="P30" s="22"/>
      <c r="Q30" s="22"/>
      <c r="R30" s="24"/>
      <c r="S30" s="24"/>
      <c r="T30" s="23">
        <v>5490000</v>
      </c>
      <c r="U30" s="25">
        <f>SUM(R30:T30)</f>
        <v>5490000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5490000</v>
      </c>
      <c r="AI30" s="26">
        <f>IF(ISERROR(AH30/J30),0,AH30/J30)</f>
        <v>4.4503891050583659E-2</v>
      </c>
      <c r="AJ30" s="27">
        <f>IF(ISERROR(AH30/$AH$260),"-",AH30/$AH$260)</f>
        <v>2.5868394828735416E-3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8">
        <v>2</v>
      </c>
      <c r="B31" s="19"/>
      <c r="C31" s="64" t="s">
        <v>163</v>
      </c>
      <c r="D31" s="29">
        <v>45335</v>
      </c>
      <c r="E31" s="30" t="s">
        <v>152</v>
      </c>
      <c r="F31" s="22" t="s">
        <v>129</v>
      </c>
      <c r="G31" s="22" t="s">
        <v>130</v>
      </c>
      <c r="H31" s="29"/>
      <c r="I31" s="29"/>
      <c r="J31" s="132"/>
      <c r="K31" s="31">
        <v>11230000</v>
      </c>
      <c r="L31" s="22" t="s">
        <v>93</v>
      </c>
      <c r="M31" s="24"/>
      <c r="N31" s="24"/>
      <c r="O31" s="24"/>
      <c r="P31" s="30"/>
      <c r="Q31" s="30"/>
      <c r="R31" s="24"/>
      <c r="S31" s="24"/>
      <c r="T31" s="31">
        <v>11230000</v>
      </c>
      <c r="U31" s="25">
        <f t="shared" ref="U31:U37" si="16">SUM(R31:T31)</f>
        <v>11230000</v>
      </c>
      <c r="V31" s="24"/>
      <c r="W31" s="24"/>
      <c r="X31" s="24"/>
      <c r="Y31" s="25">
        <f t="shared" ref="Y31:Y37" si="17">SUM(V31:X31)</f>
        <v>0</v>
      </c>
      <c r="Z31" s="24"/>
      <c r="AA31" s="24"/>
      <c r="AB31" s="24"/>
      <c r="AC31" s="25">
        <f t="shared" ref="AC31:AC37" si="18">SUM(Z31:AB31)</f>
        <v>0</v>
      </c>
      <c r="AD31" s="24"/>
      <c r="AE31" s="24"/>
      <c r="AF31" s="24"/>
      <c r="AG31" s="25">
        <f t="shared" ref="AG31:AG37" si="19">SUM(AD31:AF31)</f>
        <v>0</v>
      </c>
      <c r="AH31" s="25">
        <f t="shared" ref="AH31:AH37" si="20">SUM(U31,Y31,AC31,AG31)</f>
        <v>11230000</v>
      </c>
      <c r="AI31" s="26">
        <f t="shared" ref="AI31:AI37" si="21">IF(ISERROR(AH31/J31),0,AH31/J31)</f>
        <v>0</v>
      </c>
      <c r="AJ31" s="27">
        <f t="shared" ref="AJ31:AJ37" si="22">IF(ISERROR(AH31/$AH$260),"-",AH31/$AH$260)</f>
        <v>5.2914767564061702E-3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8">
        <v>2</v>
      </c>
      <c r="B32" s="19"/>
      <c r="C32" s="64" t="s">
        <v>162</v>
      </c>
      <c r="D32" s="29">
        <v>45331</v>
      </c>
      <c r="E32" s="30" t="s">
        <v>153</v>
      </c>
      <c r="F32" s="22" t="s">
        <v>129</v>
      </c>
      <c r="G32" s="22" t="s">
        <v>130</v>
      </c>
      <c r="H32" s="29"/>
      <c r="I32" s="29"/>
      <c r="J32" s="132"/>
      <c r="K32" s="31">
        <v>5250000</v>
      </c>
      <c r="L32" s="22" t="s">
        <v>93</v>
      </c>
      <c r="M32" s="24"/>
      <c r="N32" s="24"/>
      <c r="O32" s="24"/>
      <c r="P32" s="30"/>
      <c r="Q32" s="30"/>
      <c r="R32" s="24"/>
      <c r="S32" s="24"/>
      <c r="T32" s="31">
        <v>5250000</v>
      </c>
      <c r="U32" s="25">
        <f t="shared" si="16"/>
        <v>5250000</v>
      </c>
      <c r="V32" s="24"/>
      <c r="W32" s="24"/>
      <c r="X32" s="24"/>
      <c r="Y32" s="25">
        <f t="shared" si="17"/>
        <v>0</v>
      </c>
      <c r="Z32" s="24"/>
      <c r="AA32" s="24"/>
      <c r="AB32" s="24"/>
      <c r="AC32" s="25">
        <f t="shared" si="18"/>
        <v>0</v>
      </c>
      <c r="AD32" s="24"/>
      <c r="AE32" s="24"/>
      <c r="AF32" s="24"/>
      <c r="AG32" s="25">
        <f t="shared" si="19"/>
        <v>0</v>
      </c>
      <c r="AH32" s="25">
        <f t="shared" si="20"/>
        <v>5250000</v>
      </c>
      <c r="AI32" s="26">
        <f t="shared" si="21"/>
        <v>0</v>
      </c>
      <c r="AJ32" s="27">
        <f t="shared" si="22"/>
        <v>2.4737536038408185E-3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8">
        <v>2</v>
      </c>
      <c r="B33" s="19"/>
      <c r="C33" s="64" t="s">
        <v>167</v>
      </c>
      <c r="D33" s="29">
        <v>45350</v>
      </c>
      <c r="E33" s="30" t="s">
        <v>154</v>
      </c>
      <c r="F33" s="22" t="s">
        <v>129</v>
      </c>
      <c r="G33" s="22" t="s">
        <v>130</v>
      </c>
      <c r="H33" s="29"/>
      <c r="I33" s="29"/>
      <c r="J33" s="132"/>
      <c r="K33" s="31">
        <v>53410000</v>
      </c>
      <c r="L33" s="22" t="s">
        <v>93</v>
      </c>
      <c r="M33" s="24"/>
      <c r="N33" s="24"/>
      <c r="O33" s="24"/>
      <c r="P33" s="30"/>
      <c r="Q33" s="30"/>
      <c r="R33" s="24"/>
      <c r="S33" s="24"/>
      <c r="T33" s="31">
        <v>53410000</v>
      </c>
      <c r="U33" s="25">
        <f t="shared" si="16"/>
        <v>53410000</v>
      </c>
      <c r="V33" s="24"/>
      <c r="W33" s="24"/>
      <c r="X33" s="24"/>
      <c r="Y33" s="25">
        <f t="shared" si="17"/>
        <v>0</v>
      </c>
      <c r="Z33" s="24"/>
      <c r="AA33" s="24"/>
      <c r="AB33" s="24"/>
      <c r="AC33" s="25">
        <f t="shared" si="18"/>
        <v>0</v>
      </c>
      <c r="AD33" s="24"/>
      <c r="AE33" s="24"/>
      <c r="AF33" s="24"/>
      <c r="AG33" s="25">
        <f t="shared" si="19"/>
        <v>0</v>
      </c>
      <c r="AH33" s="25">
        <f t="shared" si="20"/>
        <v>53410000</v>
      </c>
      <c r="AI33" s="26">
        <f t="shared" si="21"/>
        <v>0</v>
      </c>
      <c r="AJ33" s="27">
        <f t="shared" si="22"/>
        <v>2.5166319996407262E-2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9"/>
      <c r="C34" s="64" t="s">
        <v>164</v>
      </c>
      <c r="D34" s="29">
        <v>45335</v>
      </c>
      <c r="E34" s="30" t="s">
        <v>155</v>
      </c>
      <c r="F34" s="22" t="s">
        <v>129</v>
      </c>
      <c r="G34" s="22" t="s">
        <v>130</v>
      </c>
      <c r="H34" s="29"/>
      <c r="I34" s="29"/>
      <c r="J34" s="132"/>
      <c r="K34" s="31">
        <v>4600000</v>
      </c>
      <c r="L34" s="22" t="s">
        <v>93</v>
      </c>
      <c r="M34" s="24"/>
      <c r="N34" s="24"/>
      <c r="O34" s="24"/>
      <c r="P34" s="30"/>
      <c r="Q34" s="30"/>
      <c r="R34" s="24"/>
      <c r="S34" s="24"/>
      <c r="T34" s="31">
        <v>4600000</v>
      </c>
      <c r="U34" s="25">
        <f t="shared" si="16"/>
        <v>4600000</v>
      </c>
      <c r="V34" s="24"/>
      <c r="W34" s="24"/>
      <c r="X34" s="24"/>
      <c r="Y34" s="25">
        <f t="shared" si="17"/>
        <v>0</v>
      </c>
      <c r="Z34" s="24"/>
      <c r="AA34" s="24"/>
      <c r="AB34" s="24"/>
      <c r="AC34" s="25">
        <f t="shared" si="18"/>
        <v>0</v>
      </c>
      <c r="AD34" s="24"/>
      <c r="AE34" s="24"/>
      <c r="AF34" s="24"/>
      <c r="AG34" s="25">
        <f t="shared" si="19"/>
        <v>0</v>
      </c>
      <c r="AH34" s="25">
        <f t="shared" si="20"/>
        <v>4600000</v>
      </c>
      <c r="AI34" s="26">
        <f t="shared" si="21"/>
        <v>0</v>
      </c>
      <c r="AJ34" s="27">
        <f t="shared" si="22"/>
        <v>2.1674793481271937E-3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2</v>
      </c>
      <c r="B35" s="19"/>
      <c r="C35" s="64" t="s">
        <v>165</v>
      </c>
      <c r="D35" s="29">
        <v>45335</v>
      </c>
      <c r="E35" s="30" t="s">
        <v>156</v>
      </c>
      <c r="F35" s="22" t="s">
        <v>129</v>
      </c>
      <c r="G35" s="22" t="s">
        <v>130</v>
      </c>
      <c r="H35" s="29"/>
      <c r="I35" s="29"/>
      <c r="J35" s="132"/>
      <c r="K35" s="31">
        <v>5360000</v>
      </c>
      <c r="L35" s="22" t="s">
        <v>93</v>
      </c>
      <c r="M35" s="24"/>
      <c r="N35" s="24"/>
      <c r="O35" s="24"/>
      <c r="P35" s="30"/>
      <c r="Q35" s="30"/>
      <c r="R35" s="24"/>
      <c r="S35" s="24"/>
      <c r="T35" s="31">
        <v>5360000</v>
      </c>
      <c r="U35" s="25">
        <f t="shared" si="16"/>
        <v>5360000</v>
      </c>
      <c r="V35" s="24"/>
      <c r="W35" s="24"/>
      <c r="X35" s="24"/>
      <c r="Y35" s="25">
        <f t="shared" si="17"/>
        <v>0</v>
      </c>
      <c r="Z35" s="24"/>
      <c r="AA35" s="24"/>
      <c r="AB35" s="24"/>
      <c r="AC35" s="25">
        <f t="shared" si="18"/>
        <v>0</v>
      </c>
      <c r="AD35" s="24"/>
      <c r="AE35" s="24"/>
      <c r="AF35" s="24"/>
      <c r="AG35" s="25">
        <f t="shared" si="19"/>
        <v>0</v>
      </c>
      <c r="AH35" s="25">
        <f t="shared" si="20"/>
        <v>5360000</v>
      </c>
      <c r="AI35" s="26">
        <f t="shared" si="21"/>
        <v>0</v>
      </c>
      <c r="AJ35" s="27">
        <f t="shared" si="22"/>
        <v>2.525584631730817E-3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8">
        <v>2</v>
      </c>
      <c r="B36" s="19"/>
      <c r="C36" s="64" t="s">
        <v>160</v>
      </c>
      <c r="D36" s="29">
        <v>45331</v>
      </c>
      <c r="E36" s="30" t="s">
        <v>157</v>
      </c>
      <c r="F36" s="22" t="s">
        <v>129</v>
      </c>
      <c r="G36" s="22" t="s">
        <v>130</v>
      </c>
      <c r="H36" s="29"/>
      <c r="I36" s="29"/>
      <c r="J36" s="132"/>
      <c r="K36" s="31">
        <v>4990000</v>
      </c>
      <c r="L36" s="22" t="s">
        <v>93</v>
      </c>
      <c r="M36" s="24"/>
      <c r="N36" s="24"/>
      <c r="O36" s="24"/>
      <c r="P36" s="30"/>
      <c r="Q36" s="30"/>
      <c r="R36" s="24"/>
      <c r="S36" s="24"/>
      <c r="T36" s="31">
        <v>4990000</v>
      </c>
      <c r="U36" s="25">
        <f t="shared" si="16"/>
        <v>4990000</v>
      </c>
      <c r="V36" s="24"/>
      <c r="W36" s="24"/>
      <c r="X36" s="24"/>
      <c r="Y36" s="25">
        <f t="shared" si="17"/>
        <v>0</v>
      </c>
      <c r="Z36" s="24"/>
      <c r="AA36" s="24"/>
      <c r="AB36" s="24"/>
      <c r="AC36" s="25">
        <f t="shared" si="18"/>
        <v>0</v>
      </c>
      <c r="AD36" s="24"/>
      <c r="AE36" s="24"/>
      <c r="AF36" s="24"/>
      <c r="AG36" s="25">
        <f t="shared" si="19"/>
        <v>0</v>
      </c>
      <c r="AH36" s="25">
        <f t="shared" si="20"/>
        <v>4990000</v>
      </c>
      <c r="AI36" s="26">
        <f t="shared" si="21"/>
        <v>0</v>
      </c>
      <c r="AJ36" s="27">
        <f t="shared" si="22"/>
        <v>2.3512439015553684E-3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8">
        <v>2</v>
      </c>
      <c r="B37" s="19"/>
      <c r="C37" s="64" t="s">
        <v>168</v>
      </c>
      <c r="D37" s="29">
        <v>45356</v>
      </c>
      <c r="E37" s="30" t="s">
        <v>158</v>
      </c>
      <c r="F37" s="22" t="s">
        <v>129</v>
      </c>
      <c r="G37" s="22" t="s">
        <v>130</v>
      </c>
      <c r="H37" s="29"/>
      <c r="I37" s="29"/>
      <c r="J37" s="132"/>
      <c r="K37" s="31">
        <v>5950000</v>
      </c>
      <c r="L37" s="22" t="s">
        <v>93</v>
      </c>
      <c r="M37" s="24"/>
      <c r="N37" s="24"/>
      <c r="O37" s="24"/>
      <c r="P37" s="30"/>
      <c r="Q37" s="30"/>
      <c r="R37" s="24"/>
      <c r="S37" s="24"/>
      <c r="T37" s="31">
        <v>5950000</v>
      </c>
      <c r="U37" s="25">
        <f t="shared" si="16"/>
        <v>5950000</v>
      </c>
      <c r="V37" s="24"/>
      <c r="W37" s="24"/>
      <c r="X37" s="24"/>
      <c r="Y37" s="25">
        <f t="shared" si="17"/>
        <v>0</v>
      </c>
      <c r="Z37" s="24"/>
      <c r="AA37" s="24"/>
      <c r="AB37" s="24"/>
      <c r="AC37" s="25">
        <f t="shared" si="18"/>
        <v>0</v>
      </c>
      <c r="AD37" s="24"/>
      <c r="AE37" s="24"/>
      <c r="AF37" s="24"/>
      <c r="AG37" s="25">
        <f t="shared" si="19"/>
        <v>0</v>
      </c>
      <c r="AH37" s="25">
        <f t="shared" si="20"/>
        <v>5950000</v>
      </c>
      <c r="AI37" s="26">
        <f t="shared" si="21"/>
        <v>0</v>
      </c>
      <c r="AJ37" s="27">
        <f t="shared" si="22"/>
        <v>2.8035874176862612E-3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2</v>
      </c>
      <c r="B38" s="19"/>
      <c r="C38" s="64" t="s">
        <v>166</v>
      </c>
      <c r="D38" s="29">
        <v>45335</v>
      </c>
      <c r="E38" s="30" t="s">
        <v>159</v>
      </c>
      <c r="F38" s="22" t="s">
        <v>129</v>
      </c>
      <c r="G38" s="22" t="s">
        <v>130</v>
      </c>
      <c r="H38" s="29"/>
      <c r="I38" s="29"/>
      <c r="J38" s="119"/>
      <c r="K38" s="31">
        <v>27080000</v>
      </c>
      <c r="L38" s="22" t="s">
        <v>93</v>
      </c>
      <c r="M38" s="24"/>
      <c r="N38" s="24"/>
      <c r="O38" s="24"/>
      <c r="P38" s="30"/>
      <c r="Q38" s="30"/>
      <c r="R38" s="24"/>
      <c r="S38" s="24"/>
      <c r="T38" s="31">
        <v>27080000</v>
      </c>
      <c r="U38" s="25">
        <f>SUM(R38:T38)</f>
        <v>27080000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27080000</v>
      </c>
      <c r="AI38" s="26">
        <f>IF(ISERROR(AH38/J38),0,AH38/J38)</f>
        <v>0</v>
      </c>
      <c r="AJ38" s="27">
        <f>IF(ISERROR(AH38/$AH$260),"-",AH38/$AH$260)</f>
        <v>1.275985668419226E-2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x14ac:dyDescent="0.25">
      <c r="A39" s="108" t="s">
        <v>49</v>
      </c>
      <c r="B39" s="109"/>
      <c r="C39" s="110"/>
      <c r="D39" s="110"/>
      <c r="E39" s="110"/>
      <c r="F39" s="110"/>
      <c r="G39" s="110"/>
      <c r="H39" s="110"/>
      <c r="I39" s="111"/>
      <c r="J39" s="33">
        <f>SUM(J30:J38)</f>
        <v>123360000</v>
      </c>
      <c r="K39" s="33">
        <f>SUM(K30:K38)</f>
        <v>123360000</v>
      </c>
      <c r="L39" s="32"/>
      <c r="M39" s="33">
        <f>SUM(M30:M38)</f>
        <v>0</v>
      </c>
      <c r="N39" s="33">
        <f>SUM(N30:N38)</f>
        <v>0</v>
      </c>
      <c r="O39" s="33">
        <f>SUM(O30:O38)</f>
        <v>0</v>
      </c>
      <c r="P39" s="34"/>
      <c r="Q39" s="35"/>
      <c r="R39" s="33">
        <f t="shared" ref="R39:AH39" si="23">SUM(R30:R38)</f>
        <v>0</v>
      </c>
      <c r="S39" s="33">
        <f t="shared" si="23"/>
        <v>0</v>
      </c>
      <c r="T39" s="33">
        <f t="shared" si="23"/>
        <v>123360000</v>
      </c>
      <c r="U39" s="33">
        <f t="shared" si="23"/>
        <v>123360000</v>
      </c>
      <c r="V39" s="33">
        <f t="shared" si="23"/>
        <v>0</v>
      </c>
      <c r="W39" s="33">
        <f t="shared" si="23"/>
        <v>0</v>
      </c>
      <c r="X39" s="33">
        <f t="shared" si="23"/>
        <v>0</v>
      </c>
      <c r="Y39" s="33">
        <f t="shared" si="23"/>
        <v>0</v>
      </c>
      <c r="Z39" s="33">
        <f t="shared" si="23"/>
        <v>0</v>
      </c>
      <c r="AA39" s="33">
        <f t="shared" si="23"/>
        <v>0</v>
      </c>
      <c r="AB39" s="33">
        <f t="shared" si="23"/>
        <v>0</v>
      </c>
      <c r="AC39" s="33">
        <f t="shared" si="23"/>
        <v>0</v>
      </c>
      <c r="AD39" s="33">
        <f t="shared" si="23"/>
        <v>0</v>
      </c>
      <c r="AE39" s="33">
        <f t="shared" si="23"/>
        <v>0</v>
      </c>
      <c r="AF39" s="33">
        <f t="shared" si="23"/>
        <v>0</v>
      </c>
      <c r="AG39" s="33">
        <f t="shared" si="23"/>
        <v>0</v>
      </c>
      <c r="AH39" s="33">
        <f t="shared" si="23"/>
        <v>123360000</v>
      </c>
      <c r="AI39" s="36">
        <f>IF(ISERROR(AH39/J39),0,AH39/J39)</f>
        <v>1</v>
      </c>
      <c r="AJ39" s="36">
        <f>IF(ISERROR(AH39/$AH$260),0,AH39/$AH$260)</f>
        <v>5.8126141822819694E-2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50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t="12.75" customHeight="1" outlineLevel="1" x14ac:dyDescent="0.25">
      <c r="A41" s="19">
        <v>1</v>
      </c>
      <c r="B41" s="19"/>
      <c r="C41" s="20" t="s">
        <v>184</v>
      </c>
      <c r="D41" s="21">
        <v>45330</v>
      </c>
      <c r="E41" s="22" t="s">
        <v>169</v>
      </c>
      <c r="F41" s="22" t="s">
        <v>129</v>
      </c>
      <c r="G41" s="22" t="s">
        <v>130</v>
      </c>
      <c r="H41" s="21"/>
      <c r="I41" s="21"/>
      <c r="J41" s="118">
        <v>242758350</v>
      </c>
      <c r="K41" s="23">
        <v>5190000</v>
      </c>
      <c r="L41" s="22" t="s">
        <v>93</v>
      </c>
      <c r="M41" s="24"/>
      <c r="N41" s="24"/>
      <c r="O41" s="24"/>
      <c r="P41" s="22"/>
      <c r="Q41" s="22"/>
      <c r="R41" s="24"/>
      <c r="S41" s="24"/>
      <c r="T41" s="23">
        <v>5190000</v>
      </c>
      <c r="U41" s="25">
        <f>SUM(R41:T41)</f>
        <v>5190000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/>
      <c r="AF41" s="24"/>
      <c r="AG41" s="25">
        <f>SUM(AD41:AF41)</f>
        <v>0</v>
      </c>
      <c r="AH41" s="25">
        <f>SUM(U41,Y41,AC41,AG41)</f>
        <v>5190000</v>
      </c>
      <c r="AI41" s="26">
        <f>IF(ISERROR(AH41/J41),0,AH41/J41)</f>
        <v>2.1379285202754096E-2</v>
      </c>
      <c r="AJ41" s="27">
        <f>IF(ISERROR(AH41/$AH$260),"-",AH41/$AH$260)</f>
        <v>2.4454821340826379E-3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9">
        <v>2</v>
      </c>
      <c r="B42" s="19"/>
      <c r="C42" s="28" t="s">
        <v>185</v>
      </c>
      <c r="D42" s="29">
        <v>45350</v>
      </c>
      <c r="E42" s="30" t="s">
        <v>170</v>
      </c>
      <c r="F42" s="22" t="s">
        <v>129</v>
      </c>
      <c r="G42" s="22" t="s">
        <v>130</v>
      </c>
      <c r="H42" s="29"/>
      <c r="I42" s="29"/>
      <c r="J42" s="132"/>
      <c r="K42" s="31">
        <v>7740000</v>
      </c>
      <c r="L42" s="22" t="s">
        <v>93</v>
      </c>
      <c r="M42" s="24"/>
      <c r="N42" s="24"/>
      <c r="O42" s="24"/>
      <c r="P42" s="30"/>
      <c r="Q42" s="30"/>
      <c r="R42" s="24"/>
      <c r="S42" s="24"/>
      <c r="T42" s="31">
        <v>7740000</v>
      </c>
      <c r="U42" s="25">
        <f t="shared" ref="U42:U56" si="24">SUM(R42:T42)</f>
        <v>7740000</v>
      </c>
      <c r="V42" s="24"/>
      <c r="W42" s="24"/>
      <c r="X42" s="24"/>
      <c r="Y42" s="25">
        <f t="shared" ref="Y42:Y56" si="25">SUM(V42:X42)</f>
        <v>0</v>
      </c>
      <c r="Z42" s="24"/>
      <c r="AA42" s="24"/>
      <c r="AB42" s="24"/>
      <c r="AC42" s="25">
        <f t="shared" ref="AC42:AC56" si="26">SUM(Z42:AB42)</f>
        <v>0</v>
      </c>
      <c r="AD42" s="24"/>
      <c r="AE42" s="24"/>
      <c r="AF42" s="24"/>
      <c r="AG42" s="25">
        <f t="shared" ref="AG42:AG56" si="27">SUM(AD42:AF42)</f>
        <v>0</v>
      </c>
      <c r="AH42" s="25">
        <f t="shared" ref="AH42:AH56" si="28">SUM(U42,Y42,AC42,AG42)</f>
        <v>7740000</v>
      </c>
      <c r="AI42" s="26">
        <f t="shared" ref="AI42:AI56" si="29">IF(ISERROR(AH42/J42),0,AH42/J42)</f>
        <v>0</v>
      </c>
      <c r="AJ42" s="27">
        <f t="shared" ref="AJ42:AJ56" si="30">IF(ISERROR(AH42/$AH$260),"-",AH42/$AH$260)</f>
        <v>3.6470195988053213E-3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9">
        <v>3</v>
      </c>
      <c r="B43" s="19"/>
      <c r="C43" s="28" t="s">
        <v>164</v>
      </c>
      <c r="D43" s="29">
        <v>45329</v>
      </c>
      <c r="E43" s="30" t="s">
        <v>171</v>
      </c>
      <c r="F43" s="22" t="s">
        <v>129</v>
      </c>
      <c r="G43" s="22" t="s">
        <v>130</v>
      </c>
      <c r="H43" s="29"/>
      <c r="I43" s="29"/>
      <c r="J43" s="132"/>
      <c r="K43" s="31">
        <v>9820000</v>
      </c>
      <c r="L43" s="22" t="s">
        <v>93</v>
      </c>
      <c r="M43" s="24"/>
      <c r="N43" s="24"/>
      <c r="O43" s="24"/>
      <c r="P43" s="30"/>
      <c r="Q43" s="30"/>
      <c r="R43" s="24"/>
      <c r="S43" s="24"/>
      <c r="T43" s="31">
        <v>9820000</v>
      </c>
      <c r="U43" s="25">
        <f t="shared" si="24"/>
        <v>9820000</v>
      </c>
      <c r="V43" s="24"/>
      <c r="W43" s="24"/>
      <c r="X43" s="24"/>
      <c r="Y43" s="25">
        <f t="shared" si="25"/>
        <v>0</v>
      </c>
      <c r="Z43" s="24"/>
      <c r="AA43" s="24"/>
      <c r="AB43" s="24"/>
      <c r="AC43" s="25">
        <f t="shared" si="26"/>
        <v>0</v>
      </c>
      <c r="AD43" s="24"/>
      <c r="AE43" s="24"/>
      <c r="AF43" s="24"/>
      <c r="AG43" s="25">
        <f t="shared" si="27"/>
        <v>0</v>
      </c>
      <c r="AH43" s="25">
        <f t="shared" si="28"/>
        <v>9820000</v>
      </c>
      <c r="AI43" s="26">
        <f t="shared" si="29"/>
        <v>0</v>
      </c>
      <c r="AJ43" s="27">
        <f t="shared" si="30"/>
        <v>4.6270972170889216E-3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9">
        <v>4</v>
      </c>
      <c r="B44" s="19"/>
      <c r="C44" s="28" t="s">
        <v>186</v>
      </c>
      <c r="D44" s="29">
        <v>45348</v>
      </c>
      <c r="E44" s="30" t="s">
        <v>172</v>
      </c>
      <c r="F44" s="22" t="s">
        <v>129</v>
      </c>
      <c r="G44" s="22" t="s">
        <v>130</v>
      </c>
      <c r="H44" s="29"/>
      <c r="I44" s="29"/>
      <c r="J44" s="132"/>
      <c r="K44" s="31">
        <v>51790000</v>
      </c>
      <c r="L44" s="22" t="s">
        <v>93</v>
      </c>
      <c r="M44" s="24"/>
      <c r="N44" s="24"/>
      <c r="O44" s="24"/>
      <c r="P44" s="30"/>
      <c r="Q44" s="30"/>
      <c r="R44" s="24"/>
      <c r="S44" s="24"/>
      <c r="T44" s="31">
        <v>51790000</v>
      </c>
      <c r="U44" s="25">
        <f t="shared" si="24"/>
        <v>51790000</v>
      </c>
      <c r="V44" s="24"/>
      <c r="W44" s="24"/>
      <c r="X44" s="24"/>
      <c r="Y44" s="25">
        <f t="shared" si="25"/>
        <v>0</v>
      </c>
      <c r="Z44" s="24"/>
      <c r="AA44" s="24"/>
      <c r="AB44" s="24"/>
      <c r="AC44" s="25">
        <f t="shared" si="26"/>
        <v>0</v>
      </c>
      <c r="AD44" s="24"/>
      <c r="AE44" s="24"/>
      <c r="AF44" s="24"/>
      <c r="AG44" s="25">
        <f t="shared" si="27"/>
        <v>0</v>
      </c>
      <c r="AH44" s="25">
        <f t="shared" si="28"/>
        <v>51790000</v>
      </c>
      <c r="AI44" s="26">
        <f t="shared" si="29"/>
        <v>0</v>
      </c>
      <c r="AJ44" s="27">
        <f t="shared" si="30"/>
        <v>2.4402990312936381E-2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9">
        <v>5</v>
      </c>
      <c r="B45" s="19"/>
      <c r="C45" s="28" t="s">
        <v>187</v>
      </c>
      <c r="D45" s="29">
        <v>45348</v>
      </c>
      <c r="E45" s="30" t="s">
        <v>173</v>
      </c>
      <c r="F45" s="22" t="s">
        <v>129</v>
      </c>
      <c r="G45" s="22" t="s">
        <v>130</v>
      </c>
      <c r="H45" s="29"/>
      <c r="I45" s="29"/>
      <c r="J45" s="132"/>
      <c r="K45" s="31">
        <v>13960000</v>
      </c>
      <c r="L45" s="22" t="s">
        <v>93</v>
      </c>
      <c r="M45" s="24"/>
      <c r="N45" s="24"/>
      <c r="O45" s="24"/>
      <c r="P45" s="30"/>
      <c r="Q45" s="30"/>
      <c r="R45" s="24"/>
      <c r="S45" s="24"/>
      <c r="T45" s="31">
        <v>13960000</v>
      </c>
      <c r="U45" s="25">
        <f t="shared" si="24"/>
        <v>13960000</v>
      </c>
      <c r="V45" s="24"/>
      <c r="W45" s="24"/>
      <c r="X45" s="24"/>
      <c r="Y45" s="25">
        <f t="shared" si="25"/>
        <v>0</v>
      </c>
      <c r="Z45" s="24"/>
      <c r="AA45" s="24"/>
      <c r="AB45" s="24"/>
      <c r="AC45" s="25">
        <f t="shared" si="26"/>
        <v>0</v>
      </c>
      <c r="AD45" s="24"/>
      <c r="AE45" s="24"/>
      <c r="AF45" s="24"/>
      <c r="AG45" s="25">
        <f t="shared" si="27"/>
        <v>0</v>
      </c>
      <c r="AH45" s="25">
        <f t="shared" si="28"/>
        <v>13960000</v>
      </c>
      <c r="AI45" s="26">
        <f t="shared" si="29"/>
        <v>0</v>
      </c>
      <c r="AJ45" s="27">
        <f t="shared" si="30"/>
        <v>6.5778286304033961E-3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9">
        <v>6</v>
      </c>
      <c r="B46" s="19"/>
      <c r="C46" s="28" t="s">
        <v>188</v>
      </c>
      <c r="D46" s="29">
        <v>45330</v>
      </c>
      <c r="E46" s="30" t="s">
        <v>174</v>
      </c>
      <c r="F46" s="22" t="s">
        <v>129</v>
      </c>
      <c r="G46" s="22" t="s">
        <v>130</v>
      </c>
      <c r="H46" s="29"/>
      <c r="I46" s="29"/>
      <c r="J46" s="132"/>
      <c r="K46" s="31">
        <v>2300000</v>
      </c>
      <c r="L46" s="22" t="s">
        <v>93</v>
      </c>
      <c r="M46" s="24"/>
      <c r="N46" s="24"/>
      <c r="O46" s="24"/>
      <c r="P46" s="30"/>
      <c r="Q46" s="30"/>
      <c r="R46" s="24"/>
      <c r="S46" s="24"/>
      <c r="T46" s="31">
        <v>2300000</v>
      </c>
      <c r="U46" s="25">
        <f t="shared" si="24"/>
        <v>2300000</v>
      </c>
      <c r="V46" s="24"/>
      <c r="W46" s="24"/>
      <c r="X46" s="24"/>
      <c r="Y46" s="25">
        <f t="shared" si="25"/>
        <v>0</v>
      </c>
      <c r="Z46" s="24"/>
      <c r="AA46" s="24"/>
      <c r="AB46" s="24"/>
      <c r="AC46" s="25">
        <f t="shared" si="26"/>
        <v>0</v>
      </c>
      <c r="AD46" s="24"/>
      <c r="AE46" s="24"/>
      <c r="AF46" s="24"/>
      <c r="AG46" s="25">
        <f t="shared" si="27"/>
        <v>0</v>
      </c>
      <c r="AH46" s="25">
        <f t="shared" si="28"/>
        <v>2300000</v>
      </c>
      <c r="AI46" s="26">
        <f t="shared" si="29"/>
        <v>0</v>
      </c>
      <c r="AJ46" s="27">
        <f t="shared" si="30"/>
        <v>1.0837396740635968E-3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9">
        <v>7</v>
      </c>
      <c r="B47" s="19"/>
      <c r="C47" s="28" t="s">
        <v>195</v>
      </c>
      <c r="D47" s="29">
        <v>45372</v>
      </c>
      <c r="E47" s="30" t="s">
        <v>175</v>
      </c>
      <c r="F47" s="22" t="s">
        <v>129</v>
      </c>
      <c r="G47" s="22" t="s">
        <v>130</v>
      </c>
      <c r="H47" s="29"/>
      <c r="I47" s="29"/>
      <c r="J47" s="132"/>
      <c r="K47" s="31">
        <v>47990000</v>
      </c>
      <c r="L47" s="22" t="s">
        <v>93</v>
      </c>
      <c r="M47" s="24"/>
      <c r="N47" s="24"/>
      <c r="O47" s="24"/>
      <c r="P47" s="30"/>
      <c r="Q47" s="30"/>
      <c r="R47" s="24"/>
      <c r="S47" s="24"/>
      <c r="T47" s="31">
        <v>47990000</v>
      </c>
      <c r="U47" s="25">
        <f t="shared" si="24"/>
        <v>47990000</v>
      </c>
      <c r="V47" s="24"/>
      <c r="W47" s="24"/>
      <c r="X47" s="24"/>
      <c r="Y47" s="25">
        <f t="shared" si="25"/>
        <v>0</v>
      </c>
      <c r="Z47" s="24"/>
      <c r="AA47" s="24"/>
      <c r="AB47" s="24"/>
      <c r="AC47" s="25">
        <f t="shared" si="26"/>
        <v>0</v>
      </c>
      <c r="AD47" s="24"/>
      <c r="AE47" s="24"/>
      <c r="AF47" s="24"/>
      <c r="AG47" s="25">
        <f t="shared" si="27"/>
        <v>0</v>
      </c>
      <c r="AH47" s="25">
        <f t="shared" si="28"/>
        <v>47990000</v>
      </c>
      <c r="AI47" s="26">
        <f t="shared" si="29"/>
        <v>0</v>
      </c>
      <c r="AJ47" s="27">
        <f t="shared" si="30"/>
        <v>2.2612463894918264E-2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9">
        <v>8</v>
      </c>
      <c r="B48" s="19"/>
      <c r="C48" s="28" t="s">
        <v>189</v>
      </c>
      <c r="D48" s="29">
        <v>45348</v>
      </c>
      <c r="E48" s="30" t="s">
        <v>176</v>
      </c>
      <c r="F48" s="22" t="s">
        <v>129</v>
      </c>
      <c r="G48" s="22" t="s">
        <v>130</v>
      </c>
      <c r="H48" s="29"/>
      <c r="I48" s="29"/>
      <c r="J48" s="132"/>
      <c r="K48" s="31">
        <v>9690000</v>
      </c>
      <c r="L48" s="22" t="s">
        <v>93</v>
      </c>
      <c r="M48" s="24"/>
      <c r="N48" s="24"/>
      <c r="O48" s="24"/>
      <c r="P48" s="30"/>
      <c r="Q48" s="30"/>
      <c r="R48" s="24"/>
      <c r="S48" s="24"/>
      <c r="T48" s="31">
        <v>9690000</v>
      </c>
      <c r="U48" s="25">
        <f t="shared" si="24"/>
        <v>9690000</v>
      </c>
      <c r="V48" s="24"/>
      <c r="W48" s="24"/>
      <c r="X48" s="24"/>
      <c r="Y48" s="25">
        <f t="shared" si="25"/>
        <v>0</v>
      </c>
      <c r="Z48" s="24"/>
      <c r="AA48" s="24"/>
      <c r="AB48" s="24"/>
      <c r="AC48" s="25">
        <f t="shared" si="26"/>
        <v>0</v>
      </c>
      <c r="AD48" s="24"/>
      <c r="AE48" s="24"/>
      <c r="AF48" s="24"/>
      <c r="AG48" s="25">
        <f t="shared" si="27"/>
        <v>0</v>
      </c>
      <c r="AH48" s="25">
        <f t="shared" si="28"/>
        <v>9690000</v>
      </c>
      <c r="AI48" s="26">
        <f t="shared" si="29"/>
        <v>0</v>
      </c>
      <c r="AJ48" s="27">
        <f t="shared" si="30"/>
        <v>4.5658423659461966E-3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9">
        <v>9</v>
      </c>
      <c r="B49" s="19"/>
      <c r="C49" s="28" t="s">
        <v>190</v>
      </c>
      <c r="D49" s="29">
        <v>45348</v>
      </c>
      <c r="E49" s="30" t="s">
        <v>177</v>
      </c>
      <c r="F49" s="22" t="s">
        <v>129</v>
      </c>
      <c r="G49" s="22" t="s">
        <v>130</v>
      </c>
      <c r="H49" s="29"/>
      <c r="I49" s="29"/>
      <c r="J49" s="132"/>
      <c r="K49" s="31">
        <v>13260000</v>
      </c>
      <c r="L49" s="22" t="s">
        <v>93</v>
      </c>
      <c r="M49" s="24"/>
      <c r="N49" s="24"/>
      <c r="O49" s="24"/>
      <c r="P49" s="30"/>
      <c r="Q49" s="30"/>
      <c r="R49" s="24"/>
      <c r="S49" s="24"/>
      <c r="T49" s="31">
        <v>13260000</v>
      </c>
      <c r="U49" s="25">
        <f t="shared" si="24"/>
        <v>13260000</v>
      </c>
      <c r="V49" s="24"/>
      <c r="W49" s="24"/>
      <c r="X49" s="24"/>
      <c r="Y49" s="25">
        <f t="shared" si="25"/>
        <v>0</v>
      </c>
      <c r="Z49" s="24"/>
      <c r="AA49" s="24"/>
      <c r="AB49" s="24"/>
      <c r="AC49" s="25">
        <f t="shared" si="26"/>
        <v>0</v>
      </c>
      <c r="AD49" s="24"/>
      <c r="AE49" s="24"/>
      <c r="AF49" s="24"/>
      <c r="AG49" s="25">
        <f t="shared" si="27"/>
        <v>0</v>
      </c>
      <c r="AH49" s="25">
        <f t="shared" si="28"/>
        <v>13260000</v>
      </c>
      <c r="AI49" s="26">
        <f t="shared" si="29"/>
        <v>0</v>
      </c>
      <c r="AJ49" s="27">
        <f t="shared" si="30"/>
        <v>6.247994816557953E-3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9">
        <v>10</v>
      </c>
      <c r="B50" s="19"/>
      <c r="C50" s="28" t="s">
        <v>191</v>
      </c>
      <c r="D50" s="29">
        <v>45348</v>
      </c>
      <c r="E50" s="30" t="s">
        <v>178</v>
      </c>
      <c r="F50" s="22" t="s">
        <v>129</v>
      </c>
      <c r="G50" s="22" t="s">
        <v>130</v>
      </c>
      <c r="H50" s="29"/>
      <c r="I50" s="29"/>
      <c r="J50" s="132"/>
      <c r="K50" s="31">
        <v>43340000</v>
      </c>
      <c r="L50" s="22" t="s">
        <v>93</v>
      </c>
      <c r="M50" s="24"/>
      <c r="N50" s="24"/>
      <c r="O50" s="24"/>
      <c r="P50" s="30"/>
      <c r="Q50" s="30"/>
      <c r="R50" s="24"/>
      <c r="S50" s="24"/>
      <c r="T50" s="31">
        <v>43340000</v>
      </c>
      <c r="U50" s="25">
        <f t="shared" si="24"/>
        <v>43340000</v>
      </c>
      <c r="V50" s="24"/>
      <c r="W50" s="24"/>
      <c r="X50" s="24"/>
      <c r="Y50" s="25">
        <f t="shared" si="25"/>
        <v>0</v>
      </c>
      <c r="Z50" s="24"/>
      <c r="AA50" s="24"/>
      <c r="AB50" s="24"/>
      <c r="AC50" s="25">
        <f t="shared" si="26"/>
        <v>0</v>
      </c>
      <c r="AD50" s="24"/>
      <c r="AE50" s="24"/>
      <c r="AF50" s="24"/>
      <c r="AG50" s="25">
        <f t="shared" si="27"/>
        <v>0</v>
      </c>
      <c r="AH50" s="25">
        <f t="shared" si="28"/>
        <v>43340000</v>
      </c>
      <c r="AI50" s="26">
        <f t="shared" si="29"/>
        <v>0</v>
      </c>
      <c r="AJ50" s="27">
        <f t="shared" si="30"/>
        <v>2.0421424988659252E-2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9">
        <v>11</v>
      </c>
      <c r="B51" s="19"/>
      <c r="C51" s="28" t="s">
        <v>165</v>
      </c>
      <c r="D51" s="29">
        <v>45329</v>
      </c>
      <c r="E51" s="30" t="s">
        <v>179</v>
      </c>
      <c r="F51" s="22" t="s">
        <v>129</v>
      </c>
      <c r="G51" s="22" t="s">
        <v>130</v>
      </c>
      <c r="H51" s="29"/>
      <c r="I51" s="29"/>
      <c r="J51" s="132"/>
      <c r="K51" s="31">
        <v>5180000</v>
      </c>
      <c r="L51" s="22" t="s">
        <v>93</v>
      </c>
      <c r="M51" s="24"/>
      <c r="N51" s="24"/>
      <c r="O51" s="24"/>
      <c r="P51" s="30"/>
      <c r="Q51" s="30"/>
      <c r="R51" s="24"/>
      <c r="S51" s="24"/>
      <c r="T51" s="31">
        <v>5180000</v>
      </c>
      <c r="U51" s="25">
        <f t="shared" si="24"/>
        <v>5180000</v>
      </c>
      <c r="V51" s="24"/>
      <c r="W51" s="24"/>
      <c r="X51" s="24"/>
      <c r="Y51" s="25">
        <f t="shared" si="25"/>
        <v>0</v>
      </c>
      <c r="Z51" s="24"/>
      <c r="AA51" s="24"/>
      <c r="AB51" s="24"/>
      <c r="AC51" s="25">
        <f t="shared" si="26"/>
        <v>0</v>
      </c>
      <c r="AD51" s="24"/>
      <c r="AE51" s="24"/>
      <c r="AF51" s="24"/>
      <c r="AG51" s="25">
        <f t="shared" si="27"/>
        <v>0</v>
      </c>
      <c r="AH51" s="25">
        <f t="shared" si="28"/>
        <v>5180000</v>
      </c>
      <c r="AI51" s="26">
        <f t="shared" si="29"/>
        <v>0</v>
      </c>
      <c r="AJ51" s="27">
        <f t="shared" si="30"/>
        <v>2.4407702224562744E-3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9">
        <v>12</v>
      </c>
      <c r="B52" s="19"/>
      <c r="C52" s="28" t="s">
        <v>192</v>
      </c>
      <c r="D52" s="29">
        <v>45348</v>
      </c>
      <c r="E52" s="30" t="s">
        <v>180</v>
      </c>
      <c r="F52" s="22" t="s">
        <v>129</v>
      </c>
      <c r="G52" s="22" t="s">
        <v>130</v>
      </c>
      <c r="H52" s="29"/>
      <c r="I52" s="29"/>
      <c r="J52" s="132"/>
      <c r="K52" s="31">
        <v>5790000</v>
      </c>
      <c r="L52" s="22" t="s">
        <v>93</v>
      </c>
      <c r="M52" s="24"/>
      <c r="N52" s="24"/>
      <c r="O52" s="24"/>
      <c r="P52" s="30"/>
      <c r="Q52" s="30"/>
      <c r="R52" s="24"/>
      <c r="S52" s="24"/>
      <c r="T52" s="31">
        <v>5790000</v>
      </c>
      <c r="U52" s="25">
        <f t="shared" si="24"/>
        <v>5790000</v>
      </c>
      <c r="V52" s="24"/>
      <c r="W52" s="24"/>
      <c r="X52" s="24"/>
      <c r="Y52" s="25">
        <f t="shared" si="25"/>
        <v>0</v>
      </c>
      <c r="Z52" s="24"/>
      <c r="AA52" s="24"/>
      <c r="AB52" s="24"/>
      <c r="AC52" s="25">
        <f t="shared" si="26"/>
        <v>0</v>
      </c>
      <c r="AD52" s="24"/>
      <c r="AE52" s="24"/>
      <c r="AF52" s="24"/>
      <c r="AG52" s="25">
        <f t="shared" si="27"/>
        <v>0</v>
      </c>
      <c r="AH52" s="25">
        <f t="shared" si="28"/>
        <v>5790000</v>
      </c>
      <c r="AI52" s="26">
        <f t="shared" si="29"/>
        <v>0</v>
      </c>
      <c r="AJ52" s="27">
        <f t="shared" si="30"/>
        <v>2.7281968316644457E-3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9">
        <v>13</v>
      </c>
      <c r="B53" s="19"/>
      <c r="C53" s="28" t="s">
        <v>193</v>
      </c>
      <c r="D53" s="29">
        <v>45348</v>
      </c>
      <c r="E53" s="30" t="s">
        <v>181</v>
      </c>
      <c r="F53" s="22" t="s">
        <v>129</v>
      </c>
      <c r="G53" s="22" t="s">
        <v>130</v>
      </c>
      <c r="H53" s="29"/>
      <c r="I53" s="29"/>
      <c r="J53" s="132"/>
      <c r="K53" s="31">
        <v>4140000</v>
      </c>
      <c r="L53" s="22" t="s">
        <v>93</v>
      </c>
      <c r="M53" s="24"/>
      <c r="N53" s="24"/>
      <c r="O53" s="24"/>
      <c r="P53" s="30"/>
      <c r="Q53" s="30"/>
      <c r="R53" s="24"/>
      <c r="S53" s="24"/>
      <c r="T53" s="31">
        <v>4140000</v>
      </c>
      <c r="U53" s="25">
        <f t="shared" si="24"/>
        <v>4140000</v>
      </c>
      <c r="V53" s="24"/>
      <c r="W53" s="24"/>
      <c r="X53" s="24"/>
      <c r="Y53" s="25">
        <f t="shared" si="25"/>
        <v>0</v>
      </c>
      <c r="Z53" s="24"/>
      <c r="AA53" s="24"/>
      <c r="AB53" s="24"/>
      <c r="AC53" s="25">
        <f t="shared" si="26"/>
        <v>0</v>
      </c>
      <c r="AD53" s="24"/>
      <c r="AE53" s="24"/>
      <c r="AF53" s="24"/>
      <c r="AG53" s="25">
        <f t="shared" si="27"/>
        <v>0</v>
      </c>
      <c r="AH53" s="25">
        <f t="shared" si="28"/>
        <v>4140000</v>
      </c>
      <c r="AI53" s="26">
        <f t="shared" si="29"/>
        <v>0</v>
      </c>
      <c r="AJ53" s="27">
        <f t="shared" si="30"/>
        <v>1.950731413314474E-3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9">
        <v>14</v>
      </c>
      <c r="B54" s="19"/>
      <c r="C54" s="28" t="s">
        <v>194</v>
      </c>
      <c r="D54" s="29">
        <v>45350</v>
      </c>
      <c r="E54" s="30" t="s">
        <v>182</v>
      </c>
      <c r="F54" s="22" t="s">
        <v>129</v>
      </c>
      <c r="G54" s="22" t="s">
        <v>130</v>
      </c>
      <c r="H54" s="29"/>
      <c r="I54" s="29"/>
      <c r="J54" s="132"/>
      <c r="K54" s="31">
        <v>9040000</v>
      </c>
      <c r="L54" s="22" t="s">
        <v>93</v>
      </c>
      <c r="M54" s="24"/>
      <c r="N54" s="24"/>
      <c r="O54" s="24"/>
      <c r="P54" s="30"/>
      <c r="Q54" s="30"/>
      <c r="R54" s="24"/>
      <c r="S54" s="24"/>
      <c r="T54" s="31">
        <v>9040000</v>
      </c>
      <c r="U54" s="25">
        <f t="shared" si="24"/>
        <v>9040000</v>
      </c>
      <c r="V54" s="24"/>
      <c r="W54" s="24"/>
      <c r="X54" s="24"/>
      <c r="Y54" s="25">
        <f t="shared" si="25"/>
        <v>0</v>
      </c>
      <c r="Z54" s="24"/>
      <c r="AA54" s="24"/>
      <c r="AB54" s="24"/>
      <c r="AC54" s="25">
        <f t="shared" si="26"/>
        <v>0</v>
      </c>
      <c r="AD54" s="24"/>
      <c r="AE54" s="24"/>
      <c r="AF54" s="24"/>
      <c r="AG54" s="25">
        <f t="shared" si="27"/>
        <v>0</v>
      </c>
      <c r="AH54" s="25">
        <f t="shared" si="28"/>
        <v>9040000</v>
      </c>
      <c r="AI54" s="26">
        <f t="shared" si="29"/>
        <v>0</v>
      </c>
      <c r="AJ54" s="27">
        <f t="shared" si="30"/>
        <v>4.2595681102325714E-3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9">
        <v>15</v>
      </c>
      <c r="B55" s="19"/>
      <c r="C55" s="28" t="s">
        <v>166</v>
      </c>
      <c r="D55" s="29">
        <v>45329</v>
      </c>
      <c r="E55" s="30" t="s">
        <v>183</v>
      </c>
      <c r="F55" s="22" t="s">
        <v>129</v>
      </c>
      <c r="G55" s="22" t="s">
        <v>130</v>
      </c>
      <c r="H55" s="29"/>
      <c r="I55" s="29"/>
      <c r="J55" s="132"/>
      <c r="K55" s="31">
        <v>13260000</v>
      </c>
      <c r="L55" s="22" t="s">
        <v>93</v>
      </c>
      <c r="M55" s="24"/>
      <c r="N55" s="24"/>
      <c r="O55" s="24"/>
      <c r="P55" s="30"/>
      <c r="Q55" s="30"/>
      <c r="R55" s="24"/>
      <c r="S55" s="24"/>
      <c r="T55" s="31">
        <v>13260000</v>
      </c>
      <c r="U55" s="25">
        <f t="shared" si="24"/>
        <v>13260000</v>
      </c>
      <c r="V55" s="24"/>
      <c r="W55" s="24"/>
      <c r="X55" s="24"/>
      <c r="Y55" s="25">
        <f t="shared" si="25"/>
        <v>0</v>
      </c>
      <c r="Z55" s="24"/>
      <c r="AA55" s="24"/>
      <c r="AB55" s="24"/>
      <c r="AC55" s="25">
        <f t="shared" si="26"/>
        <v>0</v>
      </c>
      <c r="AD55" s="24"/>
      <c r="AE55" s="24"/>
      <c r="AF55" s="24"/>
      <c r="AG55" s="25">
        <f t="shared" si="27"/>
        <v>0</v>
      </c>
      <c r="AH55" s="25">
        <f t="shared" si="28"/>
        <v>13260000</v>
      </c>
      <c r="AI55" s="26">
        <f t="shared" si="29"/>
        <v>0</v>
      </c>
      <c r="AJ55" s="27">
        <f t="shared" si="30"/>
        <v>6.247994816557953E-3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9">
        <v>16</v>
      </c>
      <c r="B56" s="19"/>
      <c r="C56" s="28"/>
      <c r="D56" s="29"/>
      <c r="E56" s="30"/>
      <c r="F56" s="22"/>
      <c r="G56" s="22"/>
      <c r="H56" s="29"/>
      <c r="I56" s="29"/>
      <c r="J56" s="132"/>
      <c r="K56" s="31">
        <v>268350</v>
      </c>
      <c r="L56" s="22" t="s">
        <v>99</v>
      </c>
      <c r="M56" s="24"/>
      <c r="N56" s="24"/>
      <c r="O56" s="24"/>
      <c r="P56" s="30"/>
      <c r="Q56" s="30"/>
      <c r="R56" s="24"/>
      <c r="S56" s="24">
        <v>268350</v>
      </c>
      <c r="T56" s="31"/>
      <c r="U56" s="25">
        <f t="shared" si="24"/>
        <v>268350</v>
      </c>
      <c r="V56" s="24"/>
      <c r="W56" s="24"/>
      <c r="X56" s="24"/>
      <c r="Y56" s="25">
        <f t="shared" si="25"/>
        <v>0</v>
      </c>
      <c r="Z56" s="24"/>
      <c r="AA56" s="24"/>
      <c r="AB56" s="24"/>
      <c r="AC56" s="25">
        <f t="shared" si="26"/>
        <v>0</v>
      </c>
      <c r="AD56" s="24"/>
      <c r="AE56" s="24"/>
      <c r="AF56" s="24"/>
      <c r="AG56" s="25">
        <f t="shared" si="27"/>
        <v>0</v>
      </c>
      <c r="AH56" s="25">
        <f t="shared" si="28"/>
        <v>268350</v>
      </c>
      <c r="AI56" s="26">
        <f t="shared" si="29"/>
        <v>0</v>
      </c>
      <c r="AJ56" s="27">
        <f t="shared" si="30"/>
        <v>1.2644414849346356E-4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9">
        <v>17</v>
      </c>
      <c r="B57" s="19"/>
      <c r="C57" s="28"/>
      <c r="D57" s="29"/>
      <c r="E57" s="30"/>
      <c r="F57" s="22"/>
      <c r="G57" s="22"/>
      <c r="H57" s="29"/>
      <c r="I57" s="29"/>
      <c r="J57" s="119"/>
      <c r="K57" s="31"/>
      <c r="L57" s="22" t="s">
        <v>100</v>
      </c>
      <c r="M57" s="24"/>
      <c r="N57" s="24"/>
      <c r="O57" s="24"/>
      <c r="P57" s="30"/>
      <c r="Q57" s="30"/>
      <c r="R57" s="24"/>
      <c r="S57" s="24"/>
      <c r="T57" s="31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IF(ISERROR(AH57/$AH$260),"-",AH57/$AH$260)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37" customFormat="1" ht="12.75" customHeight="1" x14ac:dyDescent="0.25">
      <c r="A58" s="108" t="s">
        <v>51</v>
      </c>
      <c r="B58" s="109"/>
      <c r="C58" s="110"/>
      <c r="D58" s="110"/>
      <c r="E58" s="110"/>
      <c r="F58" s="110"/>
      <c r="G58" s="110"/>
      <c r="H58" s="110"/>
      <c r="I58" s="111"/>
      <c r="J58" s="33">
        <f>SUM(J41:J57)</f>
        <v>242758350</v>
      </c>
      <c r="K58" s="33">
        <f>SUM(K41:K57)</f>
        <v>242758350</v>
      </c>
      <c r="L58" s="32"/>
      <c r="M58" s="33">
        <f>SUM(M41:M57)</f>
        <v>0</v>
      </c>
      <c r="N58" s="33">
        <f>SUM(N41:N57)</f>
        <v>0</v>
      </c>
      <c r="O58" s="33">
        <f>SUM(O41:O57)</f>
        <v>0</v>
      </c>
      <c r="P58" s="34"/>
      <c r="Q58" s="35"/>
      <c r="R58" s="33">
        <f t="shared" ref="R58:AH58" si="31">SUM(R41:R57)</f>
        <v>0</v>
      </c>
      <c r="S58" s="33">
        <f t="shared" si="31"/>
        <v>268350</v>
      </c>
      <c r="T58" s="33">
        <f>SUM(T41:T57)</f>
        <v>242490000</v>
      </c>
      <c r="U58" s="33">
        <f>SUM(U41:U57)</f>
        <v>242758350</v>
      </c>
      <c r="V58" s="33">
        <f t="shared" si="31"/>
        <v>0</v>
      </c>
      <c r="W58" s="33">
        <f t="shared" si="31"/>
        <v>0</v>
      </c>
      <c r="X58" s="33">
        <f t="shared" si="31"/>
        <v>0</v>
      </c>
      <c r="Y58" s="33">
        <f t="shared" si="31"/>
        <v>0</v>
      </c>
      <c r="Z58" s="33">
        <f t="shared" si="31"/>
        <v>0</v>
      </c>
      <c r="AA58" s="33">
        <f t="shared" si="31"/>
        <v>0</v>
      </c>
      <c r="AB58" s="33">
        <f t="shared" si="31"/>
        <v>0</v>
      </c>
      <c r="AC58" s="33">
        <f t="shared" si="31"/>
        <v>0</v>
      </c>
      <c r="AD58" s="33">
        <f t="shared" si="31"/>
        <v>0</v>
      </c>
      <c r="AE58" s="33">
        <f t="shared" si="31"/>
        <v>0</v>
      </c>
      <c r="AF58" s="33">
        <f t="shared" si="31"/>
        <v>0</v>
      </c>
      <c r="AG58" s="33">
        <f t="shared" si="31"/>
        <v>0</v>
      </c>
      <c r="AH58" s="33">
        <f t="shared" si="31"/>
        <v>242758350</v>
      </c>
      <c r="AI58" s="36">
        <f>IF(ISERROR(AH58/J58),0,AH58/J58)</f>
        <v>1</v>
      </c>
      <c r="AJ58" s="36">
        <f>IF(ISERROR(AH58/$AH$260),0,AH58/$AH$260)</f>
        <v>0.11438558917618111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x14ac:dyDescent="0.25">
      <c r="A59" s="120" t="s">
        <v>52</v>
      </c>
      <c r="B59" s="121"/>
      <c r="C59" s="121"/>
      <c r="D59" s="121"/>
      <c r="E59" s="122"/>
      <c r="F59" s="9"/>
      <c r="G59" s="10"/>
      <c r="H59" s="11"/>
      <c r="I59" s="11"/>
      <c r="J59" s="12"/>
      <c r="K59" s="13"/>
      <c r="L59" s="14"/>
      <c r="M59" s="15"/>
      <c r="N59" s="15"/>
      <c r="O59" s="15"/>
      <c r="P59" s="10"/>
      <c r="Q59" s="16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7"/>
      <c r="AJ59" s="17"/>
    </row>
    <row r="60" spans="1:106" outlineLevel="1" x14ac:dyDescent="0.25">
      <c r="A60" s="18">
        <v>1</v>
      </c>
      <c r="B60" s="19"/>
      <c r="C60" s="40"/>
      <c r="D60" s="41"/>
      <c r="E60" s="42"/>
      <c r="F60" s="43"/>
      <c r="G60" s="43"/>
      <c r="H60" s="44"/>
      <c r="I60" s="44"/>
      <c r="J60" s="118">
        <v>519990000</v>
      </c>
      <c r="K60" s="45"/>
      <c r="L60" s="46"/>
      <c r="M60" s="47"/>
      <c r="N60" s="48"/>
      <c r="O60" s="47"/>
      <c r="P60" s="49"/>
      <c r="Q60" s="49"/>
      <c r="R60" s="24"/>
      <c r="S60" s="24"/>
      <c r="T60" s="24"/>
      <c r="U60" s="25">
        <f>SUM(R60:T60)</f>
        <v>0</v>
      </c>
      <c r="V60" s="24"/>
      <c r="W60" s="24"/>
      <c r="X60" s="24"/>
      <c r="Y60" s="25">
        <f>SUM(V60:X60)</f>
        <v>0</v>
      </c>
      <c r="Z60" s="24"/>
      <c r="AA60" s="24"/>
      <c r="AB60" s="24"/>
      <c r="AC60" s="25">
        <f>SUM(Z60:AB60)</f>
        <v>0</v>
      </c>
      <c r="AD60" s="24"/>
      <c r="AE60" s="24">
        <v>0</v>
      </c>
      <c r="AF60" s="24">
        <v>0</v>
      </c>
      <c r="AG60" s="25">
        <f>SUM(AD60:AF60)</f>
        <v>0</v>
      </c>
      <c r="AH60" s="25">
        <f>SUM(U60,Y60,AC60,AG60)</f>
        <v>0</v>
      </c>
      <c r="AI60" s="26">
        <f>IF(ISERROR(AH60/J60),0,AH60/J60)</f>
        <v>0</v>
      </c>
      <c r="AJ60" s="27">
        <f>IF(ISERROR(AH60/$AH$260),"-",AH60/$AH$260)</f>
        <v>0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outlineLevel="1" x14ac:dyDescent="0.25">
      <c r="A61" s="18">
        <v>2</v>
      </c>
      <c r="B61" s="19"/>
      <c r="C61" s="50"/>
      <c r="D61" s="51"/>
      <c r="E61" s="52"/>
      <c r="F61" s="43"/>
      <c r="G61" s="43"/>
      <c r="H61" s="53"/>
      <c r="I61" s="44"/>
      <c r="J61" s="119"/>
      <c r="K61" s="54"/>
      <c r="L61" s="46"/>
      <c r="M61" s="47"/>
      <c r="N61" s="48"/>
      <c r="O61" s="47"/>
      <c r="P61" s="49"/>
      <c r="Q61" s="49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>
        <v>0</v>
      </c>
      <c r="AF61" s="24">
        <v>0</v>
      </c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IF(ISERROR(AH61/$AH$260),"-",AH61/$AH$260)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37" customFormat="1" ht="12.75" customHeight="1" x14ac:dyDescent="0.25">
      <c r="A62" s="108" t="s">
        <v>53</v>
      </c>
      <c r="B62" s="109"/>
      <c r="C62" s="110"/>
      <c r="D62" s="110"/>
      <c r="E62" s="110"/>
      <c r="F62" s="110"/>
      <c r="G62" s="110"/>
      <c r="H62" s="110"/>
      <c r="I62" s="111"/>
      <c r="J62" s="33">
        <f>SUM(J60:J61)</f>
        <v>519990000</v>
      </c>
      <c r="K62" s="33">
        <f>SUM(K60:K61)</f>
        <v>0</v>
      </c>
      <c r="L62" s="32"/>
      <c r="M62" s="33">
        <f>SUM(M60:M61)</f>
        <v>0</v>
      </c>
      <c r="N62" s="33">
        <f>SUM(N60:N61)</f>
        <v>0</v>
      </c>
      <c r="O62" s="33">
        <f>SUM(O60:O61)</f>
        <v>0</v>
      </c>
      <c r="P62" s="34"/>
      <c r="Q62" s="35"/>
      <c r="R62" s="33">
        <f t="shared" ref="R62:AH62" si="32">SUM(R60:R61)</f>
        <v>0</v>
      </c>
      <c r="S62" s="33">
        <f t="shared" si="32"/>
        <v>0</v>
      </c>
      <c r="T62" s="33">
        <f t="shared" si="32"/>
        <v>0</v>
      </c>
      <c r="U62" s="33">
        <f t="shared" si="32"/>
        <v>0</v>
      </c>
      <c r="V62" s="33">
        <f t="shared" si="32"/>
        <v>0</v>
      </c>
      <c r="W62" s="33">
        <f t="shared" si="32"/>
        <v>0</v>
      </c>
      <c r="X62" s="33">
        <f t="shared" si="32"/>
        <v>0</v>
      </c>
      <c r="Y62" s="33">
        <f t="shared" si="32"/>
        <v>0</v>
      </c>
      <c r="Z62" s="33">
        <f t="shared" si="32"/>
        <v>0</v>
      </c>
      <c r="AA62" s="33">
        <f t="shared" si="32"/>
        <v>0</v>
      </c>
      <c r="AB62" s="33">
        <f t="shared" si="32"/>
        <v>0</v>
      </c>
      <c r="AC62" s="33">
        <f t="shared" si="32"/>
        <v>0</v>
      </c>
      <c r="AD62" s="33">
        <f t="shared" si="32"/>
        <v>0</v>
      </c>
      <c r="AE62" s="33">
        <f t="shared" si="32"/>
        <v>0</v>
      </c>
      <c r="AF62" s="33">
        <f t="shared" si="32"/>
        <v>0</v>
      </c>
      <c r="AG62" s="33">
        <f t="shared" si="32"/>
        <v>0</v>
      </c>
      <c r="AH62" s="33">
        <f t="shared" si="32"/>
        <v>0</v>
      </c>
      <c r="AI62" s="36">
        <f>IF(ISERROR(AH62/J62),0,AH62/J62)</f>
        <v>0</v>
      </c>
      <c r="AJ62" s="36">
        <f>IF(ISERROR(AH62/$AH$260),0,AH62/$AH$260)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x14ac:dyDescent="0.25">
      <c r="A63" s="120" t="s">
        <v>54</v>
      </c>
      <c r="B63" s="121"/>
      <c r="C63" s="121"/>
      <c r="D63" s="121"/>
      <c r="E63" s="122"/>
      <c r="F63" s="9"/>
      <c r="G63" s="10"/>
      <c r="H63" s="11"/>
      <c r="I63" s="11"/>
      <c r="J63" s="12"/>
      <c r="K63" s="13"/>
      <c r="L63" s="14"/>
      <c r="M63" s="15"/>
      <c r="N63" s="15"/>
      <c r="O63" s="15"/>
      <c r="P63" s="10"/>
      <c r="Q63" s="16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7"/>
      <c r="AJ63" s="17"/>
    </row>
    <row r="64" spans="1:106" ht="12.75" customHeight="1" outlineLevel="1" x14ac:dyDescent="0.25">
      <c r="A64" s="18">
        <v>1</v>
      </c>
      <c r="B64" s="19"/>
      <c r="C64" s="20" t="s">
        <v>247</v>
      </c>
      <c r="D64" s="21">
        <v>45348</v>
      </c>
      <c r="E64" s="22" t="s">
        <v>196</v>
      </c>
      <c r="F64" s="22" t="s">
        <v>129</v>
      </c>
      <c r="G64" s="22" t="s">
        <v>130</v>
      </c>
      <c r="H64" s="21"/>
      <c r="I64" s="21"/>
      <c r="J64" s="118">
        <v>326980000</v>
      </c>
      <c r="K64" s="23">
        <v>12900000</v>
      </c>
      <c r="L64" s="22" t="s">
        <v>93</v>
      </c>
      <c r="M64" s="24"/>
      <c r="N64" s="24"/>
      <c r="O64" s="24"/>
      <c r="P64" s="22"/>
      <c r="Q64" s="22"/>
      <c r="R64" s="24"/>
      <c r="S64" s="24"/>
      <c r="T64" s="24">
        <v>12900000</v>
      </c>
      <c r="U64" s="25">
        <f>SUM(R64:T64)</f>
        <v>12900000</v>
      </c>
      <c r="V64" s="24"/>
      <c r="W64" s="24"/>
      <c r="X64" s="24"/>
      <c r="Y64" s="25">
        <f>SUM(V64:X64)</f>
        <v>0</v>
      </c>
      <c r="Z64" s="24"/>
      <c r="AA64" s="24"/>
      <c r="AB64" s="24"/>
      <c r="AC64" s="25">
        <f>SUM(Z64:AB64)</f>
        <v>0</v>
      </c>
      <c r="AD64" s="24"/>
      <c r="AE64" s="24"/>
      <c r="AF64" s="24"/>
      <c r="AG64" s="25">
        <f>SUM(AD64:AF64)</f>
        <v>0</v>
      </c>
      <c r="AH64" s="25">
        <f>SUM(U64,Y64,AC64,AG64)</f>
        <v>12900000</v>
      </c>
      <c r="AI64" s="26">
        <f>IF(ISERROR(AH64/J64),0,AH64/J64)</f>
        <v>3.9451954247966235E-2</v>
      </c>
      <c r="AJ64" s="27">
        <f>IF(ISERROR(AH64/$AH$260),"-",AH64/$AH$260)</f>
        <v>6.0783659980088688E-3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8">
        <v>2</v>
      </c>
      <c r="B65" s="19"/>
      <c r="C65" s="28" t="s">
        <v>236</v>
      </c>
      <c r="D65" s="29">
        <v>45341</v>
      </c>
      <c r="E65" s="30" t="s">
        <v>197</v>
      </c>
      <c r="F65" s="22" t="s">
        <v>129</v>
      </c>
      <c r="G65" s="22" t="s">
        <v>130</v>
      </c>
      <c r="H65" s="29"/>
      <c r="I65" s="29"/>
      <c r="J65" s="132"/>
      <c r="K65" s="31">
        <v>8400000</v>
      </c>
      <c r="L65" s="22" t="s">
        <v>93</v>
      </c>
      <c r="M65" s="24"/>
      <c r="N65" s="24"/>
      <c r="O65" s="24"/>
      <c r="P65" s="30"/>
      <c r="Q65" s="30"/>
      <c r="R65" s="24"/>
      <c r="S65" s="24"/>
      <c r="T65" s="24">
        <v>8400000</v>
      </c>
      <c r="U65" s="25">
        <f t="shared" ref="U65:U96" si="33">SUM(R65:T65)</f>
        <v>8400000</v>
      </c>
      <c r="V65" s="24"/>
      <c r="W65" s="24"/>
      <c r="X65" s="24"/>
      <c r="Y65" s="25">
        <f t="shared" ref="Y65:Y96" si="34">SUM(V65:X65)</f>
        <v>0</v>
      </c>
      <c r="Z65" s="24"/>
      <c r="AA65" s="24"/>
      <c r="AB65" s="24"/>
      <c r="AC65" s="25">
        <f t="shared" ref="AC65:AC96" si="35">SUM(Z65:AB65)</f>
        <v>0</v>
      </c>
      <c r="AD65" s="24"/>
      <c r="AE65" s="24"/>
      <c r="AF65" s="24"/>
      <c r="AG65" s="25">
        <f t="shared" ref="AG65:AG96" si="36">SUM(AD65:AF65)</f>
        <v>0</v>
      </c>
      <c r="AH65" s="25">
        <f t="shared" ref="AH65:AH96" si="37">SUM(U65,Y65,AC65,AG65)</f>
        <v>8400000</v>
      </c>
      <c r="AI65" s="26">
        <f t="shared" ref="AI65:AI96" si="38">IF(ISERROR(AH65/J65),0,AH65/J65)</f>
        <v>0</v>
      </c>
      <c r="AJ65" s="27">
        <f t="shared" ref="AJ65:AJ96" si="39">IF(ISERROR(AH65/$AH$260),"-",AH65/$AH$260)</f>
        <v>3.9580057661453101E-3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>
        <v>3</v>
      </c>
      <c r="B66" s="19"/>
      <c r="C66" s="28"/>
      <c r="D66" s="29"/>
      <c r="E66" s="30" t="s">
        <v>198</v>
      </c>
      <c r="F66" s="22" t="s">
        <v>129</v>
      </c>
      <c r="G66" s="22" t="s">
        <v>130</v>
      </c>
      <c r="H66" s="29"/>
      <c r="I66" s="29"/>
      <c r="J66" s="132"/>
      <c r="K66" s="31"/>
      <c r="L66" s="22" t="s">
        <v>93</v>
      </c>
      <c r="M66" s="24"/>
      <c r="N66" s="24"/>
      <c r="O66" s="24"/>
      <c r="P66" s="30"/>
      <c r="Q66" s="30"/>
      <c r="R66" s="24"/>
      <c r="S66" s="24"/>
      <c r="T66" s="24"/>
      <c r="U66" s="25">
        <f t="shared" si="33"/>
        <v>0</v>
      </c>
      <c r="V66" s="24"/>
      <c r="W66" s="24"/>
      <c r="X66" s="24"/>
      <c r="Y66" s="25">
        <f t="shared" si="34"/>
        <v>0</v>
      </c>
      <c r="Z66" s="24"/>
      <c r="AA66" s="24"/>
      <c r="AB66" s="24"/>
      <c r="AC66" s="25">
        <f t="shared" si="35"/>
        <v>0</v>
      </c>
      <c r="AD66" s="24"/>
      <c r="AE66" s="24"/>
      <c r="AF66" s="24"/>
      <c r="AG66" s="25">
        <f t="shared" si="36"/>
        <v>0</v>
      </c>
      <c r="AH66" s="25">
        <f t="shared" si="37"/>
        <v>0</v>
      </c>
      <c r="AI66" s="26">
        <f t="shared" si="38"/>
        <v>0</v>
      </c>
      <c r="AJ66" s="27">
        <f t="shared" si="39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8">
        <v>4</v>
      </c>
      <c r="B67" s="19"/>
      <c r="C67" s="28"/>
      <c r="D67" s="29"/>
      <c r="E67" s="30" t="s">
        <v>199</v>
      </c>
      <c r="F67" s="22" t="s">
        <v>129</v>
      </c>
      <c r="G67" s="22" t="s">
        <v>130</v>
      </c>
      <c r="H67" s="29"/>
      <c r="I67" s="29"/>
      <c r="J67" s="132"/>
      <c r="K67" s="31"/>
      <c r="L67" s="22" t="s">
        <v>93</v>
      </c>
      <c r="M67" s="24"/>
      <c r="N67" s="24"/>
      <c r="O67" s="24"/>
      <c r="P67" s="30"/>
      <c r="Q67" s="30"/>
      <c r="R67" s="24"/>
      <c r="S67" s="24"/>
      <c r="T67" s="24"/>
      <c r="U67" s="25">
        <f t="shared" si="33"/>
        <v>0</v>
      </c>
      <c r="V67" s="24"/>
      <c r="W67" s="24"/>
      <c r="X67" s="24"/>
      <c r="Y67" s="25">
        <f t="shared" si="34"/>
        <v>0</v>
      </c>
      <c r="Z67" s="24"/>
      <c r="AA67" s="24"/>
      <c r="AB67" s="24"/>
      <c r="AC67" s="25">
        <f t="shared" si="35"/>
        <v>0</v>
      </c>
      <c r="AD67" s="24"/>
      <c r="AE67" s="24"/>
      <c r="AF67" s="24"/>
      <c r="AG67" s="25">
        <f t="shared" si="36"/>
        <v>0</v>
      </c>
      <c r="AH67" s="25">
        <f t="shared" si="37"/>
        <v>0</v>
      </c>
      <c r="AI67" s="26">
        <f t="shared" si="38"/>
        <v>0</v>
      </c>
      <c r="AJ67" s="27">
        <f t="shared" si="39"/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8">
        <v>5</v>
      </c>
      <c r="B68" s="19"/>
      <c r="C68" s="28" t="s">
        <v>248</v>
      </c>
      <c r="D68" s="29">
        <v>45350</v>
      </c>
      <c r="E68" s="30" t="s">
        <v>200</v>
      </c>
      <c r="F68" s="22" t="s">
        <v>129</v>
      </c>
      <c r="G68" s="22" t="s">
        <v>130</v>
      </c>
      <c r="H68" s="29"/>
      <c r="I68" s="29"/>
      <c r="J68" s="132"/>
      <c r="K68" s="31">
        <v>7810000</v>
      </c>
      <c r="L68" s="22" t="s">
        <v>93</v>
      </c>
      <c r="M68" s="24"/>
      <c r="N68" s="24"/>
      <c r="O68" s="24"/>
      <c r="P68" s="30"/>
      <c r="Q68" s="30"/>
      <c r="R68" s="24"/>
      <c r="S68" s="24"/>
      <c r="T68" s="24">
        <v>7810000</v>
      </c>
      <c r="U68" s="25">
        <f t="shared" si="33"/>
        <v>7810000</v>
      </c>
      <c r="V68" s="24"/>
      <c r="W68" s="24"/>
      <c r="X68" s="24"/>
      <c r="Y68" s="25">
        <f t="shared" si="34"/>
        <v>0</v>
      </c>
      <c r="Z68" s="24"/>
      <c r="AA68" s="24"/>
      <c r="AB68" s="24"/>
      <c r="AC68" s="25">
        <f t="shared" si="35"/>
        <v>0</v>
      </c>
      <c r="AD68" s="24"/>
      <c r="AE68" s="24"/>
      <c r="AF68" s="24"/>
      <c r="AG68" s="25">
        <f t="shared" si="36"/>
        <v>0</v>
      </c>
      <c r="AH68" s="25">
        <f t="shared" si="37"/>
        <v>7810000</v>
      </c>
      <c r="AI68" s="26">
        <f t="shared" si="38"/>
        <v>0</v>
      </c>
      <c r="AJ68" s="27">
        <f t="shared" si="39"/>
        <v>3.6800029801898654E-3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8">
        <v>6</v>
      </c>
      <c r="B69" s="19"/>
      <c r="C69" s="28" t="s">
        <v>238</v>
      </c>
      <c r="D69" s="29">
        <v>45341</v>
      </c>
      <c r="E69" s="30" t="s">
        <v>201</v>
      </c>
      <c r="F69" s="22" t="s">
        <v>129</v>
      </c>
      <c r="G69" s="22" t="s">
        <v>130</v>
      </c>
      <c r="H69" s="29"/>
      <c r="I69" s="29"/>
      <c r="J69" s="132"/>
      <c r="K69" s="31">
        <v>7460000</v>
      </c>
      <c r="L69" s="22" t="s">
        <v>93</v>
      </c>
      <c r="M69" s="24"/>
      <c r="N69" s="24"/>
      <c r="O69" s="24"/>
      <c r="P69" s="30"/>
      <c r="Q69" s="30"/>
      <c r="R69" s="24"/>
      <c r="S69" s="24"/>
      <c r="T69" s="24">
        <v>7460000</v>
      </c>
      <c r="U69" s="25">
        <f t="shared" si="33"/>
        <v>7460000</v>
      </c>
      <c r="V69" s="24"/>
      <c r="W69" s="24"/>
      <c r="X69" s="24"/>
      <c r="Y69" s="25">
        <f t="shared" si="34"/>
        <v>0</v>
      </c>
      <c r="Z69" s="24"/>
      <c r="AA69" s="24"/>
      <c r="AB69" s="24"/>
      <c r="AC69" s="25">
        <f t="shared" si="35"/>
        <v>0</v>
      </c>
      <c r="AD69" s="24"/>
      <c r="AE69" s="24"/>
      <c r="AF69" s="24"/>
      <c r="AG69" s="25">
        <f t="shared" si="36"/>
        <v>0</v>
      </c>
      <c r="AH69" s="25">
        <f t="shared" si="37"/>
        <v>7460000</v>
      </c>
      <c r="AI69" s="26">
        <f t="shared" si="38"/>
        <v>0</v>
      </c>
      <c r="AJ69" s="27">
        <f t="shared" si="39"/>
        <v>3.5150860732671443E-3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8">
        <v>7</v>
      </c>
      <c r="B70" s="19"/>
      <c r="C70" s="28" t="s">
        <v>229</v>
      </c>
      <c r="D70" s="29">
        <v>45341</v>
      </c>
      <c r="E70" s="30" t="s">
        <v>202</v>
      </c>
      <c r="F70" s="22" t="s">
        <v>129</v>
      </c>
      <c r="G70" s="22" t="s">
        <v>130</v>
      </c>
      <c r="H70" s="29"/>
      <c r="I70" s="29"/>
      <c r="J70" s="132"/>
      <c r="K70" s="31">
        <v>11580000</v>
      </c>
      <c r="L70" s="22" t="s">
        <v>93</v>
      </c>
      <c r="M70" s="24"/>
      <c r="N70" s="24"/>
      <c r="O70" s="24"/>
      <c r="P70" s="30"/>
      <c r="Q70" s="30"/>
      <c r="R70" s="24"/>
      <c r="S70" s="24"/>
      <c r="T70" s="24">
        <v>11580000</v>
      </c>
      <c r="U70" s="25">
        <f t="shared" si="33"/>
        <v>11580000</v>
      </c>
      <c r="V70" s="24"/>
      <c r="W70" s="24"/>
      <c r="X70" s="24"/>
      <c r="Y70" s="25">
        <f t="shared" si="34"/>
        <v>0</v>
      </c>
      <c r="Z70" s="24"/>
      <c r="AA70" s="24"/>
      <c r="AB70" s="24"/>
      <c r="AC70" s="25">
        <f t="shared" si="35"/>
        <v>0</v>
      </c>
      <c r="AD70" s="24"/>
      <c r="AE70" s="24"/>
      <c r="AF70" s="24"/>
      <c r="AG70" s="25">
        <f t="shared" si="36"/>
        <v>0</v>
      </c>
      <c r="AH70" s="25">
        <f t="shared" si="37"/>
        <v>11580000</v>
      </c>
      <c r="AI70" s="26">
        <f t="shared" si="38"/>
        <v>0</v>
      </c>
      <c r="AJ70" s="27">
        <f t="shared" si="39"/>
        <v>5.4563936633288913E-3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8">
        <v>8</v>
      </c>
      <c r="B71" s="19"/>
      <c r="C71" s="28" t="s">
        <v>230</v>
      </c>
      <c r="D71" s="29">
        <v>45341</v>
      </c>
      <c r="E71" s="30" t="s">
        <v>203</v>
      </c>
      <c r="F71" s="22" t="s">
        <v>129</v>
      </c>
      <c r="G71" s="22" t="s">
        <v>130</v>
      </c>
      <c r="H71" s="29"/>
      <c r="I71" s="29"/>
      <c r="J71" s="132"/>
      <c r="K71" s="31">
        <v>4190000</v>
      </c>
      <c r="L71" s="22" t="s">
        <v>93</v>
      </c>
      <c r="M71" s="24"/>
      <c r="N71" s="24"/>
      <c r="O71" s="24"/>
      <c r="P71" s="30"/>
      <c r="Q71" s="30"/>
      <c r="R71" s="24"/>
      <c r="S71" s="24"/>
      <c r="T71" s="24">
        <v>4190000</v>
      </c>
      <c r="U71" s="25">
        <f t="shared" si="33"/>
        <v>4190000</v>
      </c>
      <c r="V71" s="24"/>
      <c r="W71" s="24"/>
      <c r="X71" s="24"/>
      <c r="Y71" s="25">
        <f t="shared" si="34"/>
        <v>0</v>
      </c>
      <c r="Z71" s="24"/>
      <c r="AA71" s="24"/>
      <c r="AB71" s="24"/>
      <c r="AC71" s="25">
        <f t="shared" si="35"/>
        <v>0</v>
      </c>
      <c r="AD71" s="24"/>
      <c r="AE71" s="24"/>
      <c r="AF71" s="24"/>
      <c r="AG71" s="25">
        <f t="shared" si="36"/>
        <v>0</v>
      </c>
      <c r="AH71" s="25">
        <f t="shared" si="37"/>
        <v>4190000</v>
      </c>
      <c r="AI71" s="26">
        <f t="shared" si="38"/>
        <v>0</v>
      </c>
      <c r="AJ71" s="27">
        <f t="shared" si="39"/>
        <v>1.9742909714462915E-3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8">
        <v>9</v>
      </c>
      <c r="B72" s="19"/>
      <c r="C72" s="28" t="s">
        <v>149</v>
      </c>
      <c r="D72" s="29">
        <v>45341</v>
      </c>
      <c r="E72" s="30" t="s">
        <v>204</v>
      </c>
      <c r="F72" s="22" t="s">
        <v>129</v>
      </c>
      <c r="G72" s="22" t="s">
        <v>130</v>
      </c>
      <c r="H72" s="29"/>
      <c r="I72" s="29"/>
      <c r="J72" s="132"/>
      <c r="K72" s="31">
        <v>7930000</v>
      </c>
      <c r="L72" s="22" t="s">
        <v>93</v>
      </c>
      <c r="M72" s="24"/>
      <c r="N72" s="24"/>
      <c r="O72" s="24"/>
      <c r="P72" s="30"/>
      <c r="Q72" s="30"/>
      <c r="R72" s="24"/>
      <c r="S72" s="24"/>
      <c r="T72" s="24">
        <v>7930000</v>
      </c>
      <c r="U72" s="25">
        <f t="shared" si="33"/>
        <v>7930000</v>
      </c>
      <c r="V72" s="24"/>
      <c r="W72" s="24"/>
      <c r="X72" s="24"/>
      <c r="Y72" s="25">
        <f t="shared" si="34"/>
        <v>0</v>
      </c>
      <c r="Z72" s="24"/>
      <c r="AA72" s="24"/>
      <c r="AB72" s="24"/>
      <c r="AC72" s="25">
        <f t="shared" si="35"/>
        <v>0</v>
      </c>
      <c r="AD72" s="24"/>
      <c r="AE72" s="24"/>
      <c r="AF72" s="24"/>
      <c r="AG72" s="25">
        <f t="shared" si="36"/>
        <v>0</v>
      </c>
      <c r="AH72" s="25">
        <f t="shared" si="37"/>
        <v>7930000</v>
      </c>
      <c r="AI72" s="26">
        <f t="shared" si="38"/>
        <v>0</v>
      </c>
      <c r="AJ72" s="27">
        <f t="shared" si="39"/>
        <v>3.7365459197062269E-3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 x14ac:dyDescent="0.25">
      <c r="A73" s="18">
        <v>10</v>
      </c>
      <c r="B73" s="19"/>
      <c r="C73" s="28" t="s">
        <v>246</v>
      </c>
      <c r="D73" s="21">
        <v>45348</v>
      </c>
      <c r="E73" s="30" t="s">
        <v>205</v>
      </c>
      <c r="F73" s="22" t="s">
        <v>129</v>
      </c>
      <c r="G73" s="22" t="s">
        <v>130</v>
      </c>
      <c r="H73" s="29"/>
      <c r="I73" s="29"/>
      <c r="J73" s="132"/>
      <c r="K73" s="31">
        <v>4480000</v>
      </c>
      <c r="L73" s="22" t="s">
        <v>93</v>
      </c>
      <c r="M73" s="24"/>
      <c r="N73" s="24"/>
      <c r="O73" s="24"/>
      <c r="P73" s="30"/>
      <c r="Q73" s="30"/>
      <c r="R73" s="24"/>
      <c r="S73" s="24"/>
      <c r="T73" s="24">
        <v>4480000</v>
      </c>
      <c r="U73" s="25">
        <f t="shared" si="33"/>
        <v>4480000</v>
      </c>
      <c r="V73" s="24"/>
      <c r="W73" s="24"/>
      <c r="X73" s="24"/>
      <c r="Y73" s="25">
        <f t="shared" si="34"/>
        <v>0</v>
      </c>
      <c r="Z73" s="24"/>
      <c r="AA73" s="24"/>
      <c r="AB73" s="24"/>
      <c r="AC73" s="25">
        <f t="shared" si="35"/>
        <v>0</v>
      </c>
      <c r="AD73" s="24"/>
      <c r="AE73" s="24"/>
      <c r="AF73" s="24"/>
      <c r="AG73" s="25">
        <f t="shared" si="36"/>
        <v>0</v>
      </c>
      <c r="AH73" s="25">
        <f t="shared" si="37"/>
        <v>4480000</v>
      </c>
      <c r="AI73" s="26">
        <f t="shared" si="38"/>
        <v>0</v>
      </c>
      <c r="AJ73" s="27">
        <f t="shared" si="39"/>
        <v>2.1109364086108317E-3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 x14ac:dyDescent="0.25">
      <c r="A74" s="18">
        <v>11</v>
      </c>
      <c r="B74" s="19"/>
      <c r="C74" s="28" t="s">
        <v>237</v>
      </c>
      <c r="D74" s="29">
        <v>45341</v>
      </c>
      <c r="E74" s="30" t="s">
        <v>206</v>
      </c>
      <c r="F74" s="22" t="s">
        <v>129</v>
      </c>
      <c r="G74" s="22" t="s">
        <v>130</v>
      </c>
      <c r="H74" s="29"/>
      <c r="I74" s="29"/>
      <c r="J74" s="132"/>
      <c r="K74" s="31">
        <v>5070000</v>
      </c>
      <c r="L74" s="22" t="s">
        <v>93</v>
      </c>
      <c r="M74" s="24"/>
      <c r="N74" s="24"/>
      <c r="O74" s="24"/>
      <c r="P74" s="30"/>
      <c r="Q74" s="30"/>
      <c r="R74" s="24"/>
      <c r="S74" s="24"/>
      <c r="T74" s="24">
        <v>5070000</v>
      </c>
      <c r="U74" s="25">
        <f t="shared" si="33"/>
        <v>5070000</v>
      </c>
      <c r="V74" s="24"/>
      <c r="W74" s="24"/>
      <c r="X74" s="24"/>
      <c r="Y74" s="25">
        <f t="shared" si="34"/>
        <v>0</v>
      </c>
      <c r="Z74" s="24"/>
      <c r="AA74" s="24"/>
      <c r="AB74" s="24"/>
      <c r="AC74" s="25">
        <f t="shared" si="35"/>
        <v>0</v>
      </c>
      <c r="AD74" s="24"/>
      <c r="AE74" s="24"/>
      <c r="AF74" s="24"/>
      <c r="AG74" s="25">
        <f t="shared" si="36"/>
        <v>0</v>
      </c>
      <c r="AH74" s="25">
        <f t="shared" si="37"/>
        <v>5070000</v>
      </c>
      <c r="AI74" s="26">
        <f t="shared" si="38"/>
        <v>0</v>
      </c>
      <c r="AJ74" s="27">
        <f t="shared" si="39"/>
        <v>2.3889391945662764E-3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8">
        <v>12</v>
      </c>
      <c r="B75" s="19"/>
      <c r="C75" s="28" t="s">
        <v>249</v>
      </c>
      <c r="D75" s="29">
        <v>45341</v>
      </c>
      <c r="E75" s="30" t="s">
        <v>207</v>
      </c>
      <c r="F75" s="22" t="s">
        <v>129</v>
      </c>
      <c r="G75" s="22" t="s">
        <v>130</v>
      </c>
      <c r="H75" s="29"/>
      <c r="I75" s="29"/>
      <c r="J75" s="132"/>
      <c r="K75" s="31">
        <v>9820000</v>
      </c>
      <c r="L75" s="22" t="s">
        <v>93</v>
      </c>
      <c r="M75" s="24"/>
      <c r="N75" s="24"/>
      <c r="O75" s="24"/>
      <c r="P75" s="30"/>
      <c r="Q75" s="30"/>
      <c r="R75" s="24"/>
      <c r="S75" s="24"/>
      <c r="T75" s="24">
        <v>9820000</v>
      </c>
      <c r="U75" s="25">
        <f t="shared" si="33"/>
        <v>9820000</v>
      </c>
      <c r="V75" s="24"/>
      <c r="W75" s="24"/>
      <c r="X75" s="24"/>
      <c r="Y75" s="25">
        <f t="shared" si="34"/>
        <v>0</v>
      </c>
      <c r="Z75" s="24"/>
      <c r="AA75" s="24"/>
      <c r="AB75" s="24"/>
      <c r="AC75" s="25">
        <f t="shared" si="35"/>
        <v>0</v>
      </c>
      <c r="AD75" s="24"/>
      <c r="AE75" s="24"/>
      <c r="AF75" s="24"/>
      <c r="AG75" s="25">
        <f t="shared" si="36"/>
        <v>0</v>
      </c>
      <c r="AH75" s="25">
        <f t="shared" si="37"/>
        <v>9820000</v>
      </c>
      <c r="AI75" s="26">
        <f t="shared" si="38"/>
        <v>0</v>
      </c>
      <c r="AJ75" s="27">
        <f t="shared" si="39"/>
        <v>4.6270972170889216E-3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8">
        <v>13</v>
      </c>
      <c r="B76" s="19"/>
      <c r="C76" s="28" t="s">
        <v>231</v>
      </c>
      <c r="D76" s="29">
        <v>45341</v>
      </c>
      <c r="E76" s="30" t="s">
        <v>208</v>
      </c>
      <c r="F76" s="22" t="s">
        <v>129</v>
      </c>
      <c r="G76" s="22" t="s">
        <v>130</v>
      </c>
      <c r="H76" s="29"/>
      <c r="I76" s="29"/>
      <c r="J76" s="132"/>
      <c r="K76" s="31">
        <v>6520000</v>
      </c>
      <c r="L76" s="22" t="s">
        <v>93</v>
      </c>
      <c r="M76" s="24"/>
      <c r="N76" s="24"/>
      <c r="O76" s="24"/>
      <c r="P76" s="30"/>
      <c r="Q76" s="30"/>
      <c r="R76" s="24"/>
      <c r="S76" s="24"/>
      <c r="T76" s="24">
        <v>6520000</v>
      </c>
      <c r="U76" s="25">
        <f t="shared" si="33"/>
        <v>6520000</v>
      </c>
      <c r="V76" s="24"/>
      <c r="W76" s="24"/>
      <c r="X76" s="24"/>
      <c r="Y76" s="25">
        <f t="shared" si="34"/>
        <v>0</v>
      </c>
      <c r="Z76" s="24"/>
      <c r="AA76" s="24"/>
      <c r="AB76" s="24"/>
      <c r="AC76" s="25">
        <f t="shared" si="35"/>
        <v>0</v>
      </c>
      <c r="AD76" s="24"/>
      <c r="AE76" s="24"/>
      <c r="AF76" s="24"/>
      <c r="AG76" s="25">
        <f t="shared" si="36"/>
        <v>0</v>
      </c>
      <c r="AH76" s="25">
        <f t="shared" si="37"/>
        <v>6520000</v>
      </c>
      <c r="AI76" s="26">
        <f t="shared" si="38"/>
        <v>0</v>
      </c>
      <c r="AJ76" s="27">
        <f t="shared" si="39"/>
        <v>3.0721663803889784E-3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 x14ac:dyDescent="0.25">
      <c r="A77" s="18">
        <v>14</v>
      </c>
      <c r="B77" s="19"/>
      <c r="C77" s="28" t="s">
        <v>232</v>
      </c>
      <c r="D77" s="29">
        <v>45341</v>
      </c>
      <c r="E77" s="30" t="s">
        <v>209</v>
      </c>
      <c r="F77" s="22" t="s">
        <v>129</v>
      </c>
      <c r="G77" s="22" t="s">
        <v>130</v>
      </c>
      <c r="H77" s="29"/>
      <c r="I77" s="29"/>
      <c r="J77" s="132"/>
      <c r="K77" s="31">
        <v>4570000</v>
      </c>
      <c r="L77" s="22" t="s">
        <v>93</v>
      </c>
      <c r="M77" s="24"/>
      <c r="N77" s="24"/>
      <c r="O77" s="24"/>
      <c r="P77" s="30"/>
      <c r="Q77" s="30"/>
      <c r="R77" s="24"/>
      <c r="S77" s="24"/>
      <c r="T77" s="24">
        <v>4570000</v>
      </c>
      <c r="U77" s="25">
        <f t="shared" si="33"/>
        <v>4570000</v>
      </c>
      <c r="V77" s="24"/>
      <c r="W77" s="24"/>
      <c r="X77" s="24"/>
      <c r="Y77" s="25">
        <f t="shared" si="34"/>
        <v>0</v>
      </c>
      <c r="Z77" s="24"/>
      <c r="AA77" s="24"/>
      <c r="AB77" s="24"/>
      <c r="AC77" s="25">
        <f t="shared" si="35"/>
        <v>0</v>
      </c>
      <c r="AD77" s="24"/>
      <c r="AE77" s="24"/>
      <c r="AF77" s="24"/>
      <c r="AG77" s="25">
        <f t="shared" si="36"/>
        <v>0</v>
      </c>
      <c r="AH77" s="25">
        <f t="shared" si="37"/>
        <v>4570000</v>
      </c>
      <c r="AI77" s="26">
        <f t="shared" si="38"/>
        <v>0</v>
      </c>
      <c r="AJ77" s="27">
        <f t="shared" si="39"/>
        <v>2.1533436132481032E-3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outlineLevel="1" x14ac:dyDescent="0.25">
      <c r="A78" s="18">
        <v>15</v>
      </c>
      <c r="B78" s="19"/>
      <c r="C78" s="28" t="s">
        <v>244</v>
      </c>
      <c r="D78" s="29">
        <v>45341</v>
      </c>
      <c r="E78" s="30" t="s">
        <v>210</v>
      </c>
      <c r="F78" s="22" t="s">
        <v>129</v>
      </c>
      <c r="G78" s="22" t="s">
        <v>130</v>
      </c>
      <c r="H78" s="29"/>
      <c r="I78" s="29"/>
      <c r="J78" s="132"/>
      <c r="K78" s="31">
        <v>6850000</v>
      </c>
      <c r="L78" s="22" t="s">
        <v>93</v>
      </c>
      <c r="M78" s="24"/>
      <c r="N78" s="24"/>
      <c r="O78" s="24"/>
      <c r="P78" s="30"/>
      <c r="Q78" s="30"/>
      <c r="R78" s="24"/>
      <c r="S78" s="24"/>
      <c r="T78" s="24">
        <v>6850000</v>
      </c>
      <c r="U78" s="25">
        <f t="shared" si="33"/>
        <v>6850000</v>
      </c>
      <c r="V78" s="24"/>
      <c r="W78" s="24"/>
      <c r="X78" s="24"/>
      <c r="Y78" s="25">
        <f t="shared" si="34"/>
        <v>0</v>
      </c>
      <c r="Z78" s="24"/>
      <c r="AA78" s="24"/>
      <c r="AB78" s="24"/>
      <c r="AC78" s="25">
        <f t="shared" si="35"/>
        <v>0</v>
      </c>
      <c r="AD78" s="24"/>
      <c r="AE78" s="24"/>
      <c r="AF78" s="24"/>
      <c r="AG78" s="25">
        <f t="shared" si="36"/>
        <v>0</v>
      </c>
      <c r="AH78" s="25">
        <f t="shared" si="37"/>
        <v>6850000</v>
      </c>
      <c r="AI78" s="26">
        <f t="shared" si="38"/>
        <v>0</v>
      </c>
      <c r="AJ78" s="27">
        <f t="shared" si="39"/>
        <v>3.227659464058973E-3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 x14ac:dyDescent="0.25">
      <c r="A79" s="18">
        <v>16</v>
      </c>
      <c r="B79" s="19"/>
      <c r="C79" s="28" t="s">
        <v>239</v>
      </c>
      <c r="D79" s="29">
        <v>45341</v>
      </c>
      <c r="E79" s="30" t="s">
        <v>211</v>
      </c>
      <c r="F79" s="22" t="s">
        <v>129</v>
      </c>
      <c r="G79" s="22" t="s">
        <v>130</v>
      </c>
      <c r="H79" s="29"/>
      <c r="I79" s="29"/>
      <c r="J79" s="132"/>
      <c r="K79" s="31">
        <v>6010000</v>
      </c>
      <c r="L79" s="22" t="s">
        <v>93</v>
      </c>
      <c r="M79" s="24"/>
      <c r="N79" s="24"/>
      <c r="O79" s="24"/>
      <c r="P79" s="30"/>
      <c r="Q79" s="30"/>
      <c r="R79" s="24"/>
      <c r="S79" s="24"/>
      <c r="T79" s="24">
        <v>6010000</v>
      </c>
      <c r="U79" s="25">
        <f t="shared" si="33"/>
        <v>6010000</v>
      </c>
      <c r="V79" s="24"/>
      <c r="W79" s="24"/>
      <c r="X79" s="24"/>
      <c r="Y79" s="25">
        <f t="shared" si="34"/>
        <v>0</v>
      </c>
      <c r="Z79" s="24"/>
      <c r="AA79" s="24"/>
      <c r="AB79" s="24"/>
      <c r="AC79" s="25">
        <f t="shared" si="35"/>
        <v>0</v>
      </c>
      <c r="AD79" s="24"/>
      <c r="AE79" s="24"/>
      <c r="AF79" s="24"/>
      <c r="AG79" s="25">
        <f t="shared" si="36"/>
        <v>0</v>
      </c>
      <c r="AH79" s="25">
        <f t="shared" si="37"/>
        <v>6010000</v>
      </c>
      <c r="AI79" s="26">
        <f t="shared" si="38"/>
        <v>0</v>
      </c>
      <c r="AJ79" s="27">
        <f t="shared" si="39"/>
        <v>2.8318588874444417E-3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8">
        <v>17</v>
      </c>
      <c r="B80" s="19"/>
      <c r="C80" s="28" t="s">
        <v>233</v>
      </c>
      <c r="D80" s="29">
        <v>45341</v>
      </c>
      <c r="E80" s="30" t="s">
        <v>212</v>
      </c>
      <c r="F80" s="22" t="s">
        <v>129</v>
      </c>
      <c r="G80" s="22" t="s">
        <v>130</v>
      </c>
      <c r="H80" s="29"/>
      <c r="I80" s="29"/>
      <c r="J80" s="132"/>
      <c r="K80" s="31">
        <v>4000000</v>
      </c>
      <c r="L80" s="22" t="s">
        <v>93</v>
      </c>
      <c r="M80" s="24"/>
      <c r="N80" s="24"/>
      <c r="O80" s="24"/>
      <c r="P80" s="30"/>
      <c r="Q80" s="30"/>
      <c r="R80" s="24"/>
      <c r="S80" s="24"/>
      <c r="T80" s="24">
        <v>4000000</v>
      </c>
      <c r="U80" s="25">
        <f t="shared" si="33"/>
        <v>4000000</v>
      </c>
      <c r="V80" s="24"/>
      <c r="W80" s="24"/>
      <c r="X80" s="24"/>
      <c r="Y80" s="25">
        <f t="shared" si="34"/>
        <v>0</v>
      </c>
      <c r="Z80" s="24"/>
      <c r="AA80" s="24"/>
      <c r="AB80" s="24"/>
      <c r="AC80" s="25">
        <f t="shared" si="35"/>
        <v>0</v>
      </c>
      <c r="AD80" s="24"/>
      <c r="AE80" s="24"/>
      <c r="AF80" s="24"/>
      <c r="AG80" s="25">
        <f t="shared" si="36"/>
        <v>0</v>
      </c>
      <c r="AH80" s="25">
        <f t="shared" si="37"/>
        <v>4000000</v>
      </c>
      <c r="AI80" s="26">
        <f t="shared" si="38"/>
        <v>0</v>
      </c>
      <c r="AJ80" s="27">
        <f t="shared" si="39"/>
        <v>1.8847646505453857E-3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8">
        <v>18</v>
      </c>
      <c r="B81" s="19"/>
      <c r="C81" s="28" t="s">
        <v>251</v>
      </c>
      <c r="D81" s="29">
        <v>45359</v>
      </c>
      <c r="E81" s="30" t="s">
        <v>213</v>
      </c>
      <c r="F81" s="22" t="s">
        <v>129</v>
      </c>
      <c r="G81" s="22" t="s">
        <v>130</v>
      </c>
      <c r="H81" s="29"/>
      <c r="I81" s="29"/>
      <c r="J81" s="132"/>
      <c r="K81" s="31">
        <v>8360000</v>
      </c>
      <c r="L81" s="22" t="s">
        <v>93</v>
      </c>
      <c r="M81" s="24"/>
      <c r="N81" s="24"/>
      <c r="O81" s="24"/>
      <c r="P81" s="30"/>
      <c r="Q81" s="30"/>
      <c r="R81" s="24"/>
      <c r="S81" s="24"/>
      <c r="T81" s="24">
        <v>8360000</v>
      </c>
      <c r="U81" s="25">
        <f t="shared" si="33"/>
        <v>8360000</v>
      </c>
      <c r="V81" s="24"/>
      <c r="W81" s="24"/>
      <c r="X81" s="24"/>
      <c r="Y81" s="25">
        <f t="shared" si="34"/>
        <v>0</v>
      </c>
      <c r="Z81" s="24"/>
      <c r="AA81" s="24"/>
      <c r="AB81" s="24"/>
      <c r="AC81" s="25">
        <f t="shared" si="35"/>
        <v>0</v>
      </c>
      <c r="AD81" s="24"/>
      <c r="AE81" s="24"/>
      <c r="AF81" s="24"/>
      <c r="AG81" s="25">
        <f t="shared" si="36"/>
        <v>0</v>
      </c>
      <c r="AH81" s="25">
        <f t="shared" si="37"/>
        <v>8360000</v>
      </c>
      <c r="AI81" s="26">
        <f t="shared" si="38"/>
        <v>0</v>
      </c>
      <c r="AJ81" s="27">
        <f t="shared" si="39"/>
        <v>3.9391581196398561E-3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8">
        <v>19</v>
      </c>
      <c r="B82" s="19"/>
      <c r="C82" s="28"/>
      <c r="D82" s="29"/>
      <c r="E82" s="30" t="s">
        <v>214</v>
      </c>
      <c r="F82" s="22" t="s">
        <v>129</v>
      </c>
      <c r="G82" s="22" t="s">
        <v>130</v>
      </c>
      <c r="H82" s="29"/>
      <c r="I82" s="29"/>
      <c r="J82" s="132"/>
      <c r="K82" s="31"/>
      <c r="L82" s="22" t="s">
        <v>93</v>
      </c>
      <c r="M82" s="24"/>
      <c r="N82" s="24"/>
      <c r="O82" s="24"/>
      <c r="P82" s="30"/>
      <c r="Q82" s="30"/>
      <c r="R82" s="24"/>
      <c r="S82" s="24"/>
      <c r="T82" s="24"/>
      <c r="U82" s="25">
        <f t="shared" si="33"/>
        <v>0</v>
      </c>
      <c r="V82" s="24"/>
      <c r="W82" s="24"/>
      <c r="X82" s="24"/>
      <c r="Y82" s="25">
        <f t="shared" si="34"/>
        <v>0</v>
      </c>
      <c r="Z82" s="24"/>
      <c r="AA82" s="24"/>
      <c r="AB82" s="24"/>
      <c r="AC82" s="25">
        <f t="shared" si="35"/>
        <v>0</v>
      </c>
      <c r="AD82" s="24"/>
      <c r="AE82" s="24"/>
      <c r="AF82" s="24"/>
      <c r="AG82" s="25">
        <f t="shared" si="36"/>
        <v>0</v>
      </c>
      <c r="AH82" s="25">
        <f t="shared" si="37"/>
        <v>0</v>
      </c>
      <c r="AI82" s="26">
        <f t="shared" si="38"/>
        <v>0</v>
      </c>
      <c r="AJ82" s="27">
        <f t="shared" si="39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8">
        <v>20</v>
      </c>
      <c r="B83" s="19"/>
      <c r="C83" s="28" t="s">
        <v>240</v>
      </c>
      <c r="D83" s="29">
        <v>45341</v>
      </c>
      <c r="E83" s="30" t="s">
        <v>215</v>
      </c>
      <c r="F83" s="22" t="s">
        <v>129</v>
      </c>
      <c r="G83" s="22" t="s">
        <v>130</v>
      </c>
      <c r="H83" s="29"/>
      <c r="I83" s="29"/>
      <c r="J83" s="132"/>
      <c r="K83" s="31">
        <v>4380000</v>
      </c>
      <c r="L83" s="22" t="s">
        <v>93</v>
      </c>
      <c r="M83" s="24"/>
      <c r="N83" s="24"/>
      <c r="O83" s="24"/>
      <c r="P83" s="30"/>
      <c r="Q83" s="30"/>
      <c r="R83" s="24"/>
      <c r="S83" s="24"/>
      <c r="T83" s="24">
        <v>4380000</v>
      </c>
      <c r="U83" s="25">
        <f t="shared" si="33"/>
        <v>4380000</v>
      </c>
      <c r="V83" s="24"/>
      <c r="W83" s="24"/>
      <c r="X83" s="24"/>
      <c r="Y83" s="25">
        <f t="shared" si="34"/>
        <v>0</v>
      </c>
      <c r="Z83" s="24"/>
      <c r="AA83" s="24"/>
      <c r="AB83" s="24"/>
      <c r="AC83" s="25">
        <f t="shared" si="35"/>
        <v>0</v>
      </c>
      <c r="AD83" s="24"/>
      <c r="AE83" s="24"/>
      <c r="AF83" s="24"/>
      <c r="AG83" s="25">
        <f t="shared" si="36"/>
        <v>0</v>
      </c>
      <c r="AH83" s="25">
        <f t="shared" si="37"/>
        <v>4380000</v>
      </c>
      <c r="AI83" s="26">
        <f t="shared" si="38"/>
        <v>0</v>
      </c>
      <c r="AJ83" s="27">
        <f t="shared" si="39"/>
        <v>2.0638172923471971E-3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8">
        <v>21</v>
      </c>
      <c r="B84" s="19"/>
      <c r="C84" s="28" t="s">
        <v>150</v>
      </c>
      <c r="D84" s="29">
        <v>45341</v>
      </c>
      <c r="E84" s="30" t="s">
        <v>216</v>
      </c>
      <c r="F84" s="22" t="s">
        <v>129</v>
      </c>
      <c r="G84" s="22" t="s">
        <v>130</v>
      </c>
      <c r="H84" s="29"/>
      <c r="I84" s="29"/>
      <c r="J84" s="132"/>
      <c r="K84" s="31">
        <v>4970000</v>
      </c>
      <c r="L84" s="22" t="s">
        <v>93</v>
      </c>
      <c r="M84" s="24"/>
      <c r="N84" s="24"/>
      <c r="O84" s="24"/>
      <c r="P84" s="30"/>
      <c r="Q84" s="30"/>
      <c r="R84" s="24"/>
      <c r="S84" s="24"/>
      <c r="T84" s="24">
        <v>4970000</v>
      </c>
      <c r="U84" s="25">
        <f t="shared" si="33"/>
        <v>4970000</v>
      </c>
      <c r="V84" s="24"/>
      <c r="W84" s="24"/>
      <c r="X84" s="24"/>
      <c r="Y84" s="25">
        <f t="shared" si="34"/>
        <v>0</v>
      </c>
      <c r="Z84" s="24"/>
      <c r="AA84" s="24"/>
      <c r="AB84" s="24"/>
      <c r="AC84" s="25">
        <f t="shared" si="35"/>
        <v>0</v>
      </c>
      <c r="AD84" s="24"/>
      <c r="AE84" s="24"/>
      <c r="AF84" s="24"/>
      <c r="AG84" s="25">
        <f t="shared" si="36"/>
        <v>0</v>
      </c>
      <c r="AH84" s="25">
        <f t="shared" si="37"/>
        <v>4970000</v>
      </c>
      <c r="AI84" s="26">
        <f t="shared" si="38"/>
        <v>0</v>
      </c>
      <c r="AJ84" s="27">
        <f t="shared" si="39"/>
        <v>2.3418200783026418E-3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8">
        <v>22</v>
      </c>
      <c r="B85" s="19"/>
      <c r="C85" s="28"/>
      <c r="D85" s="29"/>
      <c r="E85" s="30" t="s">
        <v>217</v>
      </c>
      <c r="F85" s="22" t="s">
        <v>129</v>
      </c>
      <c r="G85" s="22" t="s">
        <v>130</v>
      </c>
      <c r="H85" s="29"/>
      <c r="I85" s="29"/>
      <c r="J85" s="132"/>
      <c r="K85" s="31"/>
      <c r="L85" s="22" t="s">
        <v>93</v>
      </c>
      <c r="M85" s="24"/>
      <c r="N85" s="24"/>
      <c r="O85" s="24"/>
      <c r="P85" s="30"/>
      <c r="Q85" s="30"/>
      <c r="R85" s="24"/>
      <c r="S85" s="24"/>
      <c r="T85" s="24"/>
      <c r="U85" s="25">
        <f t="shared" si="33"/>
        <v>0</v>
      </c>
      <c r="V85" s="24"/>
      <c r="W85" s="24"/>
      <c r="X85" s="24"/>
      <c r="Y85" s="25">
        <f t="shared" si="34"/>
        <v>0</v>
      </c>
      <c r="Z85" s="24"/>
      <c r="AA85" s="24"/>
      <c r="AB85" s="24"/>
      <c r="AC85" s="25">
        <f t="shared" si="35"/>
        <v>0</v>
      </c>
      <c r="AD85" s="24"/>
      <c r="AE85" s="24"/>
      <c r="AF85" s="24"/>
      <c r="AG85" s="25">
        <f t="shared" si="36"/>
        <v>0</v>
      </c>
      <c r="AH85" s="25">
        <f t="shared" si="37"/>
        <v>0</v>
      </c>
      <c r="AI85" s="26">
        <f t="shared" si="38"/>
        <v>0</v>
      </c>
      <c r="AJ85" s="27">
        <f t="shared" si="39"/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8">
        <v>23</v>
      </c>
      <c r="B86" s="19"/>
      <c r="C86" s="28" t="s">
        <v>245</v>
      </c>
      <c r="D86" s="29">
        <v>45341</v>
      </c>
      <c r="E86" s="30" t="s">
        <v>218</v>
      </c>
      <c r="F86" s="22" t="s">
        <v>129</v>
      </c>
      <c r="G86" s="22" t="s">
        <v>130</v>
      </c>
      <c r="H86" s="29"/>
      <c r="I86" s="29"/>
      <c r="J86" s="132"/>
      <c r="K86" s="31">
        <v>8770000</v>
      </c>
      <c r="L86" s="22" t="s">
        <v>93</v>
      </c>
      <c r="M86" s="24"/>
      <c r="N86" s="24"/>
      <c r="O86" s="24"/>
      <c r="P86" s="30"/>
      <c r="Q86" s="30"/>
      <c r="R86" s="24"/>
      <c r="S86" s="24"/>
      <c r="T86" s="24">
        <v>8770000</v>
      </c>
      <c r="U86" s="25">
        <f t="shared" si="33"/>
        <v>8770000</v>
      </c>
      <c r="V86" s="24"/>
      <c r="W86" s="24"/>
      <c r="X86" s="24"/>
      <c r="Y86" s="25">
        <f t="shared" si="34"/>
        <v>0</v>
      </c>
      <c r="Z86" s="24"/>
      <c r="AA86" s="24"/>
      <c r="AB86" s="24"/>
      <c r="AC86" s="25">
        <f t="shared" si="35"/>
        <v>0</v>
      </c>
      <c r="AD86" s="24"/>
      <c r="AE86" s="24"/>
      <c r="AF86" s="24"/>
      <c r="AG86" s="25">
        <f t="shared" si="36"/>
        <v>0</v>
      </c>
      <c r="AH86" s="25">
        <f t="shared" si="37"/>
        <v>8770000</v>
      </c>
      <c r="AI86" s="26">
        <f t="shared" si="38"/>
        <v>0</v>
      </c>
      <c r="AJ86" s="27">
        <f t="shared" si="39"/>
        <v>4.1323464963207582E-3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8">
        <v>24</v>
      </c>
      <c r="B87" s="19"/>
      <c r="C87" s="28" t="s">
        <v>250</v>
      </c>
      <c r="D87" s="29">
        <v>45341</v>
      </c>
      <c r="E87" s="30" t="s">
        <v>219</v>
      </c>
      <c r="F87" s="22" t="s">
        <v>129</v>
      </c>
      <c r="G87" s="22" t="s">
        <v>130</v>
      </c>
      <c r="H87" s="29"/>
      <c r="I87" s="29"/>
      <c r="J87" s="132"/>
      <c r="K87" s="31">
        <v>8140000</v>
      </c>
      <c r="L87" s="22" t="s">
        <v>93</v>
      </c>
      <c r="M87" s="24"/>
      <c r="N87" s="24"/>
      <c r="O87" s="24"/>
      <c r="P87" s="30"/>
      <c r="Q87" s="30"/>
      <c r="R87" s="24"/>
      <c r="S87" s="24"/>
      <c r="T87" s="24">
        <v>8140000</v>
      </c>
      <c r="U87" s="25">
        <f t="shared" si="33"/>
        <v>8140000</v>
      </c>
      <c r="V87" s="24"/>
      <c r="W87" s="24"/>
      <c r="X87" s="24"/>
      <c r="Y87" s="25">
        <f t="shared" si="34"/>
        <v>0</v>
      </c>
      <c r="Z87" s="24"/>
      <c r="AA87" s="24"/>
      <c r="AB87" s="24"/>
      <c r="AC87" s="25">
        <f t="shared" si="35"/>
        <v>0</v>
      </c>
      <c r="AD87" s="24"/>
      <c r="AE87" s="24"/>
      <c r="AF87" s="24"/>
      <c r="AG87" s="25">
        <f t="shared" si="36"/>
        <v>0</v>
      </c>
      <c r="AH87" s="25">
        <f t="shared" si="37"/>
        <v>8140000</v>
      </c>
      <c r="AI87" s="26">
        <f t="shared" si="38"/>
        <v>0</v>
      </c>
      <c r="AJ87" s="27">
        <f t="shared" si="39"/>
        <v>3.8354960638598595E-3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8">
        <v>25</v>
      </c>
      <c r="B88" s="19"/>
      <c r="C88" s="28" t="s">
        <v>241</v>
      </c>
      <c r="D88" s="29">
        <v>45342</v>
      </c>
      <c r="E88" s="30" t="s">
        <v>220</v>
      </c>
      <c r="F88" s="22" t="s">
        <v>129</v>
      </c>
      <c r="G88" s="22" t="s">
        <v>130</v>
      </c>
      <c r="H88" s="29"/>
      <c r="I88" s="29"/>
      <c r="J88" s="132"/>
      <c r="K88" s="31">
        <v>4430000</v>
      </c>
      <c r="L88" s="22" t="s">
        <v>93</v>
      </c>
      <c r="M88" s="24"/>
      <c r="N88" s="24"/>
      <c r="O88" s="24"/>
      <c r="P88" s="30"/>
      <c r="Q88" s="30"/>
      <c r="R88" s="24"/>
      <c r="S88" s="24"/>
      <c r="T88" s="24">
        <v>4430000</v>
      </c>
      <c r="U88" s="25">
        <f t="shared" si="33"/>
        <v>4430000</v>
      </c>
      <c r="V88" s="24"/>
      <c r="W88" s="24"/>
      <c r="X88" s="24"/>
      <c r="Y88" s="25">
        <f t="shared" si="34"/>
        <v>0</v>
      </c>
      <c r="Z88" s="24"/>
      <c r="AA88" s="24"/>
      <c r="AB88" s="24"/>
      <c r="AC88" s="25">
        <f t="shared" si="35"/>
        <v>0</v>
      </c>
      <c r="AD88" s="24"/>
      <c r="AE88" s="24"/>
      <c r="AF88" s="24"/>
      <c r="AG88" s="25">
        <f t="shared" si="36"/>
        <v>0</v>
      </c>
      <c r="AH88" s="25">
        <f t="shared" si="37"/>
        <v>4430000</v>
      </c>
      <c r="AI88" s="26">
        <f t="shared" si="38"/>
        <v>0</v>
      </c>
      <c r="AJ88" s="27">
        <f t="shared" si="39"/>
        <v>2.0873768504790146E-3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8">
        <v>26</v>
      </c>
      <c r="B89" s="19"/>
      <c r="C89" s="28"/>
      <c r="D89" s="29"/>
      <c r="E89" s="30" t="s">
        <v>221</v>
      </c>
      <c r="F89" s="22" t="s">
        <v>129</v>
      </c>
      <c r="G89" s="22" t="s">
        <v>130</v>
      </c>
      <c r="H89" s="29"/>
      <c r="I89" s="29"/>
      <c r="J89" s="132"/>
      <c r="K89" s="31"/>
      <c r="L89" s="22" t="s">
        <v>93</v>
      </c>
      <c r="M89" s="24"/>
      <c r="N89" s="24"/>
      <c r="O89" s="24"/>
      <c r="P89" s="30"/>
      <c r="Q89" s="30"/>
      <c r="R89" s="24"/>
      <c r="S89" s="24"/>
      <c r="T89" s="24"/>
      <c r="U89" s="25">
        <f t="shared" si="33"/>
        <v>0</v>
      </c>
      <c r="V89" s="24"/>
      <c r="W89" s="24"/>
      <c r="X89" s="24"/>
      <c r="Y89" s="25">
        <f t="shared" si="34"/>
        <v>0</v>
      </c>
      <c r="Z89" s="24"/>
      <c r="AA89" s="24"/>
      <c r="AB89" s="24"/>
      <c r="AC89" s="25">
        <f t="shared" si="35"/>
        <v>0</v>
      </c>
      <c r="AD89" s="24"/>
      <c r="AE89" s="24"/>
      <c r="AF89" s="24"/>
      <c r="AG89" s="25">
        <f t="shared" si="36"/>
        <v>0</v>
      </c>
      <c r="AH89" s="25">
        <f t="shared" si="37"/>
        <v>0</v>
      </c>
      <c r="AI89" s="26">
        <f t="shared" si="38"/>
        <v>0</v>
      </c>
      <c r="AJ89" s="27">
        <f t="shared" si="39"/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8">
        <v>27</v>
      </c>
      <c r="B90" s="19"/>
      <c r="C90" s="28" t="s">
        <v>234</v>
      </c>
      <c r="D90" s="29">
        <v>45341</v>
      </c>
      <c r="E90" s="30" t="s">
        <v>222</v>
      </c>
      <c r="F90" s="22" t="s">
        <v>129</v>
      </c>
      <c r="G90" s="22" t="s">
        <v>130</v>
      </c>
      <c r="H90" s="29"/>
      <c r="I90" s="29"/>
      <c r="J90" s="132"/>
      <c r="K90" s="31">
        <v>7510000</v>
      </c>
      <c r="L90" s="22" t="s">
        <v>93</v>
      </c>
      <c r="M90" s="24"/>
      <c r="N90" s="24"/>
      <c r="O90" s="24"/>
      <c r="P90" s="30"/>
      <c r="Q90" s="30"/>
      <c r="R90" s="24"/>
      <c r="S90" s="24"/>
      <c r="T90" s="24">
        <v>7510000</v>
      </c>
      <c r="U90" s="25">
        <f t="shared" si="33"/>
        <v>7510000</v>
      </c>
      <c r="V90" s="24"/>
      <c r="W90" s="24"/>
      <c r="X90" s="24"/>
      <c r="Y90" s="25">
        <f t="shared" si="34"/>
        <v>0</v>
      </c>
      <c r="Z90" s="24"/>
      <c r="AA90" s="24"/>
      <c r="AB90" s="24"/>
      <c r="AC90" s="25">
        <f t="shared" si="35"/>
        <v>0</v>
      </c>
      <c r="AD90" s="24"/>
      <c r="AE90" s="24"/>
      <c r="AF90" s="24"/>
      <c r="AG90" s="25">
        <f t="shared" si="36"/>
        <v>0</v>
      </c>
      <c r="AH90" s="25">
        <f t="shared" si="37"/>
        <v>7510000</v>
      </c>
      <c r="AI90" s="26">
        <f t="shared" si="38"/>
        <v>0</v>
      </c>
      <c r="AJ90" s="27">
        <f t="shared" si="39"/>
        <v>3.5386456313989613E-3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8">
        <v>28</v>
      </c>
      <c r="B91" s="19"/>
      <c r="C91" s="28"/>
      <c r="D91" s="29"/>
      <c r="E91" s="30" t="s">
        <v>223</v>
      </c>
      <c r="F91" s="22" t="s">
        <v>129</v>
      </c>
      <c r="G91" s="22" t="s">
        <v>130</v>
      </c>
      <c r="H91" s="29"/>
      <c r="I91" s="29"/>
      <c r="J91" s="132"/>
      <c r="K91" s="31"/>
      <c r="L91" s="22" t="s">
        <v>93</v>
      </c>
      <c r="M91" s="24"/>
      <c r="N91" s="24"/>
      <c r="O91" s="24"/>
      <c r="P91" s="30"/>
      <c r="Q91" s="30"/>
      <c r="R91" s="24"/>
      <c r="S91" s="24"/>
      <c r="T91" s="24"/>
      <c r="U91" s="25">
        <f t="shared" si="33"/>
        <v>0</v>
      </c>
      <c r="V91" s="24"/>
      <c r="W91" s="24"/>
      <c r="X91" s="24"/>
      <c r="Y91" s="25">
        <f t="shared" si="34"/>
        <v>0</v>
      </c>
      <c r="Z91" s="24"/>
      <c r="AA91" s="24"/>
      <c r="AB91" s="24"/>
      <c r="AC91" s="25">
        <f t="shared" si="35"/>
        <v>0</v>
      </c>
      <c r="AD91" s="24"/>
      <c r="AE91" s="24"/>
      <c r="AF91" s="24"/>
      <c r="AG91" s="25">
        <f t="shared" si="36"/>
        <v>0</v>
      </c>
      <c r="AH91" s="25">
        <f t="shared" si="37"/>
        <v>0</v>
      </c>
      <c r="AI91" s="26">
        <f t="shared" si="38"/>
        <v>0</v>
      </c>
      <c r="AJ91" s="27">
        <f t="shared" si="39"/>
        <v>0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8">
        <v>29</v>
      </c>
      <c r="B92" s="19"/>
      <c r="C92" s="28"/>
      <c r="D92" s="29"/>
      <c r="E92" s="30" t="s">
        <v>224</v>
      </c>
      <c r="F92" s="22" t="s">
        <v>129</v>
      </c>
      <c r="G92" s="22" t="s">
        <v>130</v>
      </c>
      <c r="H92" s="29"/>
      <c r="I92" s="29"/>
      <c r="J92" s="132"/>
      <c r="K92" s="31"/>
      <c r="L92" s="22" t="s">
        <v>93</v>
      </c>
      <c r="M92" s="24"/>
      <c r="N92" s="24"/>
      <c r="O92" s="24"/>
      <c r="P92" s="30"/>
      <c r="Q92" s="30"/>
      <c r="R92" s="24"/>
      <c r="S92" s="24"/>
      <c r="T92" s="24"/>
      <c r="U92" s="25">
        <f t="shared" si="33"/>
        <v>0</v>
      </c>
      <c r="V92" s="24"/>
      <c r="W92" s="24"/>
      <c r="X92" s="24"/>
      <c r="Y92" s="25">
        <f t="shared" si="34"/>
        <v>0</v>
      </c>
      <c r="Z92" s="24"/>
      <c r="AA92" s="24"/>
      <c r="AB92" s="24"/>
      <c r="AC92" s="25">
        <f t="shared" si="35"/>
        <v>0</v>
      </c>
      <c r="AD92" s="24"/>
      <c r="AE92" s="24"/>
      <c r="AF92" s="24"/>
      <c r="AG92" s="25">
        <f t="shared" si="36"/>
        <v>0</v>
      </c>
      <c r="AH92" s="25">
        <f t="shared" si="37"/>
        <v>0</v>
      </c>
      <c r="AI92" s="26">
        <f t="shared" si="38"/>
        <v>0</v>
      </c>
      <c r="AJ92" s="27">
        <f t="shared" si="39"/>
        <v>0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8">
        <v>30</v>
      </c>
      <c r="B93" s="19"/>
      <c r="C93" s="28" t="s">
        <v>242</v>
      </c>
      <c r="D93" s="29">
        <v>45344</v>
      </c>
      <c r="E93" s="30" t="s">
        <v>225</v>
      </c>
      <c r="F93" s="22" t="s">
        <v>129</v>
      </c>
      <c r="G93" s="22" t="s">
        <v>130</v>
      </c>
      <c r="H93" s="29"/>
      <c r="I93" s="29"/>
      <c r="J93" s="132"/>
      <c r="K93" s="31">
        <v>7520000</v>
      </c>
      <c r="L93" s="22" t="s">
        <v>93</v>
      </c>
      <c r="M93" s="24"/>
      <c r="N93" s="24"/>
      <c r="O93" s="24"/>
      <c r="P93" s="30"/>
      <c r="Q93" s="30"/>
      <c r="R93" s="24"/>
      <c r="S93" s="24"/>
      <c r="T93" s="24">
        <v>7520000</v>
      </c>
      <c r="U93" s="25">
        <f t="shared" si="33"/>
        <v>7520000</v>
      </c>
      <c r="V93" s="24"/>
      <c r="W93" s="24"/>
      <c r="X93" s="24"/>
      <c r="Y93" s="25">
        <f t="shared" si="34"/>
        <v>0</v>
      </c>
      <c r="Z93" s="24"/>
      <c r="AA93" s="24"/>
      <c r="AB93" s="24"/>
      <c r="AC93" s="25">
        <f t="shared" si="35"/>
        <v>0</v>
      </c>
      <c r="AD93" s="24"/>
      <c r="AE93" s="24"/>
      <c r="AF93" s="24"/>
      <c r="AG93" s="25">
        <f t="shared" si="36"/>
        <v>0</v>
      </c>
      <c r="AH93" s="25">
        <f t="shared" si="37"/>
        <v>7520000</v>
      </c>
      <c r="AI93" s="26">
        <f t="shared" si="38"/>
        <v>0</v>
      </c>
      <c r="AJ93" s="27">
        <f t="shared" si="39"/>
        <v>3.5433575430253248E-3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8">
        <v>31</v>
      </c>
      <c r="B94" s="19"/>
      <c r="C94" s="28" t="s">
        <v>146</v>
      </c>
      <c r="D94" s="29">
        <v>45341</v>
      </c>
      <c r="E94" s="30" t="s">
        <v>226</v>
      </c>
      <c r="F94" s="22" t="s">
        <v>129</v>
      </c>
      <c r="G94" s="22" t="s">
        <v>130</v>
      </c>
      <c r="H94" s="29"/>
      <c r="I94" s="29"/>
      <c r="J94" s="132"/>
      <c r="K94" s="31">
        <v>21500000</v>
      </c>
      <c r="L94" s="22" t="s">
        <v>93</v>
      </c>
      <c r="M94" s="24"/>
      <c r="N94" s="24"/>
      <c r="O94" s="24"/>
      <c r="P94" s="30"/>
      <c r="Q94" s="30"/>
      <c r="R94" s="24"/>
      <c r="S94" s="24"/>
      <c r="T94" s="24">
        <v>21500000</v>
      </c>
      <c r="U94" s="25">
        <f t="shared" si="33"/>
        <v>21500000</v>
      </c>
      <c r="V94" s="24"/>
      <c r="W94" s="24"/>
      <c r="X94" s="24"/>
      <c r="Y94" s="25">
        <f t="shared" si="34"/>
        <v>0</v>
      </c>
      <c r="Z94" s="24"/>
      <c r="AA94" s="24"/>
      <c r="AB94" s="24"/>
      <c r="AC94" s="25">
        <f t="shared" si="35"/>
        <v>0</v>
      </c>
      <c r="AD94" s="24"/>
      <c r="AE94" s="24"/>
      <c r="AF94" s="24"/>
      <c r="AG94" s="25">
        <f t="shared" si="36"/>
        <v>0</v>
      </c>
      <c r="AH94" s="25">
        <f t="shared" si="37"/>
        <v>21500000</v>
      </c>
      <c r="AI94" s="26">
        <f t="shared" si="38"/>
        <v>0</v>
      </c>
      <c r="AJ94" s="27">
        <f t="shared" si="39"/>
        <v>1.0130609996681448E-2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8">
        <v>32</v>
      </c>
      <c r="B95" s="19"/>
      <c r="C95" s="28" t="s">
        <v>235</v>
      </c>
      <c r="D95" s="29">
        <v>45341</v>
      </c>
      <c r="E95" s="30" t="s">
        <v>227</v>
      </c>
      <c r="F95" s="22" t="s">
        <v>129</v>
      </c>
      <c r="G95" s="22" t="s">
        <v>130</v>
      </c>
      <c r="H95" s="29"/>
      <c r="I95" s="29"/>
      <c r="J95" s="132"/>
      <c r="K95" s="31">
        <v>18330000</v>
      </c>
      <c r="L95" s="22" t="s">
        <v>93</v>
      </c>
      <c r="M95" s="24"/>
      <c r="N95" s="24"/>
      <c r="O95" s="24"/>
      <c r="P95" s="30"/>
      <c r="Q95" s="30"/>
      <c r="R95" s="24"/>
      <c r="S95" s="24"/>
      <c r="T95" s="24">
        <v>18330000</v>
      </c>
      <c r="U95" s="25">
        <f t="shared" si="33"/>
        <v>18330000</v>
      </c>
      <c r="V95" s="24"/>
      <c r="W95" s="24"/>
      <c r="X95" s="24"/>
      <c r="Y95" s="25">
        <f t="shared" si="34"/>
        <v>0</v>
      </c>
      <c r="Z95" s="24"/>
      <c r="AA95" s="24"/>
      <c r="AB95" s="24"/>
      <c r="AC95" s="25">
        <f t="shared" si="35"/>
        <v>0</v>
      </c>
      <c r="AD95" s="24"/>
      <c r="AE95" s="24"/>
      <c r="AF95" s="24"/>
      <c r="AG95" s="25">
        <f t="shared" si="36"/>
        <v>0</v>
      </c>
      <c r="AH95" s="25">
        <f t="shared" si="37"/>
        <v>18330000</v>
      </c>
      <c r="AI95" s="26">
        <f t="shared" si="38"/>
        <v>0</v>
      </c>
      <c r="AJ95" s="27">
        <f t="shared" si="39"/>
        <v>8.6369340111242289E-3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8">
        <v>33</v>
      </c>
      <c r="B96" s="19"/>
      <c r="C96" s="28" t="s">
        <v>243</v>
      </c>
      <c r="D96" s="29">
        <v>45341</v>
      </c>
      <c r="E96" s="30" t="s">
        <v>228</v>
      </c>
      <c r="F96" s="22" t="s">
        <v>129</v>
      </c>
      <c r="G96" s="22" t="s">
        <v>130</v>
      </c>
      <c r="H96" s="29"/>
      <c r="I96" s="29"/>
      <c r="J96" s="132"/>
      <c r="K96" s="31">
        <v>13300000</v>
      </c>
      <c r="L96" s="22" t="s">
        <v>93</v>
      </c>
      <c r="M96" s="24"/>
      <c r="N96" s="24"/>
      <c r="O96" s="24"/>
      <c r="P96" s="30"/>
      <c r="Q96" s="30"/>
      <c r="R96" s="24"/>
      <c r="S96" s="24"/>
      <c r="T96" s="24">
        <v>13300000</v>
      </c>
      <c r="U96" s="25">
        <f t="shared" si="33"/>
        <v>13300000</v>
      </c>
      <c r="V96" s="24"/>
      <c r="W96" s="24"/>
      <c r="X96" s="24"/>
      <c r="Y96" s="25">
        <f t="shared" si="34"/>
        <v>0</v>
      </c>
      <c r="Z96" s="24"/>
      <c r="AA96" s="24"/>
      <c r="AB96" s="24"/>
      <c r="AC96" s="25">
        <f t="shared" si="35"/>
        <v>0</v>
      </c>
      <c r="AD96" s="24"/>
      <c r="AE96" s="24"/>
      <c r="AF96" s="24"/>
      <c r="AG96" s="25">
        <f t="shared" si="36"/>
        <v>0</v>
      </c>
      <c r="AH96" s="25">
        <f t="shared" si="37"/>
        <v>13300000</v>
      </c>
      <c r="AI96" s="26">
        <f t="shared" si="38"/>
        <v>0</v>
      </c>
      <c r="AJ96" s="27">
        <f t="shared" si="39"/>
        <v>6.266842463063407E-3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8">
        <v>34</v>
      </c>
      <c r="B97" s="19"/>
      <c r="C97" s="28"/>
      <c r="D97" s="29"/>
      <c r="E97" s="30"/>
      <c r="F97" s="30"/>
      <c r="G97" s="30"/>
      <c r="H97" s="29"/>
      <c r="I97" s="29"/>
      <c r="J97" s="119"/>
      <c r="K97" s="31">
        <f>260720000-SUM(K64:K96)</f>
        <v>45920000</v>
      </c>
      <c r="L97" s="22" t="s">
        <v>93</v>
      </c>
      <c r="M97" s="24"/>
      <c r="N97" s="24"/>
      <c r="O97" s="24"/>
      <c r="P97" s="30"/>
      <c r="Q97" s="30"/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5">
        <f>SUM(U97,Y97,AC97,AG97)</f>
        <v>0</v>
      </c>
      <c r="AI97" s="26">
        <f>IF(ISERROR(AH97/J97),0,AH97/J97)</f>
        <v>0</v>
      </c>
      <c r="AJ97" s="27">
        <f>IF(ISERROR(AH97/$AH$260),"-",AH97/$AH$260)</f>
        <v>0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s="37" customFormat="1" ht="12.75" customHeight="1" x14ac:dyDescent="0.25">
      <c r="A98" s="108" t="s">
        <v>55</v>
      </c>
      <c r="B98" s="109"/>
      <c r="C98" s="110"/>
      <c r="D98" s="110"/>
      <c r="E98" s="110"/>
      <c r="F98" s="110"/>
      <c r="G98" s="110"/>
      <c r="H98" s="110"/>
      <c r="I98" s="111"/>
      <c r="J98" s="33">
        <f>SUM(J64:J97)</f>
        <v>326980000</v>
      </c>
      <c r="K98" s="33">
        <f>SUM(K64:K97)</f>
        <v>260720000</v>
      </c>
      <c r="L98" s="32"/>
      <c r="M98" s="33">
        <f>SUM(M64:M97)</f>
        <v>0</v>
      </c>
      <c r="N98" s="33">
        <f>SUM(N64:N97)</f>
        <v>0</v>
      </c>
      <c r="O98" s="33">
        <f>SUM(O64:O97)</f>
        <v>0</v>
      </c>
      <c r="P98" s="34"/>
      <c r="Q98" s="35"/>
      <c r="R98" s="33">
        <f t="shared" ref="R98:AH98" si="40">SUM(R64:R97)</f>
        <v>0</v>
      </c>
      <c r="S98" s="33">
        <f t="shared" si="40"/>
        <v>0</v>
      </c>
      <c r="T98" s="33">
        <f t="shared" si="40"/>
        <v>214800000</v>
      </c>
      <c r="U98" s="33">
        <f>SUM(U64:U97)</f>
        <v>214800000</v>
      </c>
      <c r="V98" s="33">
        <f t="shared" si="40"/>
        <v>0</v>
      </c>
      <c r="W98" s="33">
        <f t="shared" si="40"/>
        <v>0</v>
      </c>
      <c r="X98" s="33">
        <f t="shared" si="40"/>
        <v>0</v>
      </c>
      <c r="Y98" s="33">
        <f t="shared" si="40"/>
        <v>0</v>
      </c>
      <c r="Z98" s="33">
        <f t="shared" si="40"/>
        <v>0</v>
      </c>
      <c r="AA98" s="33">
        <f t="shared" si="40"/>
        <v>0</v>
      </c>
      <c r="AB98" s="33">
        <f t="shared" si="40"/>
        <v>0</v>
      </c>
      <c r="AC98" s="33">
        <f t="shared" si="40"/>
        <v>0</v>
      </c>
      <c r="AD98" s="33">
        <f t="shared" si="40"/>
        <v>0</v>
      </c>
      <c r="AE98" s="33">
        <f t="shared" si="40"/>
        <v>0</v>
      </c>
      <c r="AF98" s="33">
        <f t="shared" si="40"/>
        <v>0</v>
      </c>
      <c r="AG98" s="33">
        <f t="shared" si="40"/>
        <v>0</v>
      </c>
      <c r="AH98" s="33">
        <f t="shared" si="40"/>
        <v>214800000</v>
      </c>
      <c r="AI98" s="36">
        <f>IF(ISERROR(AH98/J98),0,AH98/J98)</f>
        <v>0.65692091259404239</v>
      </c>
      <c r="AJ98" s="36">
        <f>IF(ISERROR(AH98/$AH$260),0,AH98/$AH$260)</f>
        <v>0.10121186173428721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x14ac:dyDescent="0.25">
      <c r="A99" s="120" t="s">
        <v>56</v>
      </c>
      <c r="B99" s="121"/>
      <c r="C99" s="121"/>
      <c r="D99" s="121"/>
      <c r="E99" s="122"/>
      <c r="F99" s="9"/>
      <c r="G99" s="10"/>
      <c r="H99" s="11"/>
      <c r="I99" s="11"/>
      <c r="J99" s="12"/>
      <c r="K99" s="13"/>
      <c r="L99" s="14"/>
      <c r="M99" s="15"/>
      <c r="N99" s="15"/>
      <c r="O99" s="15"/>
      <c r="P99" s="10"/>
      <c r="Q99" s="16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7"/>
      <c r="AJ99" s="17"/>
    </row>
    <row r="100" spans="1:106" ht="12.75" customHeight="1" outlineLevel="1" x14ac:dyDescent="0.25">
      <c r="A100" s="18">
        <v>1</v>
      </c>
      <c r="B100" s="19"/>
      <c r="C100" s="20"/>
      <c r="D100" s="21"/>
      <c r="E100" s="22"/>
      <c r="F100" s="22"/>
      <c r="G100" s="22"/>
      <c r="H100" s="21"/>
      <c r="I100" s="21"/>
      <c r="J100" s="118">
        <v>408080000</v>
      </c>
      <c r="K100" s="23">
        <v>408080000</v>
      </c>
      <c r="L100" s="22" t="s">
        <v>93</v>
      </c>
      <c r="M100" s="24"/>
      <c r="N100" s="24"/>
      <c r="O100" s="24"/>
      <c r="P100" s="22"/>
      <c r="Q100" s="22"/>
      <c r="R100" s="24"/>
      <c r="S100" s="24"/>
      <c r="T100" s="24"/>
      <c r="U100" s="25">
        <f>SUM(R100:T100)</f>
        <v>0</v>
      </c>
      <c r="V100" s="24"/>
      <c r="W100" s="24"/>
      <c r="X100" s="24"/>
      <c r="Y100" s="25">
        <f>SUM(V100:X100)</f>
        <v>0</v>
      </c>
      <c r="Z100" s="24"/>
      <c r="AA100" s="24"/>
      <c r="AB100" s="24"/>
      <c r="AC100" s="25">
        <f>SUM(Z100:AB100)</f>
        <v>0</v>
      </c>
      <c r="AD100" s="24"/>
      <c r="AE100" s="24"/>
      <c r="AF100" s="24"/>
      <c r="AG100" s="25">
        <f>SUM(AD100:AF100)</f>
        <v>0</v>
      </c>
      <c r="AH100" s="25">
        <f>SUM(U100,Y100,AC100,AG100)</f>
        <v>0</v>
      </c>
      <c r="AI100" s="26">
        <f>IF(ISERROR(AH100/J100),0,AH100/J100)</f>
        <v>0</v>
      </c>
      <c r="AJ100" s="27">
        <f>IF(ISERROR(AH100/$AH$260),"-",AH100/$AH$260)</f>
        <v>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8">
        <v>2</v>
      </c>
      <c r="B101" s="19"/>
      <c r="C101" s="28"/>
      <c r="D101" s="29"/>
      <c r="E101" s="30"/>
      <c r="F101" s="30"/>
      <c r="G101" s="30"/>
      <c r="H101" s="29"/>
      <c r="I101" s="29"/>
      <c r="J101" s="119"/>
      <c r="K101" s="31"/>
      <c r="L101" s="30"/>
      <c r="M101" s="24"/>
      <c r="N101" s="24"/>
      <c r="O101" s="24"/>
      <c r="P101" s="30"/>
      <c r="Q101" s="30"/>
      <c r="R101" s="24"/>
      <c r="S101" s="24"/>
      <c r="T101" s="24"/>
      <c r="U101" s="25">
        <f>SUM(R101:T101)</f>
        <v>0</v>
      </c>
      <c r="V101" s="24"/>
      <c r="W101" s="24"/>
      <c r="X101" s="24"/>
      <c r="Y101" s="25">
        <f>SUM(V101:X101)</f>
        <v>0</v>
      </c>
      <c r="Z101" s="24"/>
      <c r="AA101" s="24"/>
      <c r="AB101" s="24"/>
      <c r="AC101" s="25">
        <f>SUM(Z101:AB101)</f>
        <v>0</v>
      </c>
      <c r="AD101" s="24"/>
      <c r="AE101" s="24"/>
      <c r="AF101" s="24"/>
      <c r="AG101" s="25">
        <f>SUM(AD101:AF101)</f>
        <v>0</v>
      </c>
      <c r="AH101" s="25">
        <f>SUM(U101,Y101,AC101,AG101)</f>
        <v>0</v>
      </c>
      <c r="AI101" s="26">
        <f>IF(ISERROR(AH101/J101),0,AH101/J101)</f>
        <v>0</v>
      </c>
      <c r="AJ101" s="27">
        <f>IF(ISERROR(AH101/$AH$260),"-",AH101/$AH$260)</f>
        <v>0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s="37" customFormat="1" ht="12.75" customHeight="1" x14ac:dyDescent="0.25">
      <c r="A102" s="108" t="s">
        <v>57</v>
      </c>
      <c r="B102" s="109"/>
      <c r="C102" s="110"/>
      <c r="D102" s="110"/>
      <c r="E102" s="110"/>
      <c r="F102" s="110"/>
      <c r="G102" s="110"/>
      <c r="H102" s="110"/>
      <c r="I102" s="111"/>
      <c r="J102" s="33">
        <f>SUM(J100:J101)</f>
        <v>408080000</v>
      </c>
      <c r="K102" s="33">
        <f>SUM(K100:K101)</f>
        <v>408080000</v>
      </c>
      <c r="L102" s="32"/>
      <c r="M102" s="33">
        <f>SUM(M100:M101)</f>
        <v>0</v>
      </c>
      <c r="N102" s="33">
        <f>SUM(N100:N101)</f>
        <v>0</v>
      </c>
      <c r="O102" s="33">
        <f>SUM(O100:O101)</f>
        <v>0</v>
      </c>
      <c r="P102" s="34"/>
      <c r="Q102" s="35"/>
      <c r="R102" s="33">
        <f t="shared" ref="R102:AH102" si="41">SUM(R100:R101)</f>
        <v>0</v>
      </c>
      <c r="S102" s="33">
        <f t="shared" si="41"/>
        <v>0</v>
      </c>
      <c r="T102" s="33">
        <f t="shared" si="41"/>
        <v>0</v>
      </c>
      <c r="U102" s="33">
        <f t="shared" si="41"/>
        <v>0</v>
      </c>
      <c r="V102" s="33">
        <f t="shared" si="41"/>
        <v>0</v>
      </c>
      <c r="W102" s="33">
        <f t="shared" si="41"/>
        <v>0</v>
      </c>
      <c r="X102" s="33">
        <f t="shared" si="41"/>
        <v>0</v>
      </c>
      <c r="Y102" s="33">
        <f t="shared" si="41"/>
        <v>0</v>
      </c>
      <c r="Z102" s="33">
        <f t="shared" si="41"/>
        <v>0</v>
      </c>
      <c r="AA102" s="33">
        <f t="shared" si="41"/>
        <v>0</v>
      </c>
      <c r="AB102" s="33">
        <f t="shared" si="41"/>
        <v>0</v>
      </c>
      <c r="AC102" s="33">
        <f t="shared" si="41"/>
        <v>0</v>
      </c>
      <c r="AD102" s="33">
        <f t="shared" si="41"/>
        <v>0</v>
      </c>
      <c r="AE102" s="33">
        <f t="shared" si="41"/>
        <v>0</v>
      </c>
      <c r="AF102" s="33">
        <f t="shared" si="41"/>
        <v>0</v>
      </c>
      <c r="AG102" s="33">
        <f t="shared" si="41"/>
        <v>0</v>
      </c>
      <c r="AH102" s="33">
        <f t="shared" si="41"/>
        <v>0</v>
      </c>
      <c r="AI102" s="36">
        <f>IF(ISERROR(AH102/J102),0,AH102/J102)</f>
        <v>0</v>
      </c>
      <c r="AJ102" s="36">
        <f>IF(ISERROR(AH102/$AH$260),0,AH102/$AH$260)</f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x14ac:dyDescent="0.25">
      <c r="A103" s="120" t="s">
        <v>58</v>
      </c>
      <c r="B103" s="121"/>
      <c r="C103" s="121"/>
      <c r="D103" s="121"/>
      <c r="E103" s="122"/>
      <c r="F103" s="9"/>
      <c r="G103" s="10"/>
      <c r="H103" s="11"/>
      <c r="I103" s="11"/>
      <c r="J103" s="12"/>
      <c r="K103" s="13"/>
      <c r="L103" s="14"/>
      <c r="M103" s="15"/>
      <c r="N103" s="15"/>
      <c r="O103" s="15"/>
      <c r="P103" s="10"/>
      <c r="Q103" s="16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7"/>
      <c r="AJ103" s="17"/>
    </row>
    <row r="104" spans="1:106" ht="12.75" customHeight="1" outlineLevel="1" x14ac:dyDescent="0.25">
      <c r="A104" s="18">
        <v>1</v>
      </c>
      <c r="B104" s="19"/>
      <c r="C104" s="20" t="s">
        <v>166</v>
      </c>
      <c r="D104" s="21">
        <v>45351</v>
      </c>
      <c r="E104" s="22" t="s">
        <v>252</v>
      </c>
      <c r="F104" s="22" t="s">
        <v>129</v>
      </c>
      <c r="G104" s="22" t="s">
        <v>130</v>
      </c>
      <c r="H104" s="21"/>
      <c r="I104" s="21"/>
      <c r="J104" s="118">
        <v>515850000</v>
      </c>
      <c r="K104" s="23">
        <v>11400000</v>
      </c>
      <c r="L104" s="22" t="s">
        <v>93</v>
      </c>
      <c r="M104" s="24"/>
      <c r="N104" s="24"/>
      <c r="O104" s="24"/>
      <c r="P104" s="22"/>
      <c r="Q104" s="22"/>
      <c r="R104" s="24"/>
      <c r="S104" s="24"/>
      <c r="T104" s="23">
        <v>11400000</v>
      </c>
      <c r="U104" s="25">
        <f>SUM(R104:T104)</f>
        <v>11400000</v>
      </c>
      <c r="V104" s="24"/>
      <c r="W104" s="24"/>
      <c r="X104" s="24"/>
      <c r="Y104" s="25">
        <f>SUM(V104:X104)</f>
        <v>0</v>
      </c>
      <c r="Z104" s="24"/>
      <c r="AA104" s="24"/>
      <c r="AB104" s="24"/>
      <c r="AC104" s="25">
        <f>SUM(Z104:AB104)</f>
        <v>0</v>
      </c>
      <c r="AD104" s="24"/>
      <c r="AE104" s="24"/>
      <c r="AF104" s="24"/>
      <c r="AG104" s="25">
        <f>SUM(AD104:AF104)</f>
        <v>0</v>
      </c>
      <c r="AH104" s="25">
        <f>SUM(U104,Y104,AC104,AG104)</f>
        <v>11400000</v>
      </c>
      <c r="AI104" s="26">
        <f>IF(ISERROR(AH104/J104),0,AH104/J104)</f>
        <v>2.2099447513812154E-2</v>
      </c>
      <c r="AJ104" s="27">
        <f>IF(ISERROR(AH104/$AH$260),"-",AH104/$AH$260)</f>
        <v>5.3715792540543492E-3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8">
        <v>2</v>
      </c>
      <c r="B105" s="19"/>
      <c r="C105" s="28" t="s">
        <v>285</v>
      </c>
      <c r="D105" s="29">
        <v>45345</v>
      </c>
      <c r="E105" s="30" t="s">
        <v>253</v>
      </c>
      <c r="F105" s="22" t="s">
        <v>129</v>
      </c>
      <c r="G105" s="22" t="s">
        <v>130</v>
      </c>
      <c r="H105" s="29"/>
      <c r="I105" s="29"/>
      <c r="J105" s="132"/>
      <c r="K105" s="31">
        <v>3340000</v>
      </c>
      <c r="L105" s="22" t="s">
        <v>93</v>
      </c>
      <c r="M105" s="24"/>
      <c r="N105" s="24"/>
      <c r="O105" s="24"/>
      <c r="P105" s="30"/>
      <c r="Q105" s="30"/>
      <c r="R105" s="24"/>
      <c r="S105" s="24"/>
      <c r="T105" s="31">
        <v>3340000</v>
      </c>
      <c r="U105" s="25">
        <f t="shared" ref="U105:U136" si="42">SUM(R105:T105)</f>
        <v>3340000</v>
      </c>
      <c r="V105" s="24"/>
      <c r="W105" s="24"/>
      <c r="X105" s="24"/>
      <c r="Y105" s="25">
        <f t="shared" ref="Y105:Y136" si="43">SUM(V105:X105)</f>
        <v>0</v>
      </c>
      <c r="Z105" s="24"/>
      <c r="AA105" s="24"/>
      <c r="AB105" s="24"/>
      <c r="AC105" s="25">
        <f t="shared" ref="AC105:AC136" si="44">SUM(Z105:AB105)</f>
        <v>0</v>
      </c>
      <c r="AD105" s="24"/>
      <c r="AE105" s="24"/>
      <c r="AF105" s="24"/>
      <c r="AG105" s="25">
        <f t="shared" ref="AG105:AG136" si="45">SUM(AD105:AF105)</f>
        <v>0</v>
      </c>
      <c r="AH105" s="25">
        <f t="shared" ref="AH105:AH136" si="46">SUM(U105,Y105,AC105,AG105)</f>
        <v>3340000</v>
      </c>
      <c r="AI105" s="26">
        <f t="shared" ref="AI105:AI136" si="47">IF(ISERROR(AH105/J105),0,AH105/J105)</f>
        <v>0</v>
      </c>
      <c r="AJ105" s="27">
        <f t="shared" ref="AJ105:AJ136" si="48">IF(ISERROR(AH105/$AH$260),"-",AH105/$AH$260)</f>
        <v>1.573778483205397E-3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8">
        <v>3</v>
      </c>
      <c r="B106" s="19"/>
      <c r="C106" s="28" t="s">
        <v>286</v>
      </c>
      <c r="D106" s="29">
        <v>45345</v>
      </c>
      <c r="E106" s="30" t="s">
        <v>254</v>
      </c>
      <c r="F106" s="22" t="s">
        <v>129</v>
      </c>
      <c r="G106" s="22" t="s">
        <v>130</v>
      </c>
      <c r="H106" s="29"/>
      <c r="I106" s="29"/>
      <c r="J106" s="132"/>
      <c r="K106" s="31">
        <v>15300000</v>
      </c>
      <c r="L106" s="22" t="s">
        <v>93</v>
      </c>
      <c r="M106" s="24"/>
      <c r="N106" s="24"/>
      <c r="O106" s="24"/>
      <c r="P106" s="30"/>
      <c r="Q106" s="30"/>
      <c r="R106" s="24"/>
      <c r="S106" s="24"/>
      <c r="T106" s="31">
        <v>15300000</v>
      </c>
      <c r="U106" s="25">
        <f t="shared" si="42"/>
        <v>15300000</v>
      </c>
      <c r="V106" s="24"/>
      <c r="W106" s="24"/>
      <c r="X106" s="24"/>
      <c r="Y106" s="25">
        <f t="shared" si="43"/>
        <v>0</v>
      </c>
      <c r="Z106" s="24"/>
      <c r="AA106" s="24"/>
      <c r="AB106" s="24"/>
      <c r="AC106" s="25">
        <f t="shared" si="44"/>
        <v>0</v>
      </c>
      <c r="AD106" s="24"/>
      <c r="AE106" s="24"/>
      <c r="AF106" s="24"/>
      <c r="AG106" s="25">
        <f t="shared" si="45"/>
        <v>0</v>
      </c>
      <c r="AH106" s="25">
        <f t="shared" si="46"/>
        <v>15300000</v>
      </c>
      <c r="AI106" s="26">
        <f t="shared" si="47"/>
        <v>0</v>
      </c>
      <c r="AJ106" s="27">
        <f t="shared" si="48"/>
        <v>7.2092247883360997E-3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8">
        <v>4</v>
      </c>
      <c r="B107" s="19"/>
      <c r="C107" s="28" t="s">
        <v>165</v>
      </c>
      <c r="D107" s="21">
        <v>45351</v>
      </c>
      <c r="E107" s="30" t="s">
        <v>255</v>
      </c>
      <c r="F107" s="22" t="s">
        <v>129</v>
      </c>
      <c r="G107" s="22" t="s">
        <v>130</v>
      </c>
      <c r="H107" s="29"/>
      <c r="I107" s="29"/>
      <c r="J107" s="132"/>
      <c r="K107" s="31">
        <v>10990000</v>
      </c>
      <c r="L107" s="22" t="s">
        <v>93</v>
      </c>
      <c r="M107" s="24"/>
      <c r="N107" s="24"/>
      <c r="O107" s="24"/>
      <c r="P107" s="30"/>
      <c r="Q107" s="30"/>
      <c r="R107" s="24"/>
      <c r="S107" s="24"/>
      <c r="T107" s="31">
        <v>10990000</v>
      </c>
      <c r="U107" s="25">
        <f t="shared" si="42"/>
        <v>10990000</v>
      </c>
      <c r="V107" s="24"/>
      <c r="W107" s="24"/>
      <c r="X107" s="24"/>
      <c r="Y107" s="25">
        <f t="shared" si="43"/>
        <v>0</v>
      </c>
      <c r="Z107" s="24"/>
      <c r="AA107" s="24"/>
      <c r="AB107" s="24"/>
      <c r="AC107" s="25">
        <f t="shared" si="44"/>
        <v>0</v>
      </c>
      <c r="AD107" s="24"/>
      <c r="AE107" s="24"/>
      <c r="AF107" s="24"/>
      <c r="AG107" s="25">
        <f t="shared" si="45"/>
        <v>0</v>
      </c>
      <c r="AH107" s="25">
        <f t="shared" si="46"/>
        <v>10990000</v>
      </c>
      <c r="AI107" s="26">
        <f t="shared" si="47"/>
        <v>0</v>
      </c>
      <c r="AJ107" s="27">
        <f t="shared" si="48"/>
        <v>5.1783908773734471E-3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8">
        <v>5</v>
      </c>
      <c r="B108" s="19"/>
      <c r="C108" s="28"/>
      <c r="D108" s="29"/>
      <c r="E108" s="30" t="s">
        <v>256</v>
      </c>
      <c r="F108" s="22" t="s">
        <v>129</v>
      </c>
      <c r="G108" s="22" t="s">
        <v>130</v>
      </c>
      <c r="H108" s="29"/>
      <c r="I108" s="29"/>
      <c r="J108" s="132"/>
      <c r="K108" s="31">
        <v>12740000</v>
      </c>
      <c r="L108" s="22" t="s">
        <v>93</v>
      </c>
      <c r="M108" s="24"/>
      <c r="N108" s="24"/>
      <c r="O108" s="24"/>
      <c r="P108" s="30"/>
      <c r="Q108" s="30"/>
      <c r="R108" s="24"/>
      <c r="S108" s="24"/>
      <c r="T108" s="31"/>
      <c r="U108" s="25">
        <f t="shared" si="42"/>
        <v>0</v>
      </c>
      <c r="V108" s="24"/>
      <c r="W108" s="24"/>
      <c r="X108" s="24"/>
      <c r="Y108" s="25">
        <f t="shared" si="43"/>
        <v>0</v>
      </c>
      <c r="Z108" s="24"/>
      <c r="AA108" s="24"/>
      <c r="AB108" s="24"/>
      <c r="AC108" s="25">
        <f t="shared" si="44"/>
        <v>0</v>
      </c>
      <c r="AD108" s="24"/>
      <c r="AE108" s="24"/>
      <c r="AF108" s="24"/>
      <c r="AG108" s="25">
        <f t="shared" si="45"/>
        <v>0</v>
      </c>
      <c r="AH108" s="25">
        <f t="shared" si="46"/>
        <v>0</v>
      </c>
      <c r="AI108" s="26">
        <f t="shared" si="47"/>
        <v>0</v>
      </c>
      <c r="AJ108" s="27">
        <f t="shared" si="48"/>
        <v>0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8">
        <v>6</v>
      </c>
      <c r="B109" s="19"/>
      <c r="C109" s="28" t="s">
        <v>247</v>
      </c>
      <c r="D109" s="29">
        <v>45344</v>
      </c>
      <c r="E109" s="30" t="s">
        <v>257</v>
      </c>
      <c r="F109" s="22" t="s">
        <v>129</v>
      </c>
      <c r="G109" s="22" t="s">
        <v>130</v>
      </c>
      <c r="H109" s="29"/>
      <c r="I109" s="29"/>
      <c r="J109" s="132"/>
      <c r="K109" s="31">
        <v>29950000</v>
      </c>
      <c r="L109" s="22" t="s">
        <v>93</v>
      </c>
      <c r="M109" s="24"/>
      <c r="N109" s="24"/>
      <c r="O109" s="24"/>
      <c r="P109" s="30"/>
      <c r="Q109" s="30"/>
      <c r="R109" s="24"/>
      <c r="S109" s="24"/>
      <c r="T109" s="31">
        <v>29950000</v>
      </c>
      <c r="U109" s="25">
        <f t="shared" si="42"/>
        <v>29950000</v>
      </c>
      <c r="V109" s="24"/>
      <c r="W109" s="24"/>
      <c r="X109" s="24"/>
      <c r="Y109" s="25">
        <f t="shared" si="43"/>
        <v>0</v>
      </c>
      <c r="Z109" s="24"/>
      <c r="AA109" s="24"/>
      <c r="AB109" s="24"/>
      <c r="AC109" s="25">
        <f t="shared" si="44"/>
        <v>0</v>
      </c>
      <c r="AD109" s="24"/>
      <c r="AE109" s="24"/>
      <c r="AF109" s="24"/>
      <c r="AG109" s="25">
        <f t="shared" si="45"/>
        <v>0</v>
      </c>
      <c r="AH109" s="25">
        <f t="shared" si="46"/>
        <v>29950000</v>
      </c>
      <c r="AI109" s="26">
        <f t="shared" si="47"/>
        <v>0</v>
      </c>
      <c r="AJ109" s="27">
        <f t="shared" si="48"/>
        <v>1.4112175320958575E-2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8">
        <v>7</v>
      </c>
      <c r="B110" s="19"/>
      <c r="C110" s="28"/>
      <c r="D110" s="29"/>
      <c r="E110" s="30" t="s">
        <v>258</v>
      </c>
      <c r="F110" s="22" t="s">
        <v>129</v>
      </c>
      <c r="G110" s="22" t="s">
        <v>130</v>
      </c>
      <c r="H110" s="29"/>
      <c r="I110" s="29"/>
      <c r="J110" s="132"/>
      <c r="K110" s="31">
        <v>38090000</v>
      </c>
      <c r="L110" s="22" t="s">
        <v>93</v>
      </c>
      <c r="M110" s="24"/>
      <c r="N110" s="24"/>
      <c r="O110" s="24"/>
      <c r="P110" s="30"/>
      <c r="Q110" s="30"/>
      <c r="R110" s="24"/>
      <c r="S110" s="24"/>
      <c r="T110" s="31"/>
      <c r="U110" s="25">
        <f t="shared" si="42"/>
        <v>0</v>
      </c>
      <c r="V110" s="24"/>
      <c r="W110" s="24"/>
      <c r="X110" s="24"/>
      <c r="Y110" s="25">
        <f t="shared" si="43"/>
        <v>0</v>
      </c>
      <c r="Z110" s="24"/>
      <c r="AA110" s="24"/>
      <c r="AB110" s="24"/>
      <c r="AC110" s="25">
        <f t="shared" si="44"/>
        <v>0</v>
      </c>
      <c r="AD110" s="24"/>
      <c r="AE110" s="24"/>
      <c r="AF110" s="24"/>
      <c r="AG110" s="25">
        <f t="shared" si="45"/>
        <v>0</v>
      </c>
      <c r="AH110" s="25">
        <f t="shared" si="46"/>
        <v>0</v>
      </c>
      <c r="AI110" s="26">
        <f t="shared" si="47"/>
        <v>0</v>
      </c>
      <c r="AJ110" s="27">
        <f t="shared" si="48"/>
        <v>0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8">
        <v>8</v>
      </c>
      <c r="B111" s="19"/>
      <c r="C111" s="28" t="s">
        <v>163</v>
      </c>
      <c r="D111" s="21">
        <v>45351</v>
      </c>
      <c r="E111" s="30" t="s">
        <v>259</v>
      </c>
      <c r="F111" s="22" t="s">
        <v>129</v>
      </c>
      <c r="G111" s="22" t="s">
        <v>130</v>
      </c>
      <c r="H111" s="29"/>
      <c r="I111" s="29"/>
      <c r="J111" s="132"/>
      <c r="K111" s="31">
        <v>5030000</v>
      </c>
      <c r="L111" s="22" t="s">
        <v>93</v>
      </c>
      <c r="M111" s="24"/>
      <c r="N111" s="24"/>
      <c r="O111" s="24"/>
      <c r="P111" s="30"/>
      <c r="Q111" s="30"/>
      <c r="R111" s="24"/>
      <c r="S111" s="24"/>
      <c r="T111" s="31">
        <v>5030000</v>
      </c>
      <c r="U111" s="25">
        <f t="shared" si="42"/>
        <v>5030000</v>
      </c>
      <c r="V111" s="24"/>
      <c r="W111" s="24"/>
      <c r="X111" s="24"/>
      <c r="Y111" s="25">
        <f t="shared" si="43"/>
        <v>0</v>
      </c>
      <c r="Z111" s="24"/>
      <c r="AA111" s="24"/>
      <c r="AB111" s="24"/>
      <c r="AC111" s="25">
        <f t="shared" si="44"/>
        <v>0</v>
      </c>
      <c r="AD111" s="24"/>
      <c r="AE111" s="24"/>
      <c r="AF111" s="24"/>
      <c r="AG111" s="25">
        <f t="shared" si="45"/>
        <v>0</v>
      </c>
      <c r="AH111" s="25">
        <f t="shared" si="46"/>
        <v>5030000</v>
      </c>
      <c r="AI111" s="26">
        <f t="shared" si="47"/>
        <v>0</v>
      </c>
      <c r="AJ111" s="27">
        <f t="shared" si="48"/>
        <v>2.3700915480608224E-3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8">
        <v>9</v>
      </c>
      <c r="B112" s="19"/>
      <c r="C112" s="28" t="s">
        <v>287</v>
      </c>
      <c r="D112" s="29">
        <v>45363</v>
      </c>
      <c r="E112" s="30" t="s">
        <v>260</v>
      </c>
      <c r="F112" s="22" t="s">
        <v>129</v>
      </c>
      <c r="G112" s="22" t="s">
        <v>130</v>
      </c>
      <c r="H112" s="29"/>
      <c r="I112" s="29"/>
      <c r="J112" s="132"/>
      <c r="K112" s="31">
        <v>33880000</v>
      </c>
      <c r="L112" s="22" t="s">
        <v>93</v>
      </c>
      <c r="M112" s="24"/>
      <c r="N112" s="24"/>
      <c r="O112" s="24"/>
      <c r="P112" s="30"/>
      <c r="Q112" s="30"/>
      <c r="R112" s="24"/>
      <c r="S112" s="24"/>
      <c r="T112" s="31">
        <v>33880000</v>
      </c>
      <c r="U112" s="25">
        <f t="shared" si="42"/>
        <v>33880000</v>
      </c>
      <c r="V112" s="24"/>
      <c r="W112" s="24"/>
      <c r="X112" s="24"/>
      <c r="Y112" s="25">
        <f t="shared" si="43"/>
        <v>0</v>
      </c>
      <c r="Z112" s="24"/>
      <c r="AA112" s="24"/>
      <c r="AB112" s="24"/>
      <c r="AC112" s="25">
        <f t="shared" si="44"/>
        <v>0</v>
      </c>
      <c r="AD112" s="24"/>
      <c r="AE112" s="24"/>
      <c r="AF112" s="24"/>
      <c r="AG112" s="25">
        <f t="shared" si="45"/>
        <v>0</v>
      </c>
      <c r="AH112" s="25">
        <f t="shared" si="46"/>
        <v>33880000</v>
      </c>
      <c r="AI112" s="26">
        <f t="shared" si="47"/>
        <v>0</v>
      </c>
      <c r="AJ112" s="27">
        <f t="shared" si="48"/>
        <v>1.5963956590119417E-2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8">
        <v>10</v>
      </c>
      <c r="B113" s="19"/>
      <c r="C113" s="28" t="s">
        <v>288</v>
      </c>
      <c r="D113" s="29">
        <v>45349</v>
      </c>
      <c r="E113" s="30" t="s">
        <v>261</v>
      </c>
      <c r="F113" s="22" t="s">
        <v>129</v>
      </c>
      <c r="G113" s="22" t="s">
        <v>130</v>
      </c>
      <c r="H113" s="29"/>
      <c r="I113" s="29"/>
      <c r="J113" s="132"/>
      <c r="K113" s="31">
        <v>12850000</v>
      </c>
      <c r="L113" s="22" t="s">
        <v>93</v>
      </c>
      <c r="M113" s="24"/>
      <c r="N113" s="24"/>
      <c r="O113" s="24"/>
      <c r="P113" s="30"/>
      <c r="Q113" s="30"/>
      <c r="R113" s="24"/>
      <c r="S113" s="24"/>
      <c r="T113" s="31">
        <v>12850000</v>
      </c>
      <c r="U113" s="25">
        <f t="shared" si="42"/>
        <v>12850000</v>
      </c>
      <c r="V113" s="24"/>
      <c r="W113" s="24"/>
      <c r="X113" s="24"/>
      <c r="Y113" s="25">
        <f t="shared" si="43"/>
        <v>0</v>
      </c>
      <c r="Z113" s="24"/>
      <c r="AA113" s="24"/>
      <c r="AB113" s="24"/>
      <c r="AC113" s="25">
        <f t="shared" si="44"/>
        <v>0</v>
      </c>
      <c r="AD113" s="24"/>
      <c r="AE113" s="24"/>
      <c r="AF113" s="24"/>
      <c r="AG113" s="25">
        <f t="shared" si="45"/>
        <v>0</v>
      </c>
      <c r="AH113" s="25">
        <f t="shared" si="46"/>
        <v>12850000</v>
      </c>
      <c r="AI113" s="26">
        <f t="shared" si="47"/>
        <v>0</v>
      </c>
      <c r="AJ113" s="27">
        <f t="shared" si="48"/>
        <v>6.0548064398770517E-3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8">
        <v>11</v>
      </c>
      <c r="B114" s="19"/>
      <c r="C114" s="28"/>
      <c r="D114" s="29"/>
      <c r="E114" s="30" t="s">
        <v>262</v>
      </c>
      <c r="F114" s="22" t="s">
        <v>129</v>
      </c>
      <c r="G114" s="22" t="s">
        <v>130</v>
      </c>
      <c r="H114" s="29"/>
      <c r="I114" s="29"/>
      <c r="J114" s="132"/>
      <c r="K114" s="31">
        <v>4800000</v>
      </c>
      <c r="L114" s="22" t="s">
        <v>93</v>
      </c>
      <c r="M114" s="24"/>
      <c r="N114" s="24"/>
      <c r="O114" s="24"/>
      <c r="P114" s="30"/>
      <c r="Q114" s="30"/>
      <c r="R114" s="24"/>
      <c r="S114" s="24"/>
      <c r="T114" s="31"/>
      <c r="U114" s="25">
        <f t="shared" si="42"/>
        <v>0</v>
      </c>
      <c r="V114" s="24"/>
      <c r="W114" s="24"/>
      <c r="X114" s="24"/>
      <c r="Y114" s="25">
        <f t="shared" si="43"/>
        <v>0</v>
      </c>
      <c r="Z114" s="24"/>
      <c r="AA114" s="24"/>
      <c r="AB114" s="24"/>
      <c r="AC114" s="25">
        <f t="shared" si="44"/>
        <v>0</v>
      </c>
      <c r="AD114" s="24"/>
      <c r="AE114" s="24"/>
      <c r="AF114" s="24"/>
      <c r="AG114" s="25">
        <f t="shared" si="45"/>
        <v>0</v>
      </c>
      <c r="AH114" s="25">
        <f t="shared" si="46"/>
        <v>0</v>
      </c>
      <c r="AI114" s="26">
        <f t="shared" si="47"/>
        <v>0</v>
      </c>
      <c r="AJ114" s="27">
        <f t="shared" si="48"/>
        <v>0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8">
        <v>12</v>
      </c>
      <c r="B115" s="19"/>
      <c r="C115" s="28"/>
      <c r="D115" s="29"/>
      <c r="E115" s="30" t="s">
        <v>263</v>
      </c>
      <c r="F115" s="22" t="s">
        <v>129</v>
      </c>
      <c r="G115" s="22" t="s">
        <v>130</v>
      </c>
      <c r="H115" s="29"/>
      <c r="I115" s="29"/>
      <c r="J115" s="132"/>
      <c r="K115" s="31">
        <v>33010000</v>
      </c>
      <c r="L115" s="22" t="s">
        <v>93</v>
      </c>
      <c r="M115" s="24"/>
      <c r="N115" s="24"/>
      <c r="O115" s="24"/>
      <c r="P115" s="30"/>
      <c r="Q115" s="30"/>
      <c r="R115" s="24"/>
      <c r="S115" s="24"/>
      <c r="T115" s="31"/>
      <c r="U115" s="25">
        <f t="shared" si="42"/>
        <v>0</v>
      </c>
      <c r="V115" s="24"/>
      <c r="W115" s="24"/>
      <c r="X115" s="24"/>
      <c r="Y115" s="25">
        <f t="shared" si="43"/>
        <v>0</v>
      </c>
      <c r="Z115" s="24"/>
      <c r="AA115" s="24"/>
      <c r="AB115" s="24"/>
      <c r="AC115" s="25">
        <f t="shared" si="44"/>
        <v>0</v>
      </c>
      <c r="AD115" s="24"/>
      <c r="AE115" s="24"/>
      <c r="AF115" s="24"/>
      <c r="AG115" s="25">
        <f t="shared" si="45"/>
        <v>0</v>
      </c>
      <c r="AH115" s="25">
        <f t="shared" si="46"/>
        <v>0</v>
      </c>
      <c r="AI115" s="26">
        <f t="shared" si="47"/>
        <v>0</v>
      </c>
      <c r="AJ115" s="27">
        <f t="shared" si="48"/>
        <v>0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8">
        <v>13</v>
      </c>
      <c r="B116" s="19"/>
      <c r="C116" s="28" t="s">
        <v>289</v>
      </c>
      <c r="D116" s="21">
        <v>45351</v>
      </c>
      <c r="E116" s="30" t="s">
        <v>264</v>
      </c>
      <c r="F116" s="22" t="s">
        <v>129</v>
      </c>
      <c r="G116" s="22" t="s">
        <v>130</v>
      </c>
      <c r="H116" s="29"/>
      <c r="I116" s="29"/>
      <c r="J116" s="132"/>
      <c r="K116" s="31">
        <v>10590000</v>
      </c>
      <c r="L116" s="22" t="s">
        <v>93</v>
      </c>
      <c r="M116" s="24"/>
      <c r="N116" s="24"/>
      <c r="O116" s="24"/>
      <c r="P116" s="30"/>
      <c r="Q116" s="30"/>
      <c r="R116" s="24"/>
      <c r="S116" s="24"/>
      <c r="T116" s="31">
        <v>10590000</v>
      </c>
      <c r="U116" s="25">
        <f t="shared" si="42"/>
        <v>10590000</v>
      </c>
      <c r="V116" s="24"/>
      <c r="W116" s="24"/>
      <c r="X116" s="24"/>
      <c r="Y116" s="25">
        <f t="shared" si="43"/>
        <v>0</v>
      </c>
      <c r="Z116" s="24"/>
      <c r="AA116" s="24"/>
      <c r="AB116" s="24"/>
      <c r="AC116" s="25">
        <f t="shared" si="44"/>
        <v>0</v>
      </c>
      <c r="AD116" s="24"/>
      <c r="AE116" s="24"/>
      <c r="AF116" s="24"/>
      <c r="AG116" s="25">
        <f t="shared" si="45"/>
        <v>0</v>
      </c>
      <c r="AH116" s="25">
        <f t="shared" si="46"/>
        <v>10590000</v>
      </c>
      <c r="AI116" s="26">
        <f t="shared" si="47"/>
        <v>0</v>
      </c>
      <c r="AJ116" s="27">
        <f t="shared" si="48"/>
        <v>4.9899144123189089E-3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8">
        <v>14</v>
      </c>
      <c r="B117" s="19"/>
      <c r="C117" s="28" t="s">
        <v>290</v>
      </c>
      <c r="D117" s="29">
        <v>45344</v>
      </c>
      <c r="E117" s="30" t="s">
        <v>265</v>
      </c>
      <c r="F117" s="22" t="s">
        <v>129</v>
      </c>
      <c r="G117" s="22" t="s">
        <v>130</v>
      </c>
      <c r="H117" s="29"/>
      <c r="I117" s="29"/>
      <c r="J117" s="132"/>
      <c r="K117" s="31">
        <v>9480000</v>
      </c>
      <c r="L117" s="22" t="s">
        <v>93</v>
      </c>
      <c r="M117" s="24"/>
      <c r="N117" s="24"/>
      <c r="O117" s="24"/>
      <c r="P117" s="30"/>
      <c r="Q117" s="30"/>
      <c r="R117" s="24"/>
      <c r="S117" s="24"/>
      <c r="T117" s="31">
        <v>9480000</v>
      </c>
      <c r="U117" s="25">
        <f t="shared" si="42"/>
        <v>9480000</v>
      </c>
      <c r="V117" s="24"/>
      <c r="W117" s="24"/>
      <c r="X117" s="24"/>
      <c r="Y117" s="25">
        <f t="shared" si="43"/>
        <v>0</v>
      </c>
      <c r="Z117" s="24"/>
      <c r="AA117" s="24"/>
      <c r="AB117" s="24"/>
      <c r="AC117" s="25">
        <f t="shared" si="44"/>
        <v>0</v>
      </c>
      <c r="AD117" s="24"/>
      <c r="AE117" s="24"/>
      <c r="AF117" s="24"/>
      <c r="AG117" s="25">
        <f t="shared" si="45"/>
        <v>0</v>
      </c>
      <c r="AH117" s="25">
        <f t="shared" si="46"/>
        <v>9480000</v>
      </c>
      <c r="AI117" s="26">
        <f t="shared" si="47"/>
        <v>0</v>
      </c>
      <c r="AJ117" s="27">
        <f t="shared" si="48"/>
        <v>4.4668922217925636E-3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15</v>
      </c>
      <c r="B118" s="19"/>
      <c r="C118" s="28" t="s">
        <v>291</v>
      </c>
      <c r="D118" s="29">
        <v>45345</v>
      </c>
      <c r="E118" s="30" t="s">
        <v>266</v>
      </c>
      <c r="F118" s="22" t="s">
        <v>129</v>
      </c>
      <c r="G118" s="22" t="s">
        <v>130</v>
      </c>
      <c r="H118" s="29"/>
      <c r="I118" s="29"/>
      <c r="J118" s="132"/>
      <c r="K118" s="31">
        <v>12150000</v>
      </c>
      <c r="L118" s="22" t="s">
        <v>93</v>
      </c>
      <c r="M118" s="24"/>
      <c r="N118" s="24"/>
      <c r="O118" s="24"/>
      <c r="P118" s="30"/>
      <c r="Q118" s="30"/>
      <c r="R118" s="24"/>
      <c r="S118" s="24"/>
      <c r="T118" s="31">
        <v>12150000</v>
      </c>
      <c r="U118" s="25">
        <f t="shared" si="42"/>
        <v>12150000</v>
      </c>
      <c r="V118" s="24"/>
      <c r="W118" s="24"/>
      <c r="X118" s="24"/>
      <c r="Y118" s="25">
        <f t="shared" si="43"/>
        <v>0</v>
      </c>
      <c r="Z118" s="24"/>
      <c r="AA118" s="24"/>
      <c r="AB118" s="24"/>
      <c r="AC118" s="25">
        <f t="shared" si="44"/>
        <v>0</v>
      </c>
      <c r="AD118" s="24"/>
      <c r="AE118" s="24"/>
      <c r="AF118" s="24"/>
      <c r="AG118" s="25">
        <f t="shared" si="45"/>
        <v>0</v>
      </c>
      <c r="AH118" s="25">
        <f t="shared" si="46"/>
        <v>12150000</v>
      </c>
      <c r="AI118" s="26">
        <f t="shared" si="47"/>
        <v>0</v>
      </c>
      <c r="AJ118" s="27">
        <f t="shared" si="48"/>
        <v>5.7249726260316085E-3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16</v>
      </c>
      <c r="B119" s="19"/>
      <c r="C119" s="28" t="s">
        <v>292</v>
      </c>
      <c r="D119" s="29">
        <v>45349</v>
      </c>
      <c r="E119" s="30" t="s">
        <v>267</v>
      </c>
      <c r="F119" s="22" t="s">
        <v>129</v>
      </c>
      <c r="G119" s="22" t="s">
        <v>130</v>
      </c>
      <c r="H119" s="29"/>
      <c r="I119" s="29"/>
      <c r="J119" s="132"/>
      <c r="K119" s="31">
        <v>9020000</v>
      </c>
      <c r="L119" s="22" t="s">
        <v>93</v>
      </c>
      <c r="M119" s="24"/>
      <c r="N119" s="24"/>
      <c r="O119" s="24"/>
      <c r="P119" s="30"/>
      <c r="Q119" s="30"/>
      <c r="R119" s="24"/>
      <c r="S119" s="24"/>
      <c r="T119" s="31">
        <v>9020000</v>
      </c>
      <c r="U119" s="25">
        <f t="shared" si="42"/>
        <v>9020000</v>
      </c>
      <c r="V119" s="24"/>
      <c r="W119" s="24"/>
      <c r="X119" s="24"/>
      <c r="Y119" s="25">
        <f t="shared" si="43"/>
        <v>0</v>
      </c>
      <c r="Z119" s="24"/>
      <c r="AA119" s="24"/>
      <c r="AB119" s="24"/>
      <c r="AC119" s="25">
        <f t="shared" si="44"/>
        <v>0</v>
      </c>
      <c r="AD119" s="24"/>
      <c r="AE119" s="24"/>
      <c r="AF119" s="24"/>
      <c r="AG119" s="25">
        <f t="shared" si="45"/>
        <v>0</v>
      </c>
      <c r="AH119" s="25">
        <f t="shared" si="46"/>
        <v>9020000</v>
      </c>
      <c r="AI119" s="26">
        <f t="shared" si="47"/>
        <v>0</v>
      </c>
      <c r="AJ119" s="27">
        <f t="shared" si="48"/>
        <v>4.2501442869798444E-3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17</v>
      </c>
      <c r="B120" s="19"/>
      <c r="C120" s="28" t="s">
        <v>293</v>
      </c>
      <c r="D120" s="29">
        <v>45344</v>
      </c>
      <c r="E120" s="30" t="s">
        <v>268</v>
      </c>
      <c r="F120" s="22" t="s">
        <v>129</v>
      </c>
      <c r="G120" s="22" t="s">
        <v>130</v>
      </c>
      <c r="H120" s="29"/>
      <c r="I120" s="29"/>
      <c r="J120" s="132"/>
      <c r="K120" s="31">
        <v>64160000</v>
      </c>
      <c r="L120" s="22" t="s">
        <v>93</v>
      </c>
      <c r="M120" s="24"/>
      <c r="N120" s="24"/>
      <c r="O120" s="24"/>
      <c r="P120" s="30"/>
      <c r="Q120" s="30"/>
      <c r="R120" s="24"/>
      <c r="S120" s="24"/>
      <c r="T120" s="31">
        <v>64160000</v>
      </c>
      <c r="U120" s="25">
        <f t="shared" si="42"/>
        <v>64160000</v>
      </c>
      <c r="V120" s="24"/>
      <c r="W120" s="24"/>
      <c r="X120" s="24"/>
      <c r="Y120" s="25">
        <f t="shared" si="43"/>
        <v>0</v>
      </c>
      <c r="Z120" s="24"/>
      <c r="AA120" s="24"/>
      <c r="AB120" s="24"/>
      <c r="AC120" s="25">
        <f t="shared" si="44"/>
        <v>0</v>
      </c>
      <c r="AD120" s="24"/>
      <c r="AE120" s="24"/>
      <c r="AF120" s="24"/>
      <c r="AG120" s="25">
        <f t="shared" si="45"/>
        <v>0</v>
      </c>
      <c r="AH120" s="25">
        <f t="shared" si="46"/>
        <v>64160000</v>
      </c>
      <c r="AI120" s="26">
        <f t="shared" si="47"/>
        <v>0</v>
      </c>
      <c r="AJ120" s="27">
        <f t="shared" si="48"/>
        <v>3.0231624994747984E-2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18</v>
      </c>
      <c r="B121" s="19"/>
      <c r="C121" s="28" t="s">
        <v>294</v>
      </c>
      <c r="D121" s="29">
        <v>45349</v>
      </c>
      <c r="E121" s="30" t="s">
        <v>269</v>
      </c>
      <c r="F121" s="22" t="s">
        <v>129</v>
      </c>
      <c r="G121" s="22" t="s">
        <v>130</v>
      </c>
      <c r="H121" s="29"/>
      <c r="I121" s="29"/>
      <c r="J121" s="132"/>
      <c r="K121" s="31">
        <v>15690000</v>
      </c>
      <c r="L121" s="22" t="s">
        <v>93</v>
      </c>
      <c r="M121" s="24"/>
      <c r="N121" s="24"/>
      <c r="O121" s="24"/>
      <c r="P121" s="30"/>
      <c r="Q121" s="30"/>
      <c r="R121" s="24"/>
      <c r="S121" s="24"/>
      <c r="T121" s="31">
        <v>15690000</v>
      </c>
      <c r="U121" s="25">
        <f t="shared" si="42"/>
        <v>15690000</v>
      </c>
      <c r="V121" s="24"/>
      <c r="W121" s="24"/>
      <c r="X121" s="24"/>
      <c r="Y121" s="25">
        <f t="shared" si="43"/>
        <v>0</v>
      </c>
      <c r="Z121" s="24"/>
      <c r="AA121" s="24"/>
      <c r="AB121" s="24"/>
      <c r="AC121" s="25">
        <f t="shared" si="44"/>
        <v>0</v>
      </c>
      <c r="AD121" s="24"/>
      <c r="AE121" s="24"/>
      <c r="AF121" s="24"/>
      <c r="AG121" s="25">
        <f t="shared" si="45"/>
        <v>0</v>
      </c>
      <c r="AH121" s="25">
        <f t="shared" si="46"/>
        <v>15690000</v>
      </c>
      <c r="AI121" s="26">
        <f t="shared" si="47"/>
        <v>0</v>
      </c>
      <c r="AJ121" s="27">
        <f t="shared" si="48"/>
        <v>7.3929893417642749E-3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19</v>
      </c>
      <c r="B122" s="19"/>
      <c r="C122" s="28" t="s">
        <v>295</v>
      </c>
      <c r="D122" s="29">
        <v>45345</v>
      </c>
      <c r="E122" s="30" t="s">
        <v>270</v>
      </c>
      <c r="F122" s="22" t="s">
        <v>129</v>
      </c>
      <c r="G122" s="22" t="s">
        <v>130</v>
      </c>
      <c r="H122" s="29"/>
      <c r="I122" s="29"/>
      <c r="J122" s="132"/>
      <c r="K122" s="31">
        <v>10690000</v>
      </c>
      <c r="L122" s="22" t="s">
        <v>93</v>
      </c>
      <c r="M122" s="24"/>
      <c r="N122" s="24"/>
      <c r="O122" s="24"/>
      <c r="P122" s="30"/>
      <c r="Q122" s="30"/>
      <c r="R122" s="24"/>
      <c r="S122" s="24"/>
      <c r="T122" s="31">
        <v>10690000</v>
      </c>
      <c r="U122" s="25">
        <f t="shared" si="42"/>
        <v>10690000</v>
      </c>
      <c r="V122" s="24"/>
      <c r="W122" s="24"/>
      <c r="X122" s="24"/>
      <c r="Y122" s="25">
        <f t="shared" si="43"/>
        <v>0</v>
      </c>
      <c r="Z122" s="24"/>
      <c r="AA122" s="24"/>
      <c r="AB122" s="24"/>
      <c r="AC122" s="25">
        <f t="shared" si="44"/>
        <v>0</v>
      </c>
      <c r="AD122" s="24"/>
      <c r="AE122" s="24"/>
      <c r="AF122" s="24"/>
      <c r="AG122" s="25">
        <f t="shared" si="45"/>
        <v>0</v>
      </c>
      <c r="AH122" s="25">
        <f t="shared" si="46"/>
        <v>10690000</v>
      </c>
      <c r="AI122" s="26">
        <f t="shared" si="47"/>
        <v>0</v>
      </c>
      <c r="AJ122" s="27">
        <f t="shared" si="48"/>
        <v>5.037033528582543E-3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20</v>
      </c>
      <c r="B123" s="19"/>
      <c r="C123" s="28" t="s">
        <v>162</v>
      </c>
      <c r="D123" s="29">
        <v>45345</v>
      </c>
      <c r="E123" s="30" t="s">
        <v>271</v>
      </c>
      <c r="F123" s="22" t="s">
        <v>129</v>
      </c>
      <c r="G123" s="22" t="s">
        <v>130</v>
      </c>
      <c r="H123" s="29"/>
      <c r="I123" s="29"/>
      <c r="J123" s="132"/>
      <c r="K123" s="31">
        <v>8840000</v>
      </c>
      <c r="L123" s="22" t="s">
        <v>93</v>
      </c>
      <c r="M123" s="24"/>
      <c r="N123" s="24"/>
      <c r="O123" s="24"/>
      <c r="P123" s="30"/>
      <c r="Q123" s="30"/>
      <c r="R123" s="24"/>
      <c r="S123" s="24"/>
      <c r="T123" s="31">
        <v>8840000</v>
      </c>
      <c r="U123" s="25">
        <f t="shared" si="42"/>
        <v>8840000</v>
      </c>
      <c r="V123" s="24"/>
      <c r="W123" s="24"/>
      <c r="X123" s="24"/>
      <c r="Y123" s="25">
        <f t="shared" si="43"/>
        <v>0</v>
      </c>
      <c r="Z123" s="24"/>
      <c r="AA123" s="24"/>
      <c r="AB123" s="24"/>
      <c r="AC123" s="25">
        <f t="shared" si="44"/>
        <v>0</v>
      </c>
      <c r="AD123" s="24"/>
      <c r="AE123" s="24"/>
      <c r="AF123" s="24"/>
      <c r="AG123" s="25">
        <f t="shared" si="45"/>
        <v>0</v>
      </c>
      <c r="AH123" s="25">
        <f t="shared" si="46"/>
        <v>8840000</v>
      </c>
      <c r="AI123" s="26">
        <f t="shared" si="47"/>
        <v>0</v>
      </c>
      <c r="AJ123" s="27">
        <f t="shared" si="48"/>
        <v>4.1653298777053023E-3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21</v>
      </c>
      <c r="B124" s="19"/>
      <c r="C124" s="28" t="s">
        <v>296</v>
      </c>
      <c r="D124" s="29">
        <v>45344</v>
      </c>
      <c r="E124" s="30" t="s">
        <v>272</v>
      </c>
      <c r="F124" s="22" t="s">
        <v>129</v>
      </c>
      <c r="G124" s="22" t="s">
        <v>130</v>
      </c>
      <c r="H124" s="29"/>
      <c r="I124" s="29"/>
      <c r="J124" s="132"/>
      <c r="K124" s="31">
        <v>5630000</v>
      </c>
      <c r="L124" s="22" t="s">
        <v>93</v>
      </c>
      <c r="M124" s="24"/>
      <c r="N124" s="24"/>
      <c r="O124" s="24"/>
      <c r="P124" s="30"/>
      <c r="Q124" s="30"/>
      <c r="R124" s="24"/>
      <c r="S124" s="24"/>
      <c r="T124" s="31">
        <v>5630000</v>
      </c>
      <c r="U124" s="25">
        <f t="shared" si="42"/>
        <v>5630000</v>
      </c>
      <c r="V124" s="24"/>
      <c r="W124" s="24"/>
      <c r="X124" s="24"/>
      <c r="Y124" s="25">
        <f t="shared" si="43"/>
        <v>0</v>
      </c>
      <c r="Z124" s="24"/>
      <c r="AA124" s="24"/>
      <c r="AB124" s="24"/>
      <c r="AC124" s="25">
        <f t="shared" si="44"/>
        <v>0</v>
      </c>
      <c r="AD124" s="24"/>
      <c r="AE124" s="24"/>
      <c r="AF124" s="24"/>
      <c r="AG124" s="25">
        <f t="shared" si="45"/>
        <v>0</v>
      </c>
      <c r="AH124" s="25">
        <f t="shared" si="46"/>
        <v>5630000</v>
      </c>
      <c r="AI124" s="26">
        <f t="shared" si="47"/>
        <v>0</v>
      </c>
      <c r="AJ124" s="27">
        <f t="shared" si="48"/>
        <v>2.6528062456426301E-3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22</v>
      </c>
      <c r="B125" s="19"/>
      <c r="C125" s="28" t="s">
        <v>297</v>
      </c>
      <c r="D125" s="29">
        <v>45344</v>
      </c>
      <c r="E125" s="30" t="s">
        <v>273</v>
      </c>
      <c r="F125" s="22" t="s">
        <v>129</v>
      </c>
      <c r="G125" s="22" t="s">
        <v>130</v>
      </c>
      <c r="H125" s="29"/>
      <c r="I125" s="29"/>
      <c r="J125" s="132"/>
      <c r="K125" s="31">
        <v>17700000</v>
      </c>
      <c r="L125" s="22" t="s">
        <v>93</v>
      </c>
      <c r="M125" s="24"/>
      <c r="N125" s="24"/>
      <c r="O125" s="24"/>
      <c r="P125" s="30"/>
      <c r="Q125" s="30"/>
      <c r="R125" s="24"/>
      <c r="S125" s="24"/>
      <c r="T125" s="31">
        <v>17700000</v>
      </c>
      <c r="U125" s="25">
        <f t="shared" si="42"/>
        <v>17700000</v>
      </c>
      <c r="V125" s="24"/>
      <c r="W125" s="24"/>
      <c r="X125" s="24"/>
      <c r="Y125" s="25">
        <f t="shared" si="43"/>
        <v>0</v>
      </c>
      <c r="Z125" s="24"/>
      <c r="AA125" s="24"/>
      <c r="AB125" s="24"/>
      <c r="AC125" s="25">
        <f t="shared" si="44"/>
        <v>0</v>
      </c>
      <c r="AD125" s="24"/>
      <c r="AE125" s="24"/>
      <c r="AF125" s="24"/>
      <c r="AG125" s="25">
        <f t="shared" si="45"/>
        <v>0</v>
      </c>
      <c r="AH125" s="25">
        <f t="shared" si="46"/>
        <v>17700000</v>
      </c>
      <c r="AI125" s="26">
        <f t="shared" si="47"/>
        <v>0</v>
      </c>
      <c r="AJ125" s="27">
        <f t="shared" si="48"/>
        <v>8.3400835786633307E-3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23</v>
      </c>
      <c r="B126" s="19"/>
      <c r="C126" s="28" t="s">
        <v>298</v>
      </c>
      <c r="D126" s="21">
        <v>45351</v>
      </c>
      <c r="E126" s="30" t="s">
        <v>274</v>
      </c>
      <c r="F126" s="22" t="s">
        <v>129</v>
      </c>
      <c r="G126" s="22" t="s">
        <v>130</v>
      </c>
      <c r="H126" s="29"/>
      <c r="I126" s="29"/>
      <c r="J126" s="132"/>
      <c r="K126" s="31">
        <v>5670000</v>
      </c>
      <c r="L126" s="22" t="s">
        <v>93</v>
      </c>
      <c r="M126" s="24"/>
      <c r="N126" s="24"/>
      <c r="O126" s="24"/>
      <c r="P126" s="30"/>
      <c r="Q126" s="30"/>
      <c r="R126" s="24"/>
      <c r="S126" s="24"/>
      <c r="T126" s="31">
        <v>5670000</v>
      </c>
      <c r="U126" s="25">
        <f t="shared" si="42"/>
        <v>5670000</v>
      </c>
      <c r="V126" s="24"/>
      <c r="W126" s="24"/>
      <c r="X126" s="24"/>
      <c r="Y126" s="25">
        <f t="shared" si="43"/>
        <v>0</v>
      </c>
      <c r="Z126" s="24"/>
      <c r="AA126" s="24"/>
      <c r="AB126" s="24"/>
      <c r="AC126" s="25">
        <f t="shared" si="44"/>
        <v>0</v>
      </c>
      <c r="AD126" s="24"/>
      <c r="AE126" s="24"/>
      <c r="AF126" s="24"/>
      <c r="AG126" s="25">
        <f t="shared" si="45"/>
        <v>0</v>
      </c>
      <c r="AH126" s="25">
        <f t="shared" si="46"/>
        <v>5670000</v>
      </c>
      <c r="AI126" s="26">
        <f t="shared" si="47"/>
        <v>0</v>
      </c>
      <c r="AJ126" s="27">
        <f t="shared" si="48"/>
        <v>2.6716538921480841E-3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24</v>
      </c>
      <c r="B127" s="19"/>
      <c r="C127" s="28" t="s">
        <v>299</v>
      </c>
      <c r="D127" s="29">
        <v>45344</v>
      </c>
      <c r="E127" s="30" t="s">
        <v>275</v>
      </c>
      <c r="F127" s="22" t="s">
        <v>129</v>
      </c>
      <c r="G127" s="22" t="s">
        <v>130</v>
      </c>
      <c r="H127" s="29"/>
      <c r="I127" s="29"/>
      <c r="J127" s="132"/>
      <c r="K127" s="31">
        <v>5920000</v>
      </c>
      <c r="L127" s="22" t="s">
        <v>93</v>
      </c>
      <c r="M127" s="24"/>
      <c r="N127" s="24"/>
      <c r="O127" s="24"/>
      <c r="P127" s="30"/>
      <c r="Q127" s="30"/>
      <c r="R127" s="24"/>
      <c r="S127" s="24"/>
      <c r="T127" s="31">
        <v>5920000</v>
      </c>
      <c r="U127" s="25">
        <f t="shared" si="42"/>
        <v>5920000</v>
      </c>
      <c r="V127" s="24"/>
      <c r="W127" s="24"/>
      <c r="X127" s="24"/>
      <c r="Y127" s="25">
        <f t="shared" si="43"/>
        <v>0</v>
      </c>
      <c r="Z127" s="24"/>
      <c r="AA127" s="24"/>
      <c r="AB127" s="24"/>
      <c r="AC127" s="25">
        <f t="shared" si="44"/>
        <v>0</v>
      </c>
      <c r="AD127" s="24"/>
      <c r="AE127" s="24"/>
      <c r="AF127" s="24"/>
      <c r="AG127" s="25">
        <f t="shared" si="45"/>
        <v>0</v>
      </c>
      <c r="AH127" s="25">
        <f t="shared" si="46"/>
        <v>5920000</v>
      </c>
      <c r="AI127" s="26">
        <f t="shared" si="47"/>
        <v>0</v>
      </c>
      <c r="AJ127" s="27">
        <f t="shared" si="48"/>
        <v>2.7894516828071707E-3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25</v>
      </c>
      <c r="B128" s="19"/>
      <c r="C128" s="28" t="s">
        <v>300</v>
      </c>
      <c r="D128" s="29">
        <v>45344</v>
      </c>
      <c r="E128" s="30" t="s">
        <v>276</v>
      </c>
      <c r="F128" s="22" t="s">
        <v>129</v>
      </c>
      <c r="G128" s="22" t="s">
        <v>130</v>
      </c>
      <c r="H128" s="29"/>
      <c r="I128" s="29"/>
      <c r="J128" s="132"/>
      <c r="K128" s="31">
        <v>24180000</v>
      </c>
      <c r="L128" s="22" t="s">
        <v>93</v>
      </c>
      <c r="M128" s="24"/>
      <c r="N128" s="24"/>
      <c r="O128" s="24"/>
      <c r="P128" s="30"/>
      <c r="Q128" s="30"/>
      <c r="R128" s="24"/>
      <c r="S128" s="24"/>
      <c r="T128" s="31">
        <v>24180000</v>
      </c>
      <c r="U128" s="25">
        <f t="shared" si="42"/>
        <v>24180000</v>
      </c>
      <c r="V128" s="24"/>
      <c r="W128" s="24"/>
      <c r="X128" s="24"/>
      <c r="Y128" s="25">
        <f t="shared" si="43"/>
        <v>0</v>
      </c>
      <c r="Z128" s="24"/>
      <c r="AA128" s="24"/>
      <c r="AB128" s="24"/>
      <c r="AC128" s="25">
        <f t="shared" si="44"/>
        <v>0</v>
      </c>
      <c r="AD128" s="24"/>
      <c r="AE128" s="24"/>
      <c r="AF128" s="24"/>
      <c r="AG128" s="25">
        <f t="shared" si="45"/>
        <v>0</v>
      </c>
      <c r="AH128" s="25">
        <f t="shared" si="46"/>
        <v>24180000</v>
      </c>
      <c r="AI128" s="26">
        <f t="shared" si="47"/>
        <v>0</v>
      </c>
      <c r="AJ128" s="27">
        <f t="shared" si="48"/>
        <v>1.1393402312546857E-2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26</v>
      </c>
      <c r="B129" s="19"/>
      <c r="C129" s="28" t="s">
        <v>301</v>
      </c>
      <c r="D129" s="29">
        <v>45349</v>
      </c>
      <c r="E129" s="30" t="s">
        <v>277</v>
      </c>
      <c r="F129" s="22" t="s">
        <v>129</v>
      </c>
      <c r="G129" s="22" t="s">
        <v>130</v>
      </c>
      <c r="H129" s="29"/>
      <c r="I129" s="29"/>
      <c r="J129" s="132"/>
      <c r="K129" s="31">
        <v>3480000</v>
      </c>
      <c r="L129" s="22" t="s">
        <v>93</v>
      </c>
      <c r="M129" s="24"/>
      <c r="N129" s="24"/>
      <c r="O129" s="24"/>
      <c r="P129" s="30"/>
      <c r="Q129" s="30"/>
      <c r="R129" s="24"/>
      <c r="S129" s="24"/>
      <c r="T129" s="31">
        <v>3480000</v>
      </c>
      <c r="U129" s="25">
        <f t="shared" si="42"/>
        <v>3480000</v>
      </c>
      <c r="V129" s="24"/>
      <c r="W129" s="24"/>
      <c r="X129" s="24"/>
      <c r="Y129" s="25">
        <f t="shared" si="43"/>
        <v>0</v>
      </c>
      <c r="Z129" s="24"/>
      <c r="AA129" s="24"/>
      <c r="AB129" s="24"/>
      <c r="AC129" s="25">
        <f t="shared" si="44"/>
        <v>0</v>
      </c>
      <c r="AD129" s="24"/>
      <c r="AE129" s="24"/>
      <c r="AF129" s="24"/>
      <c r="AG129" s="25">
        <f t="shared" si="45"/>
        <v>0</v>
      </c>
      <c r="AH129" s="25">
        <f t="shared" si="46"/>
        <v>3480000</v>
      </c>
      <c r="AI129" s="26">
        <f t="shared" si="47"/>
        <v>0</v>
      </c>
      <c r="AJ129" s="27">
        <f t="shared" si="48"/>
        <v>1.6397452459744855E-3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27</v>
      </c>
      <c r="B130" s="19"/>
      <c r="C130" s="28" t="s">
        <v>246</v>
      </c>
      <c r="D130" s="29">
        <v>45344</v>
      </c>
      <c r="E130" s="30" t="s">
        <v>278</v>
      </c>
      <c r="F130" s="22" t="s">
        <v>129</v>
      </c>
      <c r="G130" s="22" t="s">
        <v>130</v>
      </c>
      <c r="H130" s="29"/>
      <c r="I130" s="29"/>
      <c r="J130" s="132"/>
      <c r="K130" s="31">
        <v>6740000</v>
      </c>
      <c r="L130" s="22" t="s">
        <v>93</v>
      </c>
      <c r="M130" s="24"/>
      <c r="N130" s="24"/>
      <c r="O130" s="24"/>
      <c r="P130" s="30"/>
      <c r="Q130" s="30"/>
      <c r="R130" s="24"/>
      <c r="S130" s="24"/>
      <c r="T130" s="31">
        <v>6740000</v>
      </c>
      <c r="U130" s="25">
        <f t="shared" si="42"/>
        <v>6740000</v>
      </c>
      <c r="V130" s="24"/>
      <c r="W130" s="24"/>
      <c r="X130" s="24"/>
      <c r="Y130" s="25">
        <f t="shared" si="43"/>
        <v>0</v>
      </c>
      <c r="Z130" s="24"/>
      <c r="AA130" s="24"/>
      <c r="AB130" s="24"/>
      <c r="AC130" s="25">
        <f t="shared" si="44"/>
        <v>0</v>
      </c>
      <c r="AD130" s="24"/>
      <c r="AE130" s="24"/>
      <c r="AF130" s="24"/>
      <c r="AG130" s="25">
        <f t="shared" si="45"/>
        <v>0</v>
      </c>
      <c r="AH130" s="25">
        <f t="shared" si="46"/>
        <v>6740000</v>
      </c>
      <c r="AI130" s="26">
        <f t="shared" si="47"/>
        <v>0</v>
      </c>
      <c r="AJ130" s="27">
        <f t="shared" si="48"/>
        <v>3.175828436168975E-3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28</v>
      </c>
      <c r="B131" s="19"/>
      <c r="C131" s="28" t="s">
        <v>302</v>
      </c>
      <c r="D131" s="29">
        <v>45344</v>
      </c>
      <c r="E131" s="30" t="s">
        <v>279</v>
      </c>
      <c r="F131" s="22" t="s">
        <v>129</v>
      </c>
      <c r="G131" s="22" t="s">
        <v>130</v>
      </c>
      <c r="H131" s="29"/>
      <c r="I131" s="29"/>
      <c r="J131" s="132"/>
      <c r="K131" s="31">
        <v>7740000</v>
      </c>
      <c r="L131" s="22" t="s">
        <v>93</v>
      </c>
      <c r="M131" s="24"/>
      <c r="N131" s="24"/>
      <c r="O131" s="24"/>
      <c r="P131" s="30"/>
      <c r="Q131" s="30"/>
      <c r="R131" s="24"/>
      <c r="S131" s="24"/>
      <c r="T131" s="31">
        <v>7740000</v>
      </c>
      <c r="U131" s="25">
        <f t="shared" si="42"/>
        <v>7740000</v>
      </c>
      <c r="V131" s="24"/>
      <c r="W131" s="24"/>
      <c r="X131" s="24"/>
      <c r="Y131" s="25">
        <f t="shared" si="43"/>
        <v>0</v>
      </c>
      <c r="Z131" s="24"/>
      <c r="AA131" s="24"/>
      <c r="AB131" s="24"/>
      <c r="AC131" s="25">
        <f t="shared" si="44"/>
        <v>0</v>
      </c>
      <c r="AD131" s="24"/>
      <c r="AE131" s="24"/>
      <c r="AF131" s="24"/>
      <c r="AG131" s="25">
        <f t="shared" si="45"/>
        <v>0</v>
      </c>
      <c r="AH131" s="25">
        <f t="shared" si="46"/>
        <v>7740000</v>
      </c>
      <c r="AI131" s="26">
        <f t="shared" si="47"/>
        <v>0</v>
      </c>
      <c r="AJ131" s="27">
        <f t="shared" si="48"/>
        <v>3.6470195988053213E-3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29</v>
      </c>
      <c r="B132" s="19"/>
      <c r="C132" s="28"/>
      <c r="D132" s="29"/>
      <c r="E132" s="30" t="s">
        <v>280</v>
      </c>
      <c r="F132" s="22" t="s">
        <v>129</v>
      </c>
      <c r="G132" s="22" t="s">
        <v>130</v>
      </c>
      <c r="H132" s="29"/>
      <c r="I132" s="29"/>
      <c r="J132" s="132"/>
      <c r="K132" s="31">
        <v>41780000</v>
      </c>
      <c r="L132" s="22" t="s">
        <v>93</v>
      </c>
      <c r="M132" s="24"/>
      <c r="N132" s="24"/>
      <c r="O132" s="24"/>
      <c r="P132" s="30"/>
      <c r="Q132" s="30"/>
      <c r="R132" s="24"/>
      <c r="S132" s="24"/>
      <c r="T132" s="31"/>
      <c r="U132" s="25">
        <f t="shared" si="42"/>
        <v>0</v>
      </c>
      <c r="V132" s="24"/>
      <c r="W132" s="24"/>
      <c r="X132" s="24"/>
      <c r="Y132" s="25">
        <f t="shared" si="43"/>
        <v>0</v>
      </c>
      <c r="Z132" s="24"/>
      <c r="AA132" s="24"/>
      <c r="AB132" s="24"/>
      <c r="AC132" s="25">
        <f t="shared" si="44"/>
        <v>0</v>
      </c>
      <c r="AD132" s="24"/>
      <c r="AE132" s="24"/>
      <c r="AF132" s="24"/>
      <c r="AG132" s="25">
        <f t="shared" si="45"/>
        <v>0</v>
      </c>
      <c r="AH132" s="25">
        <f t="shared" si="46"/>
        <v>0</v>
      </c>
      <c r="AI132" s="26">
        <f t="shared" si="47"/>
        <v>0</v>
      </c>
      <c r="AJ132" s="27">
        <f t="shared" si="48"/>
        <v>0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30</v>
      </c>
      <c r="B133" s="19"/>
      <c r="C133" s="28" t="s">
        <v>303</v>
      </c>
      <c r="D133" s="29">
        <v>45363</v>
      </c>
      <c r="E133" s="30" t="s">
        <v>281</v>
      </c>
      <c r="F133" s="22" t="s">
        <v>129</v>
      </c>
      <c r="G133" s="22" t="s">
        <v>130</v>
      </c>
      <c r="H133" s="29"/>
      <c r="I133" s="29"/>
      <c r="J133" s="132"/>
      <c r="K133" s="31">
        <v>8810000</v>
      </c>
      <c r="L133" s="22" t="s">
        <v>93</v>
      </c>
      <c r="M133" s="24"/>
      <c r="N133" s="24"/>
      <c r="O133" s="24"/>
      <c r="P133" s="30"/>
      <c r="Q133" s="30"/>
      <c r="R133" s="24"/>
      <c r="S133" s="24"/>
      <c r="T133" s="31">
        <v>8810000</v>
      </c>
      <c r="U133" s="25">
        <f t="shared" si="42"/>
        <v>8810000</v>
      </c>
      <c r="V133" s="24"/>
      <c r="W133" s="24"/>
      <c r="X133" s="24"/>
      <c r="Y133" s="25">
        <f t="shared" si="43"/>
        <v>0</v>
      </c>
      <c r="Z133" s="24"/>
      <c r="AA133" s="24"/>
      <c r="AB133" s="24"/>
      <c r="AC133" s="25">
        <f t="shared" si="44"/>
        <v>0</v>
      </c>
      <c r="AD133" s="24"/>
      <c r="AE133" s="24"/>
      <c r="AF133" s="24"/>
      <c r="AG133" s="25">
        <f t="shared" si="45"/>
        <v>0</v>
      </c>
      <c r="AH133" s="25">
        <f t="shared" si="46"/>
        <v>8810000</v>
      </c>
      <c r="AI133" s="26">
        <f t="shared" si="47"/>
        <v>0</v>
      </c>
      <c r="AJ133" s="27">
        <f t="shared" si="48"/>
        <v>4.1511941428262122E-3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>
        <v>31</v>
      </c>
      <c r="B134" s="19"/>
      <c r="C134" s="28"/>
      <c r="D134" s="29"/>
      <c r="E134" s="30" t="s">
        <v>282</v>
      </c>
      <c r="F134" s="22" t="s">
        <v>129</v>
      </c>
      <c r="G134" s="22" t="s">
        <v>130</v>
      </c>
      <c r="H134" s="29"/>
      <c r="I134" s="29"/>
      <c r="J134" s="132"/>
      <c r="K134" s="31">
        <v>19050000</v>
      </c>
      <c r="L134" s="22" t="s">
        <v>93</v>
      </c>
      <c r="M134" s="24"/>
      <c r="N134" s="24"/>
      <c r="O134" s="24"/>
      <c r="P134" s="30"/>
      <c r="Q134" s="30"/>
      <c r="R134" s="24"/>
      <c r="S134" s="24"/>
      <c r="T134" s="31"/>
      <c r="U134" s="25">
        <f t="shared" si="42"/>
        <v>0</v>
      </c>
      <c r="V134" s="24"/>
      <c r="W134" s="24"/>
      <c r="X134" s="24"/>
      <c r="Y134" s="25">
        <f t="shared" si="43"/>
        <v>0</v>
      </c>
      <c r="Z134" s="24"/>
      <c r="AA134" s="24"/>
      <c r="AB134" s="24"/>
      <c r="AC134" s="25">
        <f t="shared" si="44"/>
        <v>0</v>
      </c>
      <c r="AD134" s="24"/>
      <c r="AE134" s="24"/>
      <c r="AF134" s="24"/>
      <c r="AG134" s="25">
        <f t="shared" si="45"/>
        <v>0</v>
      </c>
      <c r="AH134" s="25">
        <f t="shared" si="46"/>
        <v>0</v>
      </c>
      <c r="AI134" s="26">
        <f t="shared" si="47"/>
        <v>0</v>
      </c>
      <c r="AJ134" s="27">
        <f t="shared" si="48"/>
        <v>0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8">
        <v>32</v>
      </c>
      <c r="B135" s="19"/>
      <c r="C135" s="28" t="s">
        <v>164</v>
      </c>
      <c r="D135" s="29">
        <v>45351</v>
      </c>
      <c r="E135" s="30" t="s">
        <v>283</v>
      </c>
      <c r="F135" s="22" t="s">
        <v>129</v>
      </c>
      <c r="G135" s="22" t="s">
        <v>130</v>
      </c>
      <c r="H135" s="29"/>
      <c r="I135" s="29"/>
      <c r="J135" s="132"/>
      <c r="K135" s="31">
        <v>7240000</v>
      </c>
      <c r="L135" s="22" t="s">
        <v>93</v>
      </c>
      <c r="M135" s="24"/>
      <c r="N135" s="24"/>
      <c r="O135" s="24"/>
      <c r="P135" s="30"/>
      <c r="Q135" s="30"/>
      <c r="R135" s="24"/>
      <c r="S135" s="24"/>
      <c r="T135" s="31">
        <v>7240000</v>
      </c>
      <c r="U135" s="25">
        <f t="shared" si="42"/>
        <v>7240000</v>
      </c>
      <c r="V135" s="24"/>
      <c r="W135" s="24"/>
      <c r="X135" s="24"/>
      <c r="Y135" s="25">
        <f t="shared" si="43"/>
        <v>0</v>
      </c>
      <c r="Z135" s="24"/>
      <c r="AA135" s="24"/>
      <c r="AB135" s="24"/>
      <c r="AC135" s="25">
        <f t="shared" si="44"/>
        <v>0</v>
      </c>
      <c r="AD135" s="24"/>
      <c r="AE135" s="24"/>
      <c r="AF135" s="24"/>
      <c r="AG135" s="25">
        <f t="shared" si="45"/>
        <v>0</v>
      </c>
      <c r="AH135" s="25">
        <f t="shared" si="46"/>
        <v>7240000</v>
      </c>
      <c r="AI135" s="26">
        <f t="shared" si="47"/>
        <v>0</v>
      </c>
      <c r="AJ135" s="27">
        <f t="shared" si="48"/>
        <v>3.4114240174871482E-3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8">
        <v>33</v>
      </c>
      <c r="B136" s="19"/>
      <c r="C136" s="28" t="s">
        <v>304</v>
      </c>
      <c r="D136" s="29">
        <v>45344</v>
      </c>
      <c r="E136" s="30" t="s">
        <v>284</v>
      </c>
      <c r="F136" s="22" t="s">
        <v>129</v>
      </c>
      <c r="G136" s="22" t="s">
        <v>130</v>
      </c>
      <c r="H136" s="29"/>
      <c r="I136" s="29"/>
      <c r="J136" s="132"/>
      <c r="K136" s="31">
        <v>9910000</v>
      </c>
      <c r="L136" s="22" t="s">
        <v>93</v>
      </c>
      <c r="M136" s="24"/>
      <c r="N136" s="24"/>
      <c r="O136" s="24"/>
      <c r="P136" s="30"/>
      <c r="Q136" s="30"/>
      <c r="R136" s="24"/>
      <c r="S136" s="24"/>
      <c r="T136" s="31">
        <v>9910000</v>
      </c>
      <c r="U136" s="25">
        <f t="shared" si="42"/>
        <v>9910000</v>
      </c>
      <c r="V136" s="24"/>
      <c r="W136" s="24"/>
      <c r="X136" s="24"/>
      <c r="Y136" s="25">
        <f t="shared" si="43"/>
        <v>0</v>
      </c>
      <c r="Z136" s="24"/>
      <c r="AA136" s="24"/>
      <c r="AB136" s="24"/>
      <c r="AC136" s="25">
        <f t="shared" si="44"/>
        <v>0</v>
      </c>
      <c r="AD136" s="24"/>
      <c r="AE136" s="24"/>
      <c r="AF136" s="24"/>
      <c r="AG136" s="25">
        <f t="shared" si="45"/>
        <v>0</v>
      </c>
      <c r="AH136" s="25">
        <f t="shared" si="46"/>
        <v>9910000</v>
      </c>
      <c r="AI136" s="26">
        <f t="shared" si="47"/>
        <v>0</v>
      </c>
      <c r="AJ136" s="27">
        <f t="shared" si="48"/>
        <v>4.6695044217261927E-3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8">
        <v>34</v>
      </c>
      <c r="B137" s="19"/>
      <c r="C137" s="28"/>
      <c r="D137" s="29"/>
      <c r="E137" s="30"/>
      <c r="F137" s="30"/>
      <c r="G137" s="30"/>
      <c r="H137" s="29"/>
      <c r="I137" s="29"/>
      <c r="J137" s="119"/>
      <c r="K137" s="31"/>
      <c r="L137" s="30"/>
      <c r="M137" s="24"/>
      <c r="N137" s="24"/>
      <c r="O137" s="24"/>
      <c r="P137" s="30"/>
      <c r="Q137" s="30"/>
      <c r="R137" s="24"/>
      <c r="S137" s="24"/>
      <c r="T137" s="24"/>
      <c r="U137" s="25">
        <f>SUM(R137:T137)</f>
        <v>0</v>
      </c>
      <c r="V137" s="24"/>
      <c r="W137" s="24"/>
      <c r="X137" s="24"/>
      <c r="Y137" s="25">
        <f>SUM(V137:X137)</f>
        <v>0</v>
      </c>
      <c r="Z137" s="24"/>
      <c r="AA137" s="24"/>
      <c r="AB137" s="24"/>
      <c r="AC137" s="25">
        <f>SUM(Z137:AB137)</f>
        <v>0</v>
      </c>
      <c r="AD137" s="24"/>
      <c r="AE137" s="24"/>
      <c r="AF137" s="24"/>
      <c r="AG137" s="25">
        <f>SUM(AD137:AF137)</f>
        <v>0</v>
      </c>
      <c r="AH137" s="25">
        <f>SUM(U137,Y137,AC137,AG137)</f>
        <v>0</v>
      </c>
      <c r="AI137" s="26">
        <f>IF(ISERROR(AH137/J137),0,AH137/J137)</f>
        <v>0</v>
      </c>
      <c r="AJ137" s="27">
        <f>IF(ISERROR(AH137/$AH$260),"-",AH137/$AH$260)</f>
        <v>0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s="37" customFormat="1" ht="12.75" customHeight="1" x14ac:dyDescent="0.25">
      <c r="A138" s="108" t="s">
        <v>59</v>
      </c>
      <c r="B138" s="109"/>
      <c r="C138" s="110"/>
      <c r="D138" s="110"/>
      <c r="E138" s="110"/>
      <c r="F138" s="110"/>
      <c r="G138" s="110"/>
      <c r="H138" s="110"/>
      <c r="I138" s="111"/>
      <c r="J138" s="33">
        <f>SUM(J104:J137)</f>
        <v>515850000</v>
      </c>
      <c r="K138" s="33">
        <f>SUM(K104:K137)</f>
        <v>515850000</v>
      </c>
      <c r="L138" s="32"/>
      <c r="M138" s="33">
        <f>SUM(M104:M137)</f>
        <v>0</v>
      </c>
      <c r="N138" s="33">
        <f>SUM(N104:N137)</f>
        <v>0</v>
      </c>
      <c r="O138" s="33">
        <f>SUM(O104:O137)</f>
        <v>0</v>
      </c>
      <c r="P138" s="34"/>
      <c r="Q138" s="35"/>
      <c r="R138" s="33">
        <f t="shared" ref="R138:AH138" si="49">SUM(R104:R137)</f>
        <v>0</v>
      </c>
      <c r="S138" s="33">
        <f t="shared" si="49"/>
        <v>0</v>
      </c>
      <c r="T138" s="33">
        <f t="shared" si="49"/>
        <v>366380000</v>
      </c>
      <c r="U138" s="33">
        <f t="shared" si="49"/>
        <v>366380000</v>
      </c>
      <c r="V138" s="33">
        <f t="shared" si="49"/>
        <v>0</v>
      </c>
      <c r="W138" s="33">
        <f t="shared" si="49"/>
        <v>0</v>
      </c>
      <c r="X138" s="33">
        <f t="shared" si="49"/>
        <v>0</v>
      </c>
      <c r="Y138" s="33">
        <f t="shared" si="49"/>
        <v>0</v>
      </c>
      <c r="Z138" s="33">
        <f t="shared" si="49"/>
        <v>0</v>
      </c>
      <c r="AA138" s="33">
        <f t="shared" si="49"/>
        <v>0</v>
      </c>
      <c r="AB138" s="33">
        <f t="shared" si="49"/>
        <v>0</v>
      </c>
      <c r="AC138" s="33">
        <f t="shared" si="49"/>
        <v>0</v>
      </c>
      <c r="AD138" s="33">
        <f t="shared" si="49"/>
        <v>0</v>
      </c>
      <c r="AE138" s="33">
        <f t="shared" si="49"/>
        <v>0</v>
      </c>
      <c r="AF138" s="33">
        <f t="shared" si="49"/>
        <v>0</v>
      </c>
      <c r="AG138" s="33">
        <f t="shared" si="49"/>
        <v>0</v>
      </c>
      <c r="AH138" s="33">
        <f t="shared" si="49"/>
        <v>366380000</v>
      </c>
      <c r="AI138" s="36">
        <f>IF(ISERROR(AH138/J138),0,AH138/J138)</f>
        <v>0.71024522632548226</v>
      </c>
      <c r="AJ138" s="36">
        <f>IF(ISERROR(AH138/$AH$260),0,AH138/$AH$260)</f>
        <v>0.1726350181667046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x14ac:dyDescent="0.25">
      <c r="A139" s="120" t="s">
        <v>60</v>
      </c>
      <c r="B139" s="121"/>
      <c r="C139" s="121"/>
      <c r="D139" s="121"/>
      <c r="E139" s="122"/>
      <c r="F139" s="9"/>
      <c r="G139" s="10"/>
      <c r="H139" s="11"/>
      <c r="I139" s="11"/>
      <c r="J139" s="12"/>
      <c r="K139" s="13"/>
      <c r="L139" s="14"/>
      <c r="M139" s="15"/>
      <c r="N139" s="15"/>
      <c r="O139" s="15"/>
      <c r="P139" s="10"/>
      <c r="Q139" s="16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7"/>
      <c r="AJ139" s="17"/>
    </row>
    <row r="140" spans="1:106" outlineLevel="1" x14ac:dyDescent="0.25">
      <c r="A140" s="18">
        <v>1</v>
      </c>
      <c r="B140" s="19"/>
      <c r="C140" s="64" t="s">
        <v>337</v>
      </c>
      <c r="D140" s="21">
        <v>45351</v>
      </c>
      <c r="E140" s="42" t="s">
        <v>305</v>
      </c>
      <c r="F140" s="22" t="s">
        <v>129</v>
      </c>
      <c r="G140" s="22" t="s">
        <v>130</v>
      </c>
      <c r="H140" s="55"/>
      <c r="I140" s="55"/>
      <c r="J140" s="118">
        <v>418020000</v>
      </c>
      <c r="K140" s="45">
        <v>20800000</v>
      </c>
      <c r="L140" s="22" t="s">
        <v>93</v>
      </c>
      <c r="M140" s="47"/>
      <c r="N140" s="48"/>
      <c r="O140" s="47"/>
      <c r="P140" s="49"/>
      <c r="Q140" s="49"/>
      <c r="R140" s="24"/>
      <c r="S140" s="24"/>
      <c r="T140" s="45">
        <v>20800000</v>
      </c>
      <c r="U140" s="25">
        <f>SUM(R140:T140)</f>
        <v>20800000</v>
      </c>
      <c r="V140" s="24"/>
      <c r="W140" s="24"/>
      <c r="X140" s="24"/>
      <c r="Y140" s="25">
        <f>SUM(V140:X140)</f>
        <v>0</v>
      </c>
      <c r="Z140" s="24"/>
      <c r="AA140" s="24"/>
      <c r="AB140" s="24"/>
      <c r="AC140" s="25">
        <f>SUM(Z140:AB140)</f>
        <v>0</v>
      </c>
      <c r="AD140" s="24"/>
      <c r="AE140" s="24">
        <v>0</v>
      </c>
      <c r="AF140" s="24">
        <v>0</v>
      </c>
      <c r="AG140" s="25">
        <f>SUM(AD140:AF140)</f>
        <v>0</v>
      </c>
      <c r="AH140" s="25">
        <f>SUM(U140,Y140,AC140,AG140)</f>
        <v>20800000</v>
      </c>
      <c r="AI140" s="26">
        <f>IF(ISERROR(AH140/J140),0,AH140/J140)</f>
        <v>4.9758384766279126E-2</v>
      </c>
      <c r="AJ140" s="27">
        <f t="shared" ref="AJ140:AJ173" si="50">IF(ISERROR(AH140/$AH$260),"-",AH140/$AH$260)</f>
        <v>9.8007761828360056E-3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2</v>
      </c>
      <c r="B141" s="19"/>
      <c r="C141" s="64" t="s">
        <v>338</v>
      </c>
      <c r="D141" s="21">
        <v>45351</v>
      </c>
      <c r="E141" s="30" t="s">
        <v>306</v>
      </c>
      <c r="F141" s="22" t="s">
        <v>129</v>
      </c>
      <c r="G141" s="22" t="s">
        <v>130</v>
      </c>
      <c r="H141" s="29"/>
      <c r="I141" s="29"/>
      <c r="J141" s="132"/>
      <c r="K141" s="31">
        <v>12200000</v>
      </c>
      <c r="L141" s="22" t="s">
        <v>93</v>
      </c>
      <c r="M141" s="24"/>
      <c r="N141" s="24"/>
      <c r="O141" s="24"/>
      <c r="P141" s="30"/>
      <c r="Q141" s="30"/>
      <c r="R141" s="24"/>
      <c r="S141" s="24"/>
      <c r="T141" s="31">
        <v>12200000</v>
      </c>
      <c r="U141" s="25">
        <f t="shared" ref="U141:U172" si="51">SUM(R141:T141)</f>
        <v>12200000</v>
      </c>
      <c r="V141" s="24"/>
      <c r="W141" s="24"/>
      <c r="X141" s="24"/>
      <c r="Y141" s="25">
        <f t="shared" ref="Y141:Y172" si="52">SUM(V141:X141)</f>
        <v>0</v>
      </c>
      <c r="Z141" s="24"/>
      <c r="AA141" s="24"/>
      <c r="AB141" s="24"/>
      <c r="AC141" s="25">
        <f t="shared" ref="AC141:AC172" si="53">SUM(Z141:AB141)</f>
        <v>0</v>
      </c>
      <c r="AD141" s="24"/>
      <c r="AE141" s="24"/>
      <c r="AF141" s="24"/>
      <c r="AG141" s="25">
        <f t="shared" ref="AG141:AG172" si="54">SUM(AD141:AF141)</f>
        <v>0</v>
      </c>
      <c r="AH141" s="25">
        <f t="shared" ref="AH141:AH172" si="55">SUM(U141,Y141,AC141,AG141)</f>
        <v>12200000</v>
      </c>
      <c r="AI141" s="26">
        <f t="shared" ref="AI141:AI172" si="56">IF(ISERROR(AH141/J141),0,AH141/J141)</f>
        <v>0</v>
      </c>
      <c r="AJ141" s="27">
        <f t="shared" si="50"/>
        <v>5.7485321841634265E-3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3</v>
      </c>
      <c r="B142" s="19"/>
      <c r="C142" s="64" t="s">
        <v>339</v>
      </c>
      <c r="D142" s="21">
        <v>45366</v>
      </c>
      <c r="E142" s="30" t="s">
        <v>307</v>
      </c>
      <c r="F142" s="22" t="s">
        <v>129</v>
      </c>
      <c r="G142" s="22" t="s">
        <v>130</v>
      </c>
      <c r="H142" s="29"/>
      <c r="I142" s="29"/>
      <c r="J142" s="132"/>
      <c r="K142" s="31">
        <v>8450000</v>
      </c>
      <c r="L142" s="22" t="s">
        <v>93</v>
      </c>
      <c r="M142" s="24"/>
      <c r="N142" s="24"/>
      <c r="O142" s="24"/>
      <c r="P142" s="30"/>
      <c r="Q142" s="30"/>
      <c r="R142" s="24"/>
      <c r="S142" s="24"/>
      <c r="T142" s="31">
        <v>8450000</v>
      </c>
      <c r="U142" s="25">
        <f>SUM(R142:T142)</f>
        <v>8450000</v>
      </c>
      <c r="V142" s="24"/>
      <c r="W142" s="24"/>
      <c r="X142" s="24"/>
      <c r="Y142" s="25">
        <f>SUM(V142:X142)</f>
        <v>0</v>
      </c>
      <c r="Z142" s="24"/>
      <c r="AA142" s="24"/>
      <c r="AB142" s="24"/>
      <c r="AC142" s="25">
        <f>SUM(Z142:AB142)</f>
        <v>0</v>
      </c>
      <c r="AD142" s="24"/>
      <c r="AE142" s="24"/>
      <c r="AF142" s="24"/>
      <c r="AG142" s="25">
        <f>SUM(AD142:AF142)</f>
        <v>0</v>
      </c>
      <c r="AH142" s="25">
        <f>SUM(U142,Y142,AC142,AG142)</f>
        <v>8450000</v>
      </c>
      <c r="AI142" s="26">
        <f>IF(ISERROR(AH142/J142),0,AH142/J142)</f>
        <v>0</v>
      </c>
      <c r="AJ142" s="27">
        <f t="shared" si="50"/>
        <v>3.9815653242771271E-3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4</v>
      </c>
      <c r="B143" s="19"/>
      <c r="C143" s="64" t="s">
        <v>189</v>
      </c>
      <c r="D143" s="21">
        <v>45351</v>
      </c>
      <c r="E143" s="30" t="s">
        <v>308</v>
      </c>
      <c r="F143" s="22" t="s">
        <v>129</v>
      </c>
      <c r="G143" s="22" t="s">
        <v>130</v>
      </c>
      <c r="H143" s="29"/>
      <c r="I143" s="29"/>
      <c r="J143" s="132"/>
      <c r="K143" s="31">
        <v>10000000</v>
      </c>
      <c r="L143" s="22" t="s">
        <v>93</v>
      </c>
      <c r="M143" s="24"/>
      <c r="N143" s="24"/>
      <c r="O143" s="24"/>
      <c r="P143" s="30"/>
      <c r="Q143" s="30"/>
      <c r="R143" s="24"/>
      <c r="S143" s="24"/>
      <c r="T143" s="31">
        <v>10000000</v>
      </c>
      <c r="U143" s="25">
        <f t="shared" si="51"/>
        <v>10000000</v>
      </c>
      <c r="V143" s="24"/>
      <c r="W143" s="24"/>
      <c r="X143" s="24"/>
      <c r="Y143" s="25">
        <f t="shared" si="52"/>
        <v>0</v>
      </c>
      <c r="Z143" s="24"/>
      <c r="AA143" s="24"/>
      <c r="AB143" s="24"/>
      <c r="AC143" s="25">
        <f t="shared" si="53"/>
        <v>0</v>
      </c>
      <c r="AD143" s="24"/>
      <c r="AE143" s="24"/>
      <c r="AF143" s="24"/>
      <c r="AG143" s="25">
        <f t="shared" si="54"/>
        <v>0</v>
      </c>
      <c r="AH143" s="25">
        <f t="shared" si="55"/>
        <v>10000000</v>
      </c>
      <c r="AI143" s="26">
        <f t="shared" si="56"/>
        <v>0</v>
      </c>
      <c r="AJ143" s="27">
        <f t="shared" si="50"/>
        <v>4.7119116263634638E-3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5</v>
      </c>
      <c r="B144" s="19"/>
      <c r="C144" s="64" t="s">
        <v>340</v>
      </c>
      <c r="D144" s="21">
        <v>45351</v>
      </c>
      <c r="E144" s="30" t="s">
        <v>309</v>
      </c>
      <c r="F144" s="22" t="s">
        <v>129</v>
      </c>
      <c r="G144" s="22" t="s">
        <v>130</v>
      </c>
      <c r="H144" s="29"/>
      <c r="I144" s="29"/>
      <c r="J144" s="132"/>
      <c r="K144" s="31">
        <v>9700000</v>
      </c>
      <c r="L144" s="22" t="s">
        <v>93</v>
      </c>
      <c r="M144" s="24"/>
      <c r="N144" s="24"/>
      <c r="O144" s="24"/>
      <c r="P144" s="30"/>
      <c r="Q144" s="30"/>
      <c r="R144" s="24"/>
      <c r="S144" s="24"/>
      <c r="T144" s="31">
        <v>9700000</v>
      </c>
      <c r="U144" s="25">
        <f t="shared" si="51"/>
        <v>9700000</v>
      </c>
      <c r="V144" s="24"/>
      <c r="W144" s="24"/>
      <c r="X144" s="24"/>
      <c r="Y144" s="25">
        <f t="shared" si="52"/>
        <v>0</v>
      </c>
      <c r="Z144" s="24"/>
      <c r="AA144" s="24"/>
      <c r="AB144" s="24"/>
      <c r="AC144" s="25">
        <f t="shared" si="53"/>
        <v>0</v>
      </c>
      <c r="AD144" s="24"/>
      <c r="AE144" s="24"/>
      <c r="AF144" s="24"/>
      <c r="AG144" s="25">
        <f t="shared" si="54"/>
        <v>0</v>
      </c>
      <c r="AH144" s="25">
        <f t="shared" si="55"/>
        <v>9700000</v>
      </c>
      <c r="AI144" s="26">
        <f t="shared" si="56"/>
        <v>0</v>
      </c>
      <c r="AJ144" s="27">
        <f t="shared" si="50"/>
        <v>4.5705542775725605E-3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6</v>
      </c>
      <c r="B145" s="19"/>
      <c r="C145" s="64" t="s">
        <v>187</v>
      </c>
      <c r="D145" s="21">
        <v>45351</v>
      </c>
      <c r="E145" s="30" t="s">
        <v>310</v>
      </c>
      <c r="F145" s="22" t="s">
        <v>129</v>
      </c>
      <c r="G145" s="22" t="s">
        <v>130</v>
      </c>
      <c r="H145" s="29"/>
      <c r="I145" s="29"/>
      <c r="J145" s="132"/>
      <c r="K145" s="31">
        <v>9100000</v>
      </c>
      <c r="L145" s="22" t="s">
        <v>93</v>
      </c>
      <c r="M145" s="24"/>
      <c r="N145" s="24"/>
      <c r="O145" s="24"/>
      <c r="P145" s="30"/>
      <c r="Q145" s="30"/>
      <c r="R145" s="24"/>
      <c r="S145" s="24"/>
      <c r="T145" s="31">
        <v>9100000</v>
      </c>
      <c r="U145" s="25">
        <f t="shared" si="51"/>
        <v>9100000</v>
      </c>
      <c r="V145" s="24"/>
      <c r="W145" s="24"/>
      <c r="X145" s="24"/>
      <c r="Y145" s="25">
        <f t="shared" si="52"/>
        <v>0</v>
      </c>
      <c r="Z145" s="24"/>
      <c r="AA145" s="24"/>
      <c r="AB145" s="24"/>
      <c r="AC145" s="25">
        <f t="shared" si="53"/>
        <v>0</v>
      </c>
      <c r="AD145" s="24"/>
      <c r="AE145" s="24"/>
      <c r="AF145" s="24"/>
      <c r="AG145" s="25">
        <f t="shared" si="54"/>
        <v>0</v>
      </c>
      <c r="AH145" s="25">
        <f t="shared" si="55"/>
        <v>9100000</v>
      </c>
      <c r="AI145" s="26">
        <f t="shared" si="56"/>
        <v>0</v>
      </c>
      <c r="AJ145" s="27">
        <f t="shared" si="50"/>
        <v>4.2878395799907524E-3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7</v>
      </c>
      <c r="B146" s="19"/>
      <c r="C146" s="64"/>
      <c r="D146" s="21"/>
      <c r="E146" s="30" t="s">
        <v>311</v>
      </c>
      <c r="F146" s="22" t="s">
        <v>129</v>
      </c>
      <c r="G146" s="22" t="s">
        <v>130</v>
      </c>
      <c r="H146" s="29"/>
      <c r="I146" s="29"/>
      <c r="J146" s="132"/>
      <c r="K146" s="31"/>
      <c r="L146" s="22" t="s">
        <v>93</v>
      </c>
      <c r="M146" s="24"/>
      <c r="N146" s="24"/>
      <c r="O146" s="24"/>
      <c r="P146" s="30"/>
      <c r="Q146" s="30"/>
      <c r="R146" s="24"/>
      <c r="S146" s="24"/>
      <c r="T146" s="31"/>
      <c r="U146" s="25">
        <f t="shared" si="51"/>
        <v>0</v>
      </c>
      <c r="V146" s="24"/>
      <c r="W146" s="24"/>
      <c r="X146" s="24"/>
      <c r="Y146" s="25">
        <f t="shared" si="52"/>
        <v>0</v>
      </c>
      <c r="Z146" s="24"/>
      <c r="AA146" s="24"/>
      <c r="AB146" s="24"/>
      <c r="AC146" s="25">
        <f t="shared" si="53"/>
        <v>0</v>
      </c>
      <c r="AD146" s="24"/>
      <c r="AE146" s="24"/>
      <c r="AF146" s="24"/>
      <c r="AG146" s="25">
        <f t="shared" si="54"/>
        <v>0</v>
      </c>
      <c r="AH146" s="25">
        <f t="shared" si="55"/>
        <v>0</v>
      </c>
      <c r="AI146" s="26">
        <f t="shared" si="56"/>
        <v>0</v>
      </c>
      <c r="AJ146" s="27">
        <f t="shared" si="50"/>
        <v>0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8</v>
      </c>
      <c r="B147" s="19"/>
      <c r="C147" s="64" t="s">
        <v>341</v>
      </c>
      <c r="D147" s="21">
        <v>45351</v>
      </c>
      <c r="E147" s="30" t="s">
        <v>312</v>
      </c>
      <c r="F147" s="22" t="s">
        <v>129</v>
      </c>
      <c r="G147" s="22" t="s">
        <v>130</v>
      </c>
      <c r="H147" s="29"/>
      <c r="I147" s="29"/>
      <c r="J147" s="132"/>
      <c r="K147" s="31">
        <v>7900000</v>
      </c>
      <c r="L147" s="22" t="s">
        <v>93</v>
      </c>
      <c r="M147" s="24"/>
      <c r="N147" s="24"/>
      <c r="O147" s="24"/>
      <c r="P147" s="30"/>
      <c r="Q147" s="30"/>
      <c r="R147" s="24"/>
      <c r="S147" s="24"/>
      <c r="T147" s="31">
        <v>7900000</v>
      </c>
      <c r="U147" s="25">
        <f t="shared" si="51"/>
        <v>7900000</v>
      </c>
      <c r="V147" s="24"/>
      <c r="W147" s="24"/>
      <c r="X147" s="24"/>
      <c r="Y147" s="25">
        <f t="shared" si="52"/>
        <v>0</v>
      </c>
      <c r="Z147" s="24"/>
      <c r="AA147" s="24"/>
      <c r="AB147" s="24"/>
      <c r="AC147" s="25">
        <f t="shared" si="53"/>
        <v>0</v>
      </c>
      <c r="AD147" s="24"/>
      <c r="AE147" s="24"/>
      <c r="AF147" s="24"/>
      <c r="AG147" s="25">
        <f t="shared" si="54"/>
        <v>0</v>
      </c>
      <c r="AH147" s="25">
        <f t="shared" si="55"/>
        <v>7900000</v>
      </c>
      <c r="AI147" s="26">
        <f t="shared" si="56"/>
        <v>0</v>
      </c>
      <c r="AJ147" s="27">
        <f t="shared" si="50"/>
        <v>3.7224101848271364E-3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9</v>
      </c>
      <c r="B148" s="19"/>
      <c r="C148" s="64" t="s">
        <v>186</v>
      </c>
      <c r="D148" s="21">
        <v>45351</v>
      </c>
      <c r="E148" s="30" t="s">
        <v>313</v>
      </c>
      <c r="F148" s="22" t="s">
        <v>129</v>
      </c>
      <c r="G148" s="22" t="s">
        <v>130</v>
      </c>
      <c r="H148" s="29"/>
      <c r="I148" s="29"/>
      <c r="J148" s="132"/>
      <c r="K148" s="31">
        <v>14400000</v>
      </c>
      <c r="L148" s="22" t="s">
        <v>93</v>
      </c>
      <c r="M148" s="24"/>
      <c r="N148" s="24"/>
      <c r="O148" s="24"/>
      <c r="P148" s="30"/>
      <c r="Q148" s="30"/>
      <c r="R148" s="24"/>
      <c r="S148" s="24"/>
      <c r="T148" s="31">
        <v>14400000</v>
      </c>
      <c r="U148" s="25">
        <f t="shared" si="51"/>
        <v>14400000</v>
      </c>
      <c r="V148" s="24"/>
      <c r="W148" s="24"/>
      <c r="X148" s="24"/>
      <c r="Y148" s="25">
        <f t="shared" si="52"/>
        <v>0</v>
      </c>
      <c r="Z148" s="24"/>
      <c r="AA148" s="24"/>
      <c r="AB148" s="24"/>
      <c r="AC148" s="25">
        <f t="shared" si="53"/>
        <v>0</v>
      </c>
      <c r="AD148" s="24"/>
      <c r="AE148" s="24"/>
      <c r="AF148" s="24"/>
      <c r="AG148" s="25">
        <f t="shared" si="54"/>
        <v>0</v>
      </c>
      <c r="AH148" s="25">
        <f t="shared" si="55"/>
        <v>14400000</v>
      </c>
      <c r="AI148" s="26">
        <f t="shared" si="56"/>
        <v>0</v>
      </c>
      <c r="AJ148" s="27">
        <f t="shared" si="50"/>
        <v>6.7851527419633883E-3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10</v>
      </c>
      <c r="B149" s="19"/>
      <c r="C149" s="64" t="s">
        <v>191</v>
      </c>
      <c r="D149" s="21">
        <v>45351</v>
      </c>
      <c r="E149" s="30" t="s">
        <v>314</v>
      </c>
      <c r="F149" s="22" t="s">
        <v>129</v>
      </c>
      <c r="G149" s="22" t="s">
        <v>130</v>
      </c>
      <c r="H149" s="29"/>
      <c r="I149" s="29"/>
      <c r="J149" s="132"/>
      <c r="K149" s="31">
        <v>7600000</v>
      </c>
      <c r="L149" s="22" t="s">
        <v>93</v>
      </c>
      <c r="M149" s="24"/>
      <c r="N149" s="24"/>
      <c r="O149" s="24"/>
      <c r="P149" s="30"/>
      <c r="Q149" s="30"/>
      <c r="R149" s="24"/>
      <c r="S149" s="24"/>
      <c r="T149" s="31">
        <v>7600000</v>
      </c>
      <c r="U149" s="25">
        <f t="shared" si="51"/>
        <v>7600000</v>
      </c>
      <c r="V149" s="24"/>
      <c r="W149" s="24"/>
      <c r="X149" s="24"/>
      <c r="Y149" s="25">
        <f t="shared" si="52"/>
        <v>0</v>
      </c>
      <c r="Z149" s="24"/>
      <c r="AA149" s="24"/>
      <c r="AB149" s="24"/>
      <c r="AC149" s="25">
        <f t="shared" si="53"/>
        <v>0</v>
      </c>
      <c r="AD149" s="24"/>
      <c r="AE149" s="24"/>
      <c r="AF149" s="24"/>
      <c r="AG149" s="25">
        <f t="shared" si="54"/>
        <v>0</v>
      </c>
      <c r="AH149" s="25">
        <f t="shared" si="55"/>
        <v>7600000</v>
      </c>
      <c r="AI149" s="26">
        <f t="shared" si="56"/>
        <v>0</v>
      </c>
      <c r="AJ149" s="27">
        <f t="shared" si="50"/>
        <v>3.5810528360362328E-3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8">
        <v>11</v>
      </c>
      <c r="B150" s="19"/>
      <c r="C150" s="64" t="s">
        <v>342</v>
      </c>
      <c r="D150" s="21">
        <v>45350</v>
      </c>
      <c r="E150" s="30" t="s">
        <v>315</v>
      </c>
      <c r="F150" s="22" t="s">
        <v>129</v>
      </c>
      <c r="G150" s="22" t="s">
        <v>130</v>
      </c>
      <c r="H150" s="29"/>
      <c r="I150" s="29"/>
      <c r="J150" s="132"/>
      <c r="K150" s="31">
        <v>8900000</v>
      </c>
      <c r="L150" s="22" t="s">
        <v>93</v>
      </c>
      <c r="M150" s="24"/>
      <c r="N150" s="24"/>
      <c r="O150" s="24"/>
      <c r="P150" s="30"/>
      <c r="Q150" s="30"/>
      <c r="R150" s="24"/>
      <c r="S150" s="24"/>
      <c r="T150" s="31">
        <v>8900000</v>
      </c>
      <c r="U150" s="25">
        <f t="shared" si="51"/>
        <v>8900000</v>
      </c>
      <c r="V150" s="24"/>
      <c r="W150" s="24"/>
      <c r="X150" s="24"/>
      <c r="Y150" s="25">
        <f t="shared" si="52"/>
        <v>0</v>
      </c>
      <c r="Z150" s="24"/>
      <c r="AA150" s="24"/>
      <c r="AB150" s="24"/>
      <c r="AC150" s="25">
        <f t="shared" si="53"/>
        <v>0</v>
      </c>
      <c r="AD150" s="24"/>
      <c r="AE150" s="24"/>
      <c r="AF150" s="24"/>
      <c r="AG150" s="25">
        <f t="shared" si="54"/>
        <v>0</v>
      </c>
      <c r="AH150" s="25">
        <f t="shared" si="55"/>
        <v>8900000</v>
      </c>
      <c r="AI150" s="26">
        <f t="shared" si="56"/>
        <v>0</v>
      </c>
      <c r="AJ150" s="27">
        <f t="shared" si="50"/>
        <v>4.1936013474634833E-3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8">
        <v>12</v>
      </c>
      <c r="B151" s="19"/>
      <c r="C151" s="64" t="s">
        <v>343</v>
      </c>
      <c r="D151" s="21">
        <v>45351</v>
      </c>
      <c r="E151" s="30" t="s">
        <v>316</v>
      </c>
      <c r="F151" s="22" t="s">
        <v>129</v>
      </c>
      <c r="G151" s="22" t="s">
        <v>130</v>
      </c>
      <c r="H151" s="29"/>
      <c r="I151" s="29"/>
      <c r="J151" s="132"/>
      <c r="K151" s="31">
        <v>14600000</v>
      </c>
      <c r="L151" s="22" t="s">
        <v>93</v>
      </c>
      <c r="M151" s="24"/>
      <c r="N151" s="24"/>
      <c r="O151" s="24"/>
      <c r="P151" s="30"/>
      <c r="Q151" s="30"/>
      <c r="R151" s="24"/>
      <c r="S151" s="24"/>
      <c r="T151" s="31">
        <v>14600000</v>
      </c>
      <c r="U151" s="25">
        <f t="shared" si="51"/>
        <v>14600000</v>
      </c>
      <c r="V151" s="24"/>
      <c r="W151" s="24"/>
      <c r="X151" s="24"/>
      <c r="Y151" s="25">
        <f t="shared" si="52"/>
        <v>0</v>
      </c>
      <c r="Z151" s="24"/>
      <c r="AA151" s="24"/>
      <c r="AB151" s="24"/>
      <c r="AC151" s="25">
        <f t="shared" si="53"/>
        <v>0</v>
      </c>
      <c r="AD151" s="24"/>
      <c r="AE151" s="24"/>
      <c r="AF151" s="24"/>
      <c r="AG151" s="25">
        <f t="shared" si="54"/>
        <v>0</v>
      </c>
      <c r="AH151" s="25">
        <f t="shared" si="55"/>
        <v>14600000</v>
      </c>
      <c r="AI151" s="26">
        <f t="shared" si="56"/>
        <v>0</v>
      </c>
      <c r="AJ151" s="27">
        <f t="shared" si="50"/>
        <v>6.8793909744906574E-3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8">
        <v>13</v>
      </c>
      <c r="B152" s="19"/>
      <c r="C152" s="64" t="s">
        <v>344</v>
      </c>
      <c r="D152" s="21">
        <v>45351</v>
      </c>
      <c r="E152" s="30" t="s">
        <v>317</v>
      </c>
      <c r="F152" s="22" t="s">
        <v>129</v>
      </c>
      <c r="G152" s="22" t="s">
        <v>130</v>
      </c>
      <c r="H152" s="29"/>
      <c r="I152" s="29"/>
      <c r="J152" s="132"/>
      <c r="K152" s="31">
        <v>10700000</v>
      </c>
      <c r="L152" s="22" t="s">
        <v>93</v>
      </c>
      <c r="M152" s="24"/>
      <c r="N152" s="24"/>
      <c r="O152" s="24"/>
      <c r="P152" s="30"/>
      <c r="Q152" s="30"/>
      <c r="R152" s="24"/>
      <c r="S152" s="24"/>
      <c r="T152" s="31">
        <v>10700000</v>
      </c>
      <c r="U152" s="25">
        <f t="shared" si="51"/>
        <v>10700000</v>
      </c>
      <c r="V152" s="24"/>
      <c r="W152" s="24"/>
      <c r="X152" s="24"/>
      <c r="Y152" s="25">
        <f t="shared" si="52"/>
        <v>0</v>
      </c>
      <c r="Z152" s="24"/>
      <c r="AA152" s="24"/>
      <c r="AB152" s="24"/>
      <c r="AC152" s="25">
        <f t="shared" si="53"/>
        <v>0</v>
      </c>
      <c r="AD152" s="24"/>
      <c r="AE152" s="24"/>
      <c r="AF152" s="24"/>
      <c r="AG152" s="25">
        <f t="shared" si="54"/>
        <v>0</v>
      </c>
      <c r="AH152" s="25">
        <f t="shared" si="55"/>
        <v>10700000</v>
      </c>
      <c r="AI152" s="26">
        <f t="shared" si="56"/>
        <v>0</v>
      </c>
      <c r="AJ152" s="27">
        <f t="shared" si="50"/>
        <v>5.0417454402089069E-3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14</v>
      </c>
      <c r="B153" s="19"/>
      <c r="C153" s="64" t="s">
        <v>345</v>
      </c>
      <c r="D153" s="21">
        <v>45351</v>
      </c>
      <c r="E153" s="30" t="s">
        <v>318</v>
      </c>
      <c r="F153" s="22" t="s">
        <v>129</v>
      </c>
      <c r="G153" s="22" t="s">
        <v>130</v>
      </c>
      <c r="H153" s="29"/>
      <c r="I153" s="29"/>
      <c r="J153" s="132"/>
      <c r="K153" s="31">
        <v>7200000</v>
      </c>
      <c r="L153" s="22" t="s">
        <v>93</v>
      </c>
      <c r="M153" s="24"/>
      <c r="N153" s="24"/>
      <c r="O153" s="24"/>
      <c r="P153" s="30"/>
      <c r="Q153" s="30"/>
      <c r="R153" s="24"/>
      <c r="S153" s="24"/>
      <c r="T153" s="31">
        <v>7200000</v>
      </c>
      <c r="U153" s="25">
        <f t="shared" si="51"/>
        <v>7200000</v>
      </c>
      <c r="V153" s="24"/>
      <c r="W153" s="24"/>
      <c r="X153" s="24"/>
      <c r="Y153" s="25">
        <f t="shared" si="52"/>
        <v>0</v>
      </c>
      <c r="Z153" s="24"/>
      <c r="AA153" s="24"/>
      <c r="AB153" s="24"/>
      <c r="AC153" s="25">
        <f t="shared" si="53"/>
        <v>0</v>
      </c>
      <c r="AD153" s="24"/>
      <c r="AE153" s="24"/>
      <c r="AF153" s="24"/>
      <c r="AG153" s="25">
        <f t="shared" si="54"/>
        <v>0</v>
      </c>
      <c r="AH153" s="25">
        <f t="shared" si="55"/>
        <v>7200000</v>
      </c>
      <c r="AI153" s="26">
        <f t="shared" si="56"/>
        <v>0</v>
      </c>
      <c r="AJ153" s="27">
        <f t="shared" si="50"/>
        <v>3.3925763709816942E-3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15</v>
      </c>
      <c r="B154" s="19"/>
      <c r="C154" s="64" t="s">
        <v>346</v>
      </c>
      <c r="D154" s="21">
        <v>45355</v>
      </c>
      <c r="E154" s="30" t="s">
        <v>319</v>
      </c>
      <c r="F154" s="22" t="s">
        <v>129</v>
      </c>
      <c r="G154" s="22" t="s">
        <v>130</v>
      </c>
      <c r="H154" s="29"/>
      <c r="I154" s="29"/>
      <c r="J154" s="132"/>
      <c r="K154" s="31">
        <v>6000000</v>
      </c>
      <c r="L154" s="22" t="s">
        <v>93</v>
      </c>
      <c r="M154" s="24"/>
      <c r="N154" s="24"/>
      <c r="O154" s="24"/>
      <c r="P154" s="30"/>
      <c r="Q154" s="30"/>
      <c r="R154" s="24"/>
      <c r="S154" s="24"/>
      <c r="T154" s="31">
        <v>6000000</v>
      </c>
      <c r="U154" s="25">
        <f t="shared" si="51"/>
        <v>6000000</v>
      </c>
      <c r="V154" s="24"/>
      <c r="W154" s="24"/>
      <c r="X154" s="24"/>
      <c r="Y154" s="25">
        <f t="shared" si="52"/>
        <v>0</v>
      </c>
      <c r="Z154" s="24"/>
      <c r="AA154" s="24"/>
      <c r="AB154" s="24"/>
      <c r="AC154" s="25">
        <f t="shared" si="53"/>
        <v>0</v>
      </c>
      <c r="AD154" s="24"/>
      <c r="AE154" s="24"/>
      <c r="AF154" s="24"/>
      <c r="AG154" s="25">
        <f t="shared" si="54"/>
        <v>0</v>
      </c>
      <c r="AH154" s="25">
        <f t="shared" si="55"/>
        <v>6000000</v>
      </c>
      <c r="AI154" s="26">
        <f t="shared" si="56"/>
        <v>0</v>
      </c>
      <c r="AJ154" s="27">
        <f t="shared" si="50"/>
        <v>2.8271469758180783E-3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16</v>
      </c>
      <c r="B155" s="19"/>
      <c r="C155" s="64" t="s">
        <v>347</v>
      </c>
      <c r="D155" s="21">
        <v>45351</v>
      </c>
      <c r="E155" s="30" t="s">
        <v>320</v>
      </c>
      <c r="F155" s="22" t="s">
        <v>129</v>
      </c>
      <c r="G155" s="22" t="s">
        <v>130</v>
      </c>
      <c r="H155" s="29"/>
      <c r="I155" s="29"/>
      <c r="J155" s="132"/>
      <c r="K155" s="31">
        <v>7100000</v>
      </c>
      <c r="L155" s="22" t="s">
        <v>93</v>
      </c>
      <c r="M155" s="24"/>
      <c r="N155" s="24"/>
      <c r="O155" s="24"/>
      <c r="P155" s="30"/>
      <c r="Q155" s="30"/>
      <c r="R155" s="24"/>
      <c r="S155" s="24"/>
      <c r="T155" s="31">
        <v>7100000</v>
      </c>
      <c r="U155" s="25">
        <f t="shared" si="51"/>
        <v>7100000</v>
      </c>
      <c r="V155" s="24"/>
      <c r="W155" s="24"/>
      <c r="X155" s="24"/>
      <c r="Y155" s="25">
        <f t="shared" si="52"/>
        <v>0</v>
      </c>
      <c r="Z155" s="24"/>
      <c r="AA155" s="24"/>
      <c r="AB155" s="24"/>
      <c r="AC155" s="25">
        <f t="shared" si="53"/>
        <v>0</v>
      </c>
      <c r="AD155" s="24"/>
      <c r="AE155" s="24"/>
      <c r="AF155" s="24"/>
      <c r="AG155" s="25">
        <f t="shared" si="54"/>
        <v>0</v>
      </c>
      <c r="AH155" s="25">
        <f t="shared" si="55"/>
        <v>7100000</v>
      </c>
      <c r="AI155" s="26">
        <f t="shared" si="56"/>
        <v>0</v>
      </c>
      <c r="AJ155" s="27">
        <f t="shared" si="50"/>
        <v>3.3454572547180596E-3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17</v>
      </c>
      <c r="B156" s="19"/>
      <c r="C156" s="64" t="s">
        <v>348</v>
      </c>
      <c r="D156" s="21">
        <v>45355</v>
      </c>
      <c r="E156" s="30" t="s">
        <v>321</v>
      </c>
      <c r="F156" s="22" t="s">
        <v>129</v>
      </c>
      <c r="G156" s="22" t="s">
        <v>130</v>
      </c>
      <c r="H156" s="29"/>
      <c r="I156" s="29"/>
      <c r="J156" s="132"/>
      <c r="K156" s="31">
        <v>5500000</v>
      </c>
      <c r="L156" s="22" t="s">
        <v>93</v>
      </c>
      <c r="M156" s="24"/>
      <c r="N156" s="24"/>
      <c r="O156" s="24"/>
      <c r="P156" s="30"/>
      <c r="Q156" s="30"/>
      <c r="R156" s="24"/>
      <c r="S156" s="24"/>
      <c r="T156" s="31">
        <v>5500000</v>
      </c>
      <c r="U156" s="25">
        <f t="shared" si="51"/>
        <v>5500000</v>
      </c>
      <c r="V156" s="24"/>
      <c r="W156" s="24"/>
      <c r="X156" s="24"/>
      <c r="Y156" s="25">
        <f t="shared" si="52"/>
        <v>0</v>
      </c>
      <c r="Z156" s="24"/>
      <c r="AA156" s="24"/>
      <c r="AB156" s="24"/>
      <c r="AC156" s="25">
        <f t="shared" si="53"/>
        <v>0</v>
      </c>
      <c r="AD156" s="24"/>
      <c r="AE156" s="24"/>
      <c r="AF156" s="24"/>
      <c r="AG156" s="25">
        <f t="shared" si="54"/>
        <v>0</v>
      </c>
      <c r="AH156" s="25">
        <f t="shared" si="55"/>
        <v>5500000</v>
      </c>
      <c r="AI156" s="26">
        <f t="shared" si="56"/>
        <v>0</v>
      </c>
      <c r="AJ156" s="27">
        <f t="shared" si="50"/>
        <v>2.5915513944999051E-3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18</v>
      </c>
      <c r="B157" s="19"/>
      <c r="C157" s="64" t="s">
        <v>192</v>
      </c>
      <c r="D157" s="21">
        <v>45351</v>
      </c>
      <c r="E157" s="30" t="s">
        <v>322</v>
      </c>
      <c r="F157" s="22" t="s">
        <v>129</v>
      </c>
      <c r="G157" s="22" t="s">
        <v>130</v>
      </c>
      <c r="H157" s="29"/>
      <c r="I157" s="29"/>
      <c r="J157" s="132"/>
      <c r="K157" s="31">
        <v>16570000</v>
      </c>
      <c r="L157" s="22" t="s">
        <v>93</v>
      </c>
      <c r="M157" s="24"/>
      <c r="N157" s="24"/>
      <c r="O157" s="24"/>
      <c r="P157" s="30"/>
      <c r="Q157" s="30"/>
      <c r="R157" s="24"/>
      <c r="S157" s="24"/>
      <c r="T157" s="31">
        <v>16570000</v>
      </c>
      <c r="U157" s="25">
        <f t="shared" si="51"/>
        <v>16570000</v>
      </c>
      <c r="V157" s="24"/>
      <c r="W157" s="24"/>
      <c r="X157" s="24"/>
      <c r="Y157" s="25">
        <f t="shared" si="52"/>
        <v>0</v>
      </c>
      <c r="Z157" s="24"/>
      <c r="AA157" s="24"/>
      <c r="AB157" s="24"/>
      <c r="AC157" s="25">
        <f t="shared" si="53"/>
        <v>0</v>
      </c>
      <c r="AD157" s="24"/>
      <c r="AE157" s="24"/>
      <c r="AF157" s="24"/>
      <c r="AG157" s="25">
        <f t="shared" si="54"/>
        <v>0</v>
      </c>
      <c r="AH157" s="25">
        <f t="shared" si="55"/>
        <v>16570000</v>
      </c>
      <c r="AI157" s="26">
        <f t="shared" si="56"/>
        <v>0</v>
      </c>
      <c r="AJ157" s="27">
        <f t="shared" si="50"/>
        <v>7.8076375648842601E-3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19</v>
      </c>
      <c r="B158" s="19"/>
      <c r="C158" s="64"/>
      <c r="D158" s="21"/>
      <c r="E158" s="30" t="s">
        <v>323</v>
      </c>
      <c r="F158" s="22" t="s">
        <v>129</v>
      </c>
      <c r="G158" s="22" t="s">
        <v>130</v>
      </c>
      <c r="H158" s="29"/>
      <c r="I158" s="29"/>
      <c r="J158" s="132"/>
      <c r="K158" s="31"/>
      <c r="L158" s="22" t="s">
        <v>93</v>
      </c>
      <c r="M158" s="24"/>
      <c r="N158" s="24"/>
      <c r="O158" s="24"/>
      <c r="P158" s="30"/>
      <c r="Q158" s="30"/>
      <c r="R158" s="24"/>
      <c r="S158" s="24"/>
      <c r="T158" s="31"/>
      <c r="U158" s="25">
        <f t="shared" si="51"/>
        <v>0</v>
      </c>
      <c r="V158" s="24"/>
      <c r="W158" s="24"/>
      <c r="X158" s="24"/>
      <c r="Y158" s="25">
        <f t="shared" si="52"/>
        <v>0</v>
      </c>
      <c r="Z158" s="24"/>
      <c r="AA158" s="24"/>
      <c r="AB158" s="24"/>
      <c r="AC158" s="25">
        <f t="shared" si="53"/>
        <v>0</v>
      </c>
      <c r="AD158" s="24"/>
      <c r="AE158" s="24"/>
      <c r="AF158" s="24"/>
      <c r="AG158" s="25">
        <f t="shared" si="54"/>
        <v>0</v>
      </c>
      <c r="AH158" s="25">
        <f t="shared" si="55"/>
        <v>0</v>
      </c>
      <c r="AI158" s="26">
        <f t="shared" si="56"/>
        <v>0</v>
      </c>
      <c r="AJ158" s="27">
        <f t="shared" si="50"/>
        <v>0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20</v>
      </c>
      <c r="B159" s="19"/>
      <c r="C159" s="64" t="s">
        <v>193</v>
      </c>
      <c r="D159" s="21">
        <v>45351</v>
      </c>
      <c r="E159" s="30" t="s">
        <v>324</v>
      </c>
      <c r="F159" s="22" t="s">
        <v>129</v>
      </c>
      <c r="G159" s="22" t="s">
        <v>130</v>
      </c>
      <c r="H159" s="29"/>
      <c r="I159" s="29"/>
      <c r="J159" s="132"/>
      <c r="K159" s="31">
        <v>5200000</v>
      </c>
      <c r="L159" s="22" t="s">
        <v>93</v>
      </c>
      <c r="M159" s="24"/>
      <c r="N159" s="24"/>
      <c r="O159" s="24"/>
      <c r="P159" s="30"/>
      <c r="Q159" s="30"/>
      <c r="R159" s="24"/>
      <c r="S159" s="24"/>
      <c r="T159" s="31">
        <v>5200000</v>
      </c>
      <c r="U159" s="25">
        <f t="shared" si="51"/>
        <v>5200000</v>
      </c>
      <c r="V159" s="24"/>
      <c r="W159" s="24"/>
      <c r="X159" s="24"/>
      <c r="Y159" s="25">
        <f t="shared" si="52"/>
        <v>0</v>
      </c>
      <c r="Z159" s="24"/>
      <c r="AA159" s="24"/>
      <c r="AB159" s="24"/>
      <c r="AC159" s="25">
        <f t="shared" si="53"/>
        <v>0</v>
      </c>
      <c r="AD159" s="24"/>
      <c r="AE159" s="24"/>
      <c r="AF159" s="24"/>
      <c r="AG159" s="25">
        <f t="shared" si="54"/>
        <v>0</v>
      </c>
      <c r="AH159" s="25">
        <f t="shared" si="55"/>
        <v>5200000</v>
      </c>
      <c r="AI159" s="26">
        <f t="shared" si="56"/>
        <v>0</v>
      </c>
      <c r="AJ159" s="27">
        <f t="shared" si="50"/>
        <v>2.4501940457090014E-3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21</v>
      </c>
      <c r="B160" s="19"/>
      <c r="C160" s="64" t="s">
        <v>349</v>
      </c>
      <c r="D160" s="21">
        <v>45356</v>
      </c>
      <c r="E160" s="30" t="s">
        <v>325</v>
      </c>
      <c r="F160" s="22" t="s">
        <v>129</v>
      </c>
      <c r="G160" s="22" t="s">
        <v>130</v>
      </c>
      <c r="H160" s="29"/>
      <c r="I160" s="29"/>
      <c r="J160" s="132"/>
      <c r="K160" s="31">
        <v>11700000</v>
      </c>
      <c r="L160" s="22" t="s">
        <v>93</v>
      </c>
      <c r="M160" s="24"/>
      <c r="N160" s="24"/>
      <c r="O160" s="24"/>
      <c r="P160" s="30"/>
      <c r="Q160" s="30"/>
      <c r="R160" s="24"/>
      <c r="S160" s="24"/>
      <c r="T160" s="31">
        <v>11700000</v>
      </c>
      <c r="U160" s="25">
        <f t="shared" si="51"/>
        <v>11700000</v>
      </c>
      <c r="V160" s="24"/>
      <c r="W160" s="24"/>
      <c r="X160" s="24"/>
      <c r="Y160" s="25">
        <f t="shared" si="52"/>
        <v>0</v>
      </c>
      <c r="Z160" s="24"/>
      <c r="AA160" s="24"/>
      <c r="AB160" s="24"/>
      <c r="AC160" s="25">
        <f t="shared" si="53"/>
        <v>0</v>
      </c>
      <c r="AD160" s="24"/>
      <c r="AE160" s="24"/>
      <c r="AF160" s="24"/>
      <c r="AG160" s="25">
        <f t="shared" si="54"/>
        <v>0</v>
      </c>
      <c r="AH160" s="25">
        <f t="shared" si="55"/>
        <v>11700000</v>
      </c>
      <c r="AI160" s="26">
        <f t="shared" si="56"/>
        <v>0</v>
      </c>
      <c r="AJ160" s="27">
        <f t="shared" si="50"/>
        <v>5.5129366028452533E-3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22</v>
      </c>
      <c r="B161" s="19"/>
      <c r="C161" s="64" t="s">
        <v>190</v>
      </c>
      <c r="D161" s="21">
        <v>45351</v>
      </c>
      <c r="E161" s="30" t="s">
        <v>326</v>
      </c>
      <c r="F161" s="22" t="s">
        <v>129</v>
      </c>
      <c r="G161" s="22" t="s">
        <v>130</v>
      </c>
      <c r="H161" s="29"/>
      <c r="I161" s="29"/>
      <c r="J161" s="132"/>
      <c r="K161" s="31">
        <v>7800000</v>
      </c>
      <c r="L161" s="22" t="s">
        <v>93</v>
      </c>
      <c r="M161" s="24"/>
      <c r="N161" s="24"/>
      <c r="O161" s="24"/>
      <c r="P161" s="30"/>
      <c r="Q161" s="30"/>
      <c r="R161" s="24"/>
      <c r="S161" s="24"/>
      <c r="T161" s="31">
        <v>7800000</v>
      </c>
      <c r="U161" s="25">
        <f t="shared" si="51"/>
        <v>7800000</v>
      </c>
      <c r="V161" s="24"/>
      <c r="W161" s="24"/>
      <c r="X161" s="24"/>
      <c r="Y161" s="25">
        <f t="shared" si="52"/>
        <v>0</v>
      </c>
      <c r="Z161" s="24"/>
      <c r="AA161" s="24"/>
      <c r="AB161" s="24"/>
      <c r="AC161" s="25">
        <f t="shared" si="53"/>
        <v>0</v>
      </c>
      <c r="AD161" s="24"/>
      <c r="AE161" s="24"/>
      <c r="AF161" s="24"/>
      <c r="AG161" s="25">
        <f t="shared" si="54"/>
        <v>0</v>
      </c>
      <c r="AH161" s="25">
        <f t="shared" si="55"/>
        <v>7800000</v>
      </c>
      <c r="AI161" s="26">
        <f t="shared" si="56"/>
        <v>0</v>
      </c>
      <c r="AJ161" s="27">
        <f t="shared" si="50"/>
        <v>3.6752910685635019E-3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23</v>
      </c>
      <c r="B162" s="19"/>
      <c r="C162" s="64" t="s">
        <v>350</v>
      </c>
      <c r="D162" s="21">
        <v>45351</v>
      </c>
      <c r="E162" s="30" t="s">
        <v>327</v>
      </c>
      <c r="F162" s="22" t="s">
        <v>129</v>
      </c>
      <c r="G162" s="22" t="s">
        <v>130</v>
      </c>
      <c r="H162" s="29"/>
      <c r="I162" s="29"/>
      <c r="J162" s="132"/>
      <c r="K162" s="31">
        <v>8300000</v>
      </c>
      <c r="L162" s="22" t="s">
        <v>93</v>
      </c>
      <c r="M162" s="24"/>
      <c r="N162" s="24"/>
      <c r="O162" s="24"/>
      <c r="P162" s="30"/>
      <c r="Q162" s="30"/>
      <c r="R162" s="24"/>
      <c r="S162" s="24"/>
      <c r="T162" s="31">
        <v>8300000</v>
      </c>
      <c r="U162" s="25">
        <f t="shared" si="51"/>
        <v>8300000</v>
      </c>
      <c r="V162" s="24"/>
      <c r="W162" s="24"/>
      <c r="X162" s="24"/>
      <c r="Y162" s="25">
        <f t="shared" si="52"/>
        <v>0</v>
      </c>
      <c r="Z162" s="24"/>
      <c r="AA162" s="24"/>
      <c r="AB162" s="24"/>
      <c r="AC162" s="25">
        <f t="shared" si="53"/>
        <v>0</v>
      </c>
      <c r="AD162" s="24"/>
      <c r="AE162" s="24"/>
      <c r="AF162" s="24"/>
      <c r="AG162" s="25">
        <f t="shared" si="54"/>
        <v>0</v>
      </c>
      <c r="AH162" s="25">
        <f t="shared" si="55"/>
        <v>8300000</v>
      </c>
      <c r="AI162" s="26">
        <f t="shared" si="56"/>
        <v>0</v>
      </c>
      <c r="AJ162" s="27">
        <f t="shared" si="50"/>
        <v>3.9108866498816751E-3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8">
        <v>24</v>
      </c>
      <c r="B163" s="19"/>
      <c r="C163" s="64" t="s">
        <v>351</v>
      </c>
      <c r="D163" s="21">
        <v>45351</v>
      </c>
      <c r="E163" s="30" t="s">
        <v>328</v>
      </c>
      <c r="F163" s="22" t="s">
        <v>129</v>
      </c>
      <c r="G163" s="22" t="s">
        <v>130</v>
      </c>
      <c r="H163" s="29"/>
      <c r="I163" s="29"/>
      <c r="J163" s="132"/>
      <c r="K163" s="31">
        <v>5800000</v>
      </c>
      <c r="L163" s="22" t="s">
        <v>93</v>
      </c>
      <c r="M163" s="24"/>
      <c r="N163" s="24"/>
      <c r="O163" s="24"/>
      <c r="P163" s="30"/>
      <c r="Q163" s="30"/>
      <c r="R163" s="24"/>
      <c r="S163" s="24"/>
      <c r="T163" s="31">
        <v>5800000</v>
      </c>
      <c r="U163" s="25">
        <f t="shared" si="51"/>
        <v>5800000</v>
      </c>
      <c r="V163" s="24"/>
      <c r="W163" s="24"/>
      <c r="X163" s="24"/>
      <c r="Y163" s="25">
        <f t="shared" si="52"/>
        <v>0</v>
      </c>
      <c r="Z163" s="24"/>
      <c r="AA163" s="24"/>
      <c r="AB163" s="24"/>
      <c r="AC163" s="25">
        <f t="shared" si="53"/>
        <v>0</v>
      </c>
      <c r="AD163" s="24"/>
      <c r="AE163" s="24"/>
      <c r="AF163" s="24"/>
      <c r="AG163" s="25">
        <f t="shared" si="54"/>
        <v>0</v>
      </c>
      <c r="AH163" s="25">
        <f t="shared" si="55"/>
        <v>5800000</v>
      </c>
      <c r="AI163" s="26">
        <f t="shared" si="56"/>
        <v>0</v>
      </c>
      <c r="AJ163" s="27">
        <f t="shared" si="50"/>
        <v>2.7329087432908091E-3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25</v>
      </c>
      <c r="B164" s="19"/>
      <c r="C164" s="64" t="s">
        <v>352</v>
      </c>
      <c r="D164" s="21">
        <v>45350</v>
      </c>
      <c r="E164" s="30" t="s">
        <v>329</v>
      </c>
      <c r="F164" s="22" t="s">
        <v>129</v>
      </c>
      <c r="G164" s="22" t="s">
        <v>130</v>
      </c>
      <c r="H164" s="29"/>
      <c r="I164" s="29"/>
      <c r="J164" s="132"/>
      <c r="K164" s="31">
        <v>9500000</v>
      </c>
      <c r="L164" s="22" t="s">
        <v>93</v>
      </c>
      <c r="M164" s="24"/>
      <c r="N164" s="24"/>
      <c r="O164" s="24"/>
      <c r="P164" s="30"/>
      <c r="Q164" s="30"/>
      <c r="R164" s="24"/>
      <c r="S164" s="24"/>
      <c r="T164" s="31">
        <v>9500000</v>
      </c>
      <c r="U164" s="25">
        <f t="shared" si="51"/>
        <v>9500000</v>
      </c>
      <c r="V164" s="24"/>
      <c r="W164" s="24"/>
      <c r="X164" s="24"/>
      <c r="Y164" s="25">
        <f t="shared" si="52"/>
        <v>0</v>
      </c>
      <c r="Z164" s="24"/>
      <c r="AA164" s="24"/>
      <c r="AB164" s="24"/>
      <c r="AC164" s="25">
        <f t="shared" si="53"/>
        <v>0</v>
      </c>
      <c r="AD164" s="24"/>
      <c r="AE164" s="24"/>
      <c r="AF164" s="24"/>
      <c r="AG164" s="25">
        <f t="shared" si="54"/>
        <v>0</v>
      </c>
      <c r="AH164" s="25">
        <f t="shared" si="55"/>
        <v>9500000</v>
      </c>
      <c r="AI164" s="26">
        <f t="shared" si="56"/>
        <v>0</v>
      </c>
      <c r="AJ164" s="27">
        <f t="shared" si="50"/>
        <v>4.4763160450452906E-3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8">
        <v>26</v>
      </c>
      <c r="B165" s="19"/>
      <c r="C165" s="64" t="s">
        <v>353</v>
      </c>
      <c r="D165" s="21">
        <v>45363</v>
      </c>
      <c r="E165" s="30" t="s">
        <v>330</v>
      </c>
      <c r="F165" s="22" t="s">
        <v>129</v>
      </c>
      <c r="G165" s="22" t="s">
        <v>130</v>
      </c>
      <c r="H165" s="29"/>
      <c r="I165" s="29"/>
      <c r="J165" s="132"/>
      <c r="K165" s="31">
        <v>77500000</v>
      </c>
      <c r="L165" s="22" t="s">
        <v>93</v>
      </c>
      <c r="M165" s="24"/>
      <c r="N165" s="24"/>
      <c r="O165" s="24"/>
      <c r="P165" s="30"/>
      <c r="Q165" s="30"/>
      <c r="R165" s="24"/>
      <c r="S165" s="24"/>
      <c r="T165" s="31">
        <v>77500000</v>
      </c>
      <c r="U165" s="25">
        <f t="shared" si="51"/>
        <v>77500000</v>
      </c>
      <c r="V165" s="24"/>
      <c r="W165" s="24"/>
      <c r="X165" s="24"/>
      <c r="Y165" s="25">
        <f t="shared" si="52"/>
        <v>0</v>
      </c>
      <c r="Z165" s="24"/>
      <c r="AA165" s="24"/>
      <c r="AB165" s="24"/>
      <c r="AC165" s="25">
        <f t="shared" si="53"/>
        <v>0</v>
      </c>
      <c r="AD165" s="24"/>
      <c r="AE165" s="24"/>
      <c r="AF165" s="24"/>
      <c r="AG165" s="25">
        <f t="shared" si="54"/>
        <v>0</v>
      </c>
      <c r="AH165" s="25">
        <f t="shared" si="55"/>
        <v>77500000</v>
      </c>
      <c r="AI165" s="26">
        <f t="shared" si="56"/>
        <v>0</v>
      </c>
      <c r="AJ165" s="27">
        <f t="shared" si="50"/>
        <v>3.6517315104316848E-2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27</v>
      </c>
      <c r="B166" s="19"/>
      <c r="C166" s="64" t="s">
        <v>168</v>
      </c>
      <c r="D166" s="21">
        <v>45351</v>
      </c>
      <c r="E166" s="30" t="s">
        <v>331</v>
      </c>
      <c r="F166" s="22" t="s">
        <v>129</v>
      </c>
      <c r="G166" s="22" t="s">
        <v>130</v>
      </c>
      <c r="H166" s="29"/>
      <c r="I166" s="29"/>
      <c r="J166" s="132"/>
      <c r="K166" s="31">
        <v>7800000</v>
      </c>
      <c r="L166" s="22" t="s">
        <v>93</v>
      </c>
      <c r="M166" s="24"/>
      <c r="N166" s="24"/>
      <c r="O166" s="24"/>
      <c r="P166" s="30"/>
      <c r="Q166" s="30"/>
      <c r="R166" s="24"/>
      <c r="S166" s="24"/>
      <c r="T166" s="31">
        <v>7800000</v>
      </c>
      <c r="U166" s="25">
        <f t="shared" si="51"/>
        <v>7800000</v>
      </c>
      <c r="V166" s="24"/>
      <c r="W166" s="24"/>
      <c r="X166" s="24"/>
      <c r="Y166" s="25">
        <f t="shared" si="52"/>
        <v>0</v>
      </c>
      <c r="Z166" s="24"/>
      <c r="AA166" s="24"/>
      <c r="AB166" s="24"/>
      <c r="AC166" s="25">
        <f t="shared" si="53"/>
        <v>0</v>
      </c>
      <c r="AD166" s="24"/>
      <c r="AE166" s="24"/>
      <c r="AF166" s="24"/>
      <c r="AG166" s="25">
        <f t="shared" si="54"/>
        <v>0</v>
      </c>
      <c r="AH166" s="25">
        <f t="shared" si="55"/>
        <v>7800000</v>
      </c>
      <c r="AI166" s="26">
        <f t="shared" si="56"/>
        <v>0</v>
      </c>
      <c r="AJ166" s="27">
        <f t="shared" si="50"/>
        <v>3.6752910685635019E-3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>
        <v>28</v>
      </c>
      <c r="B167" s="19"/>
      <c r="C167" s="64" t="s">
        <v>354</v>
      </c>
      <c r="D167" s="21">
        <v>45350</v>
      </c>
      <c r="E167" s="30" t="s">
        <v>332</v>
      </c>
      <c r="F167" s="22" t="s">
        <v>129</v>
      </c>
      <c r="G167" s="22" t="s">
        <v>130</v>
      </c>
      <c r="H167" s="29"/>
      <c r="I167" s="29"/>
      <c r="J167" s="132"/>
      <c r="K167" s="31">
        <v>6000000</v>
      </c>
      <c r="L167" s="22" t="s">
        <v>93</v>
      </c>
      <c r="M167" s="24"/>
      <c r="N167" s="24"/>
      <c r="O167" s="24"/>
      <c r="P167" s="30"/>
      <c r="Q167" s="30"/>
      <c r="R167" s="24"/>
      <c r="S167" s="24"/>
      <c r="T167" s="31">
        <v>6000000</v>
      </c>
      <c r="U167" s="25">
        <f t="shared" si="51"/>
        <v>6000000</v>
      </c>
      <c r="V167" s="24"/>
      <c r="W167" s="24"/>
      <c r="X167" s="24"/>
      <c r="Y167" s="25">
        <f t="shared" si="52"/>
        <v>0</v>
      </c>
      <c r="Z167" s="24"/>
      <c r="AA167" s="24"/>
      <c r="AB167" s="24"/>
      <c r="AC167" s="25">
        <f t="shared" si="53"/>
        <v>0</v>
      </c>
      <c r="AD167" s="24"/>
      <c r="AE167" s="24"/>
      <c r="AF167" s="24"/>
      <c r="AG167" s="25">
        <f t="shared" si="54"/>
        <v>0</v>
      </c>
      <c r="AH167" s="25">
        <f t="shared" si="55"/>
        <v>6000000</v>
      </c>
      <c r="AI167" s="26">
        <f t="shared" si="56"/>
        <v>0</v>
      </c>
      <c r="AJ167" s="27">
        <f t="shared" si="50"/>
        <v>2.8271469758180783E-3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8">
        <v>29</v>
      </c>
      <c r="B168" s="19"/>
      <c r="C168" s="64" t="s">
        <v>355</v>
      </c>
      <c r="D168" s="21">
        <v>45351</v>
      </c>
      <c r="E168" s="30" t="s">
        <v>333</v>
      </c>
      <c r="F168" s="22" t="s">
        <v>129</v>
      </c>
      <c r="G168" s="22" t="s">
        <v>130</v>
      </c>
      <c r="H168" s="29"/>
      <c r="I168" s="29"/>
      <c r="J168" s="132"/>
      <c r="K168" s="31">
        <v>15700000</v>
      </c>
      <c r="L168" s="22" t="s">
        <v>93</v>
      </c>
      <c r="M168" s="24"/>
      <c r="N168" s="24"/>
      <c r="O168" s="24"/>
      <c r="P168" s="30"/>
      <c r="Q168" s="30"/>
      <c r="R168" s="24"/>
      <c r="S168" s="24"/>
      <c r="T168" s="31">
        <v>15700000</v>
      </c>
      <c r="U168" s="25">
        <f t="shared" si="51"/>
        <v>15700000</v>
      </c>
      <c r="V168" s="24"/>
      <c r="W168" s="24"/>
      <c r="X168" s="24"/>
      <c r="Y168" s="25">
        <f t="shared" si="52"/>
        <v>0</v>
      </c>
      <c r="Z168" s="24"/>
      <c r="AA168" s="24"/>
      <c r="AB168" s="24"/>
      <c r="AC168" s="25">
        <f t="shared" si="53"/>
        <v>0</v>
      </c>
      <c r="AD168" s="24"/>
      <c r="AE168" s="24"/>
      <c r="AF168" s="24"/>
      <c r="AG168" s="25">
        <f t="shared" si="54"/>
        <v>0</v>
      </c>
      <c r="AH168" s="25">
        <f t="shared" si="55"/>
        <v>15700000</v>
      </c>
      <c r="AI168" s="26">
        <f t="shared" si="56"/>
        <v>0</v>
      </c>
      <c r="AJ168" s="27">
        <f t="shared" si="50"/>
        <v>7.3977012533906388E-3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8">
        <v>30</v>
      </c>
      <c r="B169" s="19"/>
      <c r="C169" s="64" t="s">
        <v>356</v>
      </c>
      <c r="D169" s="21">
        <v>45356</v>
      </c>
      <c r="E169" s="30" t="s">
        <v>334</v>
      </c>
      <c r="F169" s="22" t="s">
        <v>129</v>
      </c>
      <c r="G169" s="22" t="s">
        <v>130</v>
      </c>
      <c r="H169" s="29"/>
      <c r="I169" s="29"/>
      <c r="J169" s="132"/>
      <c r="K169" s="31">
        <v>13000000</v>
      </c>
      <c r="L169" s="22" t="s">
        <v>93</v>
      </c>
      <c r="M169" s="24"/>
      <c r="N169" s="24"/>
      <c r="O169" s="24"/>
      <c r="P169" s="30"/>
      <c r="Q169" s="30"/>
      <c r="R169" s="24"/>
      <c r="S169" s="24"/>
      <c r="T169" s="31">
        <v>13000000</v>
      </c>
      <c r="U169" s="25">
        <f t="shared" si="51"/>
        <v>13000000</v>
      </c>
      <c r="V169" s="24"/>
      <c r="W169" s="24"/>
      <c r="X169" s="24"/>
      <c r="Y169" s="25">
        <f t="shared" si="52"/>
        <v>0</v>
      </c>
      <c r="Z169" s="24"/>
      <c r="AA169" s="24"/>
      <c r="AB169" s="24"/>
      <c r="AC169" s="25">
        <f t="shared" si="53"/>
        <v>0</v>
      </c>
      <c r="AD169" s="24"/>
      <c r="AE169" s="24"/>
      <c r="AF169" s="24"/>
      <c r="AG169" s="25">
        <f t="shared" si="54"/>
        <v>0</v>
      </c>
      <c r="AH169" s="25">
        <f t="shared" si="55"/>
        <v>13000000</v>
      </c>
      <c r="AI169" s="26">
        <f t="shared" si="56"/>
        <v>0</v>
      </c>
      <c r="AJ169" s="27">
        <f t="shared" si="50"/>
        <v>6.1254851142725029E-3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8">
        <v>31</v>
      </c>
      <c r="B170" s="19"/>
      <c r="C170" s="64"/>
      <c r="D170" s="21"/>
      <c r="E170" s="30" t="s">
        <v>335</v>
      </c>
      <c r="F170" s="22" t="s">
        <v>129</v>
      </c>
      <c r="G170" s="22" t="s">
        <v>130</v>
      </c>
      <c r="H170" s="29"/>
      <c r="I170" s="29"/>
      <c r="J170" s="132"/>
      <c r="K170" s="31"/>
      <c r="L170" s="22" t="s">
        <v>93</v>
      </c>
      <c r="M170" s="24"/>
      <c r="N170" s="24"/>
      <c r="O170" s="24"/>
      <c r="P170" s="30"/>
      <c r="Q170" s="30"/>
      <c r="R170" s="24"/>
      <c r="S170" s="24"/>
      <c r="T170" s="31"/>
      <c r="U170" s="25">
        <f t="shared" si="51"/>
        <v>0</v>
      </c>
      <c r="V170" s="24"/>
      <c r="W170" s="24"/>
      <c r="X170" s="24"/>
      <c r="Y170" s="25">
        <f t="shared" si="52"/>
        <v>0</v>
      </c>
      <c r="Z170" s="24"/>
      <c r="AA170" s="24"/>
      <c r="AB170" s="24"/>
      <c r="AC170" s="25">
        <f t="shared" si="53"/>
        <v>0</v>
      </c>
      <c r="AD170" s="24"/>
      <c r="AE170" s="24"/>
      <c r="AF170" s="24"/>
      <c r="AG170" s="25">
        <f t="shared" si="54"/>
        <v>0</v>
      </c>
      <c r="AH170" s="25">
        <f t="shared" si="55"/>
        <v>0</v>
      </c>
      <c r="AI170" s="26">
        <f t="shared" si="56"/>
        <v>0</v>
      </c>
      <c r="AJ170" s="27">
        <f t="shared" si="50"/>
        <v>0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8">
        <v>32</v>
      </c>
      <c r="B171" s="19"/>
      <c r="C171" s="64" t="s">
        <v>357</v>
      </c>
      <c r="D171" s="21">
        <v>45350</v>
      </c>
      <c r="E171" s="30" t="s">
        <v>336</v>
      </c>
      <c r="F171" s="22" t="s">
        <v>129</v>
      </c>
      <c r="G171" s="22" t="s">
        <v>130</v>
      </c>
      <c r="H171" s="29"/>
      <c r="I171" s="29"/>
      <c r="J171" s="132"/>
      <c r="K171" s="31">
        <v>30800000</v>
      </c>
      <c r="L171" s="22" t="s">
        <v>93</v>
      </c>
      <c r="M171" s="24"/>
      <c r="N171" s="24"/>
      <c r="O171" s="24"/>
      <c r="P171" s="30"/>
      <c r="Q171" s="30"/>
      <c r="R171" s="24"/>
      <c r="S171" s="24"/>
      <c r="T171" s="31">
        <v>30800000</v>
      </c>
      <c r="U171" s="25">
        <f t="shared" si="51"/>
        <v>30800000</v>
      </c>
      <c r="V171" s="24"/>
      <c r="W171" s="24"/>
      <c r="X171" s="24"/>
      <c r="Y171" s="25">
        <f t="shared" si="52"/>
        <v>0</v>
      </c>
      <c r="Z171" s="24"/>
      <c r="AA171" s="24"/>
      <c r="AB171" s="24"/>
      <c r="AC171" s="25">
        <f t="shared" si="53"/>
        <v>0</v>
      </c>
      <c r="AD171" s="24"/>
      <c r="AE171" s="24"/>
      <c r="AF171" s="24"/>
      <c r="AG171" s="25">
        <f t="shared" si="54"/>
        <v>0</v>
      </c>
      <c r="AH171" s="25">
        <f t="shared" si="55"/>
        <v>30800000</v>
      </c>
      <c r="AI171" s="26">
        <f t="shared" si="56"/>
        <v>0</v>
      </c>
      <c r="AJ171" s="27">
        <f t="shared" si="50"/>
        <v>1.4512687809199469E-2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8">
        <v>33</v>
      </c>
      <c r="B172" s="19"/>
      <c r="C172" s="20"/>
      <c r="D172" s="21"/>
      <c r="E172" s="30"/>
      <c r="F172" s="30"/>
      <c r="G172" s="30"/>
      <c r="H172" s="29"/>
      <c r="I172" s="29"/>
      <c r="J172" s="132"/>
      <c r="K172" s="31"/>
      <c r="L172" s="22"/>
      <c r="M172" s="24"/>
      <c r="N172" s="24"/>
      <c r="O172" s="24"/>
      <c r="P172" s="30"/>
      <c r="Q172" s="30"/>
      <c r="R172" s="24"/>
      <c r="S172" s="24"/>
      <c r="T172" s="24"/>
      <c r="U172" s="25">
        <f t="shared" si="51"/>
        <v>0</v>
      </c>
      <c r="V172" s="24"/>
      <c r="W172" s="24"/>
      <c r="X172" s="24"/>
      <c r="Y172" s="25">
        <f t="shared" si="52"/>
        <v>0</v>
      </c>
      <c r="Z172" s="24"/>
      <c r="AA172" s="24"/>
      <c r="AB172" s="24"/>
      <c r="AC172" s="25">
        <f t="shared" si="53"/>
        <v>0</v>
      </c>
      <c r="AD172" s="24"/>
      <c r="AE172" s="24"/>
      <c r="AF172" s="24"/>
      <c r="AG172" s="25">
        <f t="shared" si="54"/>
        <v>0</v>
      </c>
      <c r="AH172" s="25">
        <f t="shared" si="55"/>
        <v>0</v>
      </c>
      <c r="AI172" s="26">
        <f t="shared" si="56"/>
        <v>0</v>
      </c>
      <c r="AJ172" s="27">
        <f t="shared" si="50"/>
        <v>0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8">
        <v>34</v>
      </c>
      <c r="B173" s="19"/>
      <c r="C173" s="20"/>
      <c r="D173" s="21"/>
      <c r="E173" s="30"/>
      <c r="F173" s="30"/>
      <c r="G173" s="30"/>
      <c r="H173" s="29"/>
      <c r="I173" s="29"/>
      <c r="J173" s="119"/>
      <c r="K173" s="31"/>
      <c r="L173" s="22"/>
      <c r="M173" s="24"/>
      <c r="N173" s="24"/>
      <c r="O173" s="24"/>
      <c r="P173" s="30"/>
      <c r="Q173" s="30"/>
      <c r="R173" s="24"/>
      <c r="S173" s="24"/>
      <c r="T173" s="24"/>
      <c r="U173" s="25">
        <f>SUM(R173:T173)</f>
        <v>0</v>
      </c>
      <c r="V173" s="24"/>
      <c r="W173" s="24"/>
      <c r="X173" s="24"/>
      <c r="Y173" s="25">
        <f>SUM(V173:X173)</f>
        <v>0</v>
      </c>
      <c r="Z173" s="24"/>
      <c r="AA173" s="24"/>
      <c r="AB173" s="24"/>
      <c r="AC173" s="25">
        <f>SUM(Z173:AB173)</f>
        <v>0</v>
      </c>
      <c r="AD173" s="24"/>
      <c r="AE173" s="24"/>
      <c r="AF173" s="24"/>
      <c r="AG173" s="25">
        <f>SUM(AD173:AF173)</f>
        <v>0</v>
      </c>
      <c r="AH173" s="25">
        <f>SUM(U173,Y173,AC173,AG173)</f>
        <v>0</v>
      </c>
      <c r="AI173" s="26">
        <f>IF(ISERROR(AH173/J173),0,AH173/J173)</f>
        <v>0</v>
      </c>
      <c r="AJ173" s="27">
        <f t="shared" si="50"/>
        <v>0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s="37" customFormat="1" ht="12.75" customHeight="1" x14ac:dyDescent="0.25">
      <c r="A174" s="108" t="s">
        <v>61</v>
      </c>
      <c r="B174" s="109"/>
      <c r="C174" s="110"/>
      <c r="D174" s="110"/>
      <c r="E174" s="110"/>
      <c r="F174" s="110"/>
      <c r="G174" s="110"/>
      <c r="H174" s="110"/>
      <c r="I174" s="111"/>
      <c r="J174" s="33">
        <f>SUM(J140:J173)</f>
        <v>418020000</v>
      </c>
      <c r="K174" s="33">
        <f>SUM(K140:K173)</f>
        <v>375820000</v>
      </c>
      <c r="L174" s="32"/>
      <c r="M174" s="33">
        <f>SUM(M140:M173)</f>
        <v>0</v>
      </c>
      <c r="N174" s="33">
        <f>SUM(N140:N173)</f>
        <v>0</v>
      </c>
      <c r="O174" s="33">
        <f>SUM(O140:O173)</f>
        <v>0</v>
      </c>
      <c r="P174" s="34"/>
      <c r="Q174" s="35"/>
      <c r="R174" s="33">
        <f t="shared" ref="R174:AH174" si="57">SUM(R140:R173)</f>
        <v>0</v>
      </c>
      <c r="S174" s="33">
        <f t="shared" si="57"/>
        <v>0</v>
      </c>
      <c r="T174" s="33">
        <f t="shared" si="57"/>
        <v>375820000</v>
      </c>
      <c r="U174" s="33">
        <f t="shared" si="57"/>
        <v>375820000</v>
      </c>
      <c r="V174" s="33">
        <f t="shared" si="57"/>
        <v>0</v>
      </c>
      <c r="W174" s="33">
        <f t="shared" si="57"/>
        <v>0</v>
      </c>
      <c r="X174" s="33">
        <f t="shared" si="57"/>
        <v>0</v>
      </c>
      <c r="Y174" s="33">
        <f t="shared" si="57"/>
        <v>0</v>
      </c>
      <c r="Z174" s="33">
        <f t="shared" si="57"/>
        <v>0</v>
      </c>
      <c r="AA174" s="33">
        <f t="shared" si="57"/>
        <v>0</v>
      </c>
      <c r="AB174" s="33">
        <f t="shared" si="57"/>
        <v>0</v>
      </c>
      <c r="AC174" s="33">
        <f t="shared" si="57"/>
        <v>0</v>
      </c>
      <c r="AD174" s="33">
        <f t="shared" si="57"/>
        <v>0</v>
      </c>
      <c r="AE174" s="33">
        <f t="shared" si="57"/>
        <v>0</v>
      </c>
      <c r="AF174" s="33">
        <f t="shared" si="57"/>
        <v>0</v>
      </c>
      <c r="AG174" s="33">
        <f t="shared" si="57"/>
        <v>0</v>
      </c>
      <c r="AH174" s="33">
        <f t="shared" si="57"/>
        <v>375820000</v>
      </c>
      <c r="AI174" s="36">
        <f>IF(ISERROR(AH174/J174),0,AH174/J174)</f>
        <v>0.89904789244533756</v>
      </c>
      <c r="AJ174" s="36">
        <f>IF(ISERROR(AH174/$AH$260),0,AH174/$AH$260)</f>
        <v>0.1770830627419917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x14ac:dyDescent="0.25">
      <c r="A175" s="120" t="s">
        <v>62</v>
      </c>
      <c r="B175" s="121"/>
      <c r="C175" s="121"/>
      <c r="D175" s="121"/>
      <c r="E175" s="122"/>
      <c r="F175" s="9"/>
      <c r="G175" s="10"/>
      <c r="H175" s="11"/>
      <c r="I175" s="11"/>
      <c r="J175" s="12"/>
      <c r="K175" s="13"/>
      <c r="L175" s="14"/>
      <c r="M175" s="15"/>
      <c r="N175" s="15"/>
      <c r="O175" s="15"/>
      <c r="P175" s="10"/>
      <c r="Q175" s="16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7"/>
      <c r="AJ175" s="17"/>
    </row>
    <row r="176" spans="1:106" outlineLevel="1" x14ac:dyDescent="0.25">
      <c r="A176" s="18">
        <v>1</v>
      </c>
      <c r="B176" s="19"/>
      <c r="C176" s="40"/>
      <c r="D176" s="41"/>
      <c r="E176" s="56"/>
      <c r="F176" s="43"/>
      <c r="G176" s="43"/>
      <c r="H176" s="55"/>
      <c r="I176" s="55"/>
      <c r="J176" s="118">
        <v>290004486</v>
      </c>
      <c r="K176" s="57">
        <v>24486</v>
      </c>
      <c r="L176" s="58" t="s">
        <v>99</v>
      </c>
      <c r="M176" s="47"/>
      <c r="N176" s="48"/>
      <c r="O176" s="47"/>
      <c r="P176" s="49"/>
      <c r="Q176" s="49"/>
      <c r="R176" s="24">
        <v>0</v>
      </c>
      <c r="S176" s="24">
        <v>0</v>
      </c>
      <c r="T176" s="24">
        <v>24486</v>
      </c>
      <c r="U176" s="25">
        <f>SUM(R176:T176)</f>
        <v>24486</v>
      </c>
      <c r="V176" s="24">
        <v>0</v>
      </c>
      <c r="W176" s="24">
        <v>0</v>
      </c>
      <c r="X176" s="24">
        <v>0</v>
      </c>
      <c r="Y176" s="25">
        <f>SUM(V176:X176)</f>
        <v>0</v>
      </c>
      <c r="Z176" s="24">
        <v>0</v>
      </c>
      <c r="AA176" s="24">
        <v>0</v>
      </c>
      <c r="AB176" s="24">
        <v>0</v>
      </c>
      <c r="AC176" s="25">
        <f>SUM(Z176:AB176)</f>
        <v>0</v>
      </c>
      <c r="AD176" s="24">
        <v>0</v>
      </c>
      <c r="AE176" s="24">
        <v>0</v>
      </c>
      <c r="AF176" s="24">
        <v>0</v>
      </c>
      <c r="AG176" s="25">
        <f>SUM(AD176:AF176)</f>
        <v>0</v>
      </c>
      <c r="AH176" s="25">
        <f>SUM(U176,Y176,AC176,AG176)</f>
        <v>24486</v>
      </c>
      <c r="AI176" s="26">
        <f>IF(ISERROR(AH176/J176),0,AH176/J176)</f>
        <v>8.4433176664722357E-5</v>
      </c>
      <c r="AJ176" s="27">
        <f>IF(ISERROR(AH176/$AH$260),"-",AH176/$AH$260)</f>
        <v>1.1537586808313578E-5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8">
        <v>2</v>
      </c>
      <c r="B177" s="19"/>
      <c r="C177" s="20"/>
      <c r="D177" s="21"/>
      <c r="E177" s="30"/>
      <c r="F177" s="22"/>
      <c r="G177" s="22"/>
      <c r="H177" s="21"/>
      <c r="I177" s="29"/>
      <c r="J177" s="119"/>
      <c r="K177" s="57"/>
      <c r="L177" s="28"/>
      <c r="M177" s="24"/>
      <c r="N177" s="24"/>
      <c r="O177" s="24"/>
      <c r="P177" s="30"/>
      <c r="Q177" s="30"/>
      <c r="R177" s="24"/>
      <c r="S177" s="24"/>
      <c r="T177" s="24"/>
      <c r="U177" s="25">
        <f>SUM(R177:T177)</f>
        <v>0</v>
      </c>
      <c r="V177" s="24"/>
      <c r="W177" s="24"/>
      <c r="X177" s="24"/>
      <c r="Y177" s="25">
        <f>SUM(V177:X177)</f>
        <v>0</v>
      </c>
      <c r="Z177" s="24"/>
      <c r="AA177" s="24"/>
      <c r="AB177" s="24"/>
      <c r="AC177" s="25">
        <f>SUM(Z177:AB177)</f>
        <v>0</v>
      </c>
      <c r="AD177" s="24"/>
      <c r="AE177" s="24"/>
      <c r="AF177" s="24"/>
      <c r="AG177" s="25">
        <f>SUM(AD177:AF177)</f>
        <v>0</v>
      </c>
      <c r="AH177" s="25">
        <f>SUM(U177,Y177,AC177,AG177)</f>
        <v>0</v>
      </c>
      <c r="AI177" s="26">
        <f>IF(ISERROR(AH177/J177),0,AH177/J177)</f>
        <v>0</v>
      </c>
      <c r="AJ177" s="27">
        <f>IF(ISERROR(AH177/$AH$260),"-",AH177/$AH$260)</f>
        <v>0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s="37" customFormat="1" ht="12.75" customHeight="1" x14ac:dyDescent="0.25">
      <c r="A178" s="108" t="s">
        <v>63</v>
      </c>
      <c r="B178" s="109"/>
      <c r="C178" s="110"/>
      <c r="D178" s="110"/>
      <c r="E178" s="110"/>
      <c r="F178" s="110"/>
      <c r="G178" s="110"/>
      <c r="H178" s="110"/>
      <c r="I178" s="111"/>
      <c r="J178" s="33">
        <f>SUM(J176:J177)</f>
        <v>290004486</v>
      </c>
      <c r="K178" s="33">
        <f>SUM(K176:K177)</f>
        <v>24486</v>
      </c>
      <c r="L178" s="32"/>
      <c r="M178" s="33">
        <f>SUM(M176:M177)</f>
        <v>0</v>
      </c>
      <c r="N178" s="33">
        <f>SUM(N176:N177)</f>
        <v>0</v>
      </c>
      <c r="O178" s="33">
        <f>SUM(O176:O177)</f>
        <v>0</v>
      </c>
      <c r="P178" s="34"/>
      <c r="Q178" s="35"/>
      <c r="R178" s="33">
        <f t="shared" ref="R178:AH178" si="58">SUM(R176:R177)</f>
        <v>0</v>
      </c>
      <c r="S178" s="33">
        <f t="shared" si="58"/>
        <v>0</v>
      </c>
      <c r="T178" s="33">
        <f t="shared" si="58"/>
        <v>24486</v>
      </c>
      <c r="U178" s="33">
        <f t="shared" si="58"/>
        <v>24486</v>
      </c>
      <c r="V178" s="33">
        <f t="shared" si="58"/>
        <v>0</v>
      </c>
      <c r="W178" s="33">
        <f t="shared" si="58"/>
        <v>0</v>
      </c>
      <c r="X178" s="33">
        <f t="shared" si="58"/>
        <v>0</v>
      </c>
      <c r="Y178" s="33">
        <f t="shared" si="58"/>
        <v>0</v>
      </c>
      <c r="Z178" s="33">
        <f t="shared" si="58"/>
        <v>0</v>
      </c>
      <c r="AA178" s="33">
        <f t="shared" si="58"/>
        <v>0</v>
      </c>
      <c r="AB178" s="33">
        <f t="shared" si="58"/>
        <v>0</v>
      </c>
      <c r="AC178" s="33">
        <f t="shared" si="58"/>
        <v>0</v>
      </c>
      <c r="AD178" s="33">
        <f t="shared" si="58"/>
        <v>0</v>
      </c>
      <c r="AE178" s="33">
        <f t="shared" si="58"/>
        <v>0</v>
      </c>
      <c r="AF178" s="33">
        <f t="shared" si="58"/>
        <v>0</v>
      </c>
      <c r="AG178" s="33">
        <f t="shared" si="58"/>
        <v>0</v>
      </c>
      <c r="AH178" s="33">
        <f t="shared" si="58"/>
        <v>24486</v>
      </c>
      <c r="AI178" s="36">
        <f>IF(ISERROR(AH178/J178),0,AH178/J178)</f>
        <v>8.4433176664722357E-5</v>
      </c>
      <c r="AJ178" s="36">
        <f>IF(ISERROR(AH178/$AH$260),0,AH178/$AH$260)</f>
        <v>1.1537586808313578E-5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x14ac:dyDescent="0.25">
      <c r="A179" s="120" t="s">
        <v>64</v>
      </c>
      <c r="B179" s="121"/>
      <c r="C179" s="121"/>
      <c r="D179" s="121"/>
      <c r="E179" s="122"/>
      <c r="F179" s="9"/>
      <c r="G179" s="10"/>
      <c r="H179" s="11"/>
      <c r="I179" s="11"/>
      <c r="J179" s="12"/>
      <c r="K179" s="13"/>
      <c r="L179" s="14"/>
      <c r="M179" s="15"/>
      <c r="N179" s="15"/>
      <c r="O179" s="15"/>
      <c r="P179" s="10"/>
      <c r="Q179" s="16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7"/>
      <c r="AJ179" s="17"/>
    </row>
    <row r="180" spans="1:106" outlineLevel="1" x14ac:dyDescent="0.25">
      <c r="A180" s="19">
        <v>1</v>
      </c>
      <c r="B180" s="46"/>
      <c r="C180" s="64" t="s">
        <v>377</v>
      </c>
      <c r="D180" s="29">
        <v>45342</v>
      </c>
      <c r="E180" s="59" t="s">
        <v>358</v>
      </c>
      <c r="F180" s="22" t="s">
        <v>129</v>
      </c>
      <c r="G180" s="22" t="s">
        <v>130</v>
      </c>
      <c r="H180" s="55"/>
      <c r="I180" s="55"/>
      <c r="J180" s="118">
        <v>79750000</v>
      </c>
      <c r="K180" s="31">
        <v>13544000</v>
      </c>
      <c r="L180" s="22" t="s">
        <v>93</v>
      </c>
      <c r="M180" s="62"/>
      <c r="N180" s="62"/>
      <c r="O180" s="10"/>
      <c r="P180" s="10"/>
      <c r="Q180" s="10"/>
      <c r="R180" s="63"/>
      <c r="S180" s="63"/>
      <c r="T180" s="31">
        <v>13544000</v>
      </c>
      <c r="U180" s="25">
        <f>SUM(R180:T180)</f>
        <v>13544000</v>
      </c>
      <c r="V180" s="24"/>
      <c r="W180" s="24"/>
      <c r="X180" s="24"/>
      <c r="Y180" s="25">
        <f>SUM(V180:X180)</f>
        <v>0</v>
      </c>
      <c r="Z180" s="24"/>
      <c r="AA180" s="24"/>
      <c r="AB180" s="24"/>
      <c r="AC180" s="25">
        <f>SUM(Z180:AB180)</f>
        <v>0</v>
      </c>
      <c r="AD180" s="24"/>
      <c r="AE180" s="24"/>
      <c r="AF180" s="24"/>
      <c r="AG180" s="25">
        <f>SUM(AD180:AF180)</f>
        <v>0</v>
      </c>
      <c r="AH180" s="25">
        <f>SUM(U180,Y180,AC180,AG180)</f>
        <v>13544000</v>
      </c>
      <c r="AI180" s="26">
        <f>IF(ISERROR(AH180/J180),0,AH180/J180)</f>
        <v>0.16983072100313479</v>
      </c>
      <c r="AJ180" s="27">
        <f>IF(ISERROR(AH180/$AH$260),"-",AH180/$AH$260)</f>
        <v>6.3818131067466758E-3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9">
        <v>2</v>
      </c>
      <c r="B181" s="19"/>
      <c r="C181" s="64" t="s">
        <v>368</v>
      </c>
      <c r="D181" s="29">
        <v>45342</v>
      </c>
      <c r="E181" s="64" t="s">
        <v>359</v>
      </c>
      <c r="F181" s="22" t="s">
        <v>129</v>
      </c>
      <c r="G181" s="22" t="s">
        <v>130</v>
      </c>
      <c r="H181" s="29"/>
      <c r="I181" s="29"/>
      <c r="J181" s="132"/>
      <c r="K181" s="31">
        <v>4100000</v>
      </c>
      <c r="L181" s="22" t="s">
        <v>93</v>
      </c>
      <c r="M181" s="24"/>
      <c r="N181" s="24"/>
      <c r="O181" s="24"/>
      <c r="P181" s="30"/>
      <c r="Q181" s="30"/>
      <c r="R181" s="24"/>
      <c r="S181" s="24"/>
      <c r="T181" s="31">
        <v>4100000</v>
      </c>
      <c r="U181" s="25">
        <f t="shared" ref="U181:U189" si="59">SUM(R181:T181)</f>
        <v>4100000</v>
      </c>
      <c r="V181" s="24"/>
      <c r="W181" s="24"/>
      <c r="X181" s="24"/>
      <c r="Y181" s="25">
        <f t="shared" ref="Y181:Y189" si="60">SUM(V181:X181)</f>
        <v>0</v>
      </c>
      <c r="Z181" s="24"/>
      <c r="AA181" s="24"/>
      <c r="AB181" s="24"/>
      <c r="AC181" s="25">
        <f t="shared" ref="AC181:AC189" si="61">SUM(Z181:AB181)</f>
        <v>0</v>
      </c>
      <c r="AD181" s="24"/>
      <c r="AE181" s="24"/>
      <c r="AF181" s="24"/>
      <c r="AG181" s="25">
        <f t="shared" ref="AG181:AG189" si="62">SUM(AD181:AF181)</f>
        <v>0</v>
      </c>
      <c r="AH181" s="25">
        <f t="shared" ref="AH181:AH189" si="63">SUM(U181,Y181,AC181,AG181)</f>
        <v>4100000</v>
      </c>
      <c r="AI181" s="26">
        <f t="shared" ref="AI181:AI189" si="64">IF(ISERROR(AH181/J181),0,AH181/J181)</f>
        <v>0</v>
      </c>
      <c r="AJ181" s="27">
        <f t="shared" ref="AJ181:AJ189" si="65">IF(ISERROR(AH181/$AH$260),"-",AH181/$AH$260)</f>
        <v>1.9318837668090203E-3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9">
        <v>3</v>
      </c>
      <c r="B182" s="19"/>
      <c r="C182" s="64" t="s">
        <v>376</v>
      </c>
      <c r="D182" s="29">
        <v>45357</v>
      </c>
      <c r="E182" s="64" t="s">
        <v>360</v>
      </c>
      <c r="F182" s="22" t="s">
        <v>129</v>
      </c>
      <c r="G182" s="22" t="s">
        <v>130</v>
      </c>
      <c r="H182" s="29"/>
      <c r="I182" s="29"/>
      <c r="J182" s="132"/>
      <c r="K182" s="31">
        <v>3530000</v>
      </c>
      <c r="L182" s="22" t="s">
        <v>93</v>
      </c>
      <c r="M182" s="24"/>
      <c r="N182" s="24"/>
      <c r="O182" s="24"/>
      <c r="P182" s="30"/>
      <c r="Q182" s="30"/>
      <c r="R182" s="24"/>
      <c r="S182" s="24"/>
      <c r="T182" s="31">
        <v>3530000</v>
      </c>
      <c r="U182" s="25">
        <f t="shared" si="59"/>
        <v>3530000</v>
      </c>
      <c r="V182" s="24"/>
      <c r="W182" s="24"/>
      <c r="X182" s="24"/>
      <c r="Y182" s="25">
        <f t="shared" si="60"/>
        <v>0</v>
      </c>
      <c r="Z182" s="24"/>
      <c r="AA182" s="24"/>
      <c r="AB182" s="24"/>
      <c r="AC182" s="25">
        <f t="shared" si="61"/>
        <v>0</v>
      </c>
      <c r="AD182" s="24"/>
      <c r="AE182" s="24"/>
      <c r="AF182" s="24"/>
      <c r="AG182" s="25">
        <f t="shared" si="62"/>
        <v>0</v>
      </c>
      <c r="AH182" s="25">
        <f t="shared" si="63"/>
        <v>3530000</v>
      </c>
      <c r="AI182" s="26">
        <f t="shared" si="64"/>
        <v>0</v>
      </c>
      <c r="AJ182" s="27">
        <f t="shared" si="65"/>
        <v>1.6633048041063028E-3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9">
        <v>4</v>
      </c>
      <c r="B183" s="19"/>
      <c r="C183" s="64" t="s">
        <v>369</v>
      </c>
      <c r="D183" s="29">
        <v>45344</v>
      </c>
      <c r="E183" s="64" t="s">
        <v>361</v>
      </c>
      <c r="F183" s="22" t="s">
        <v>129</v>
      </c>
      <c r="G183" s="22" t="s">
        <v>130</v>
      </c>
      <c r="H183" s="29"/>
      <c r="I183" s="29"/>
      <c r="J183" s="132"/>
      <c r="K183" s="31">
        <v>2810000</v>
      </c>
      <c r="L183" s="22" t="s">
        <v>93</v>
      </c>
      <c r="M183" s="24"/>
      <c r="N183" s="24"/>
      <c r="O183" s="24"/>
      <c r="P183" s="30"/>
      <c r="Q183" s="30"/>
      <c r="R183" s="24"/>
      <c r="S183" s="24"/>
      <c r="T183" s="31">
        <v>2810000</v>
      </c>
      <c r="U183" s="25">
        <f t="shared" si="59"/>
        <v>2810000</v>
      </c>
      <c r="V183" s="24"/>
      <c r="W183" s="24"/>
      <c r="X183" s="24"/>
      <c r="Y183" s="25">
        <f t="shared" si="60"/>
        <v>0</v>
      </c>
      <c r="Z183" s="24"/>
      <c r="AA183" s="24"/>
      <c r="AB183" s="24"/>
      <c r="AC183" s="25">
        <f t="shared" si="61"/>
        <v>0</v>
      </c>
      <c r="AD183" s="24"/>
      <c r="AE183" s="24"/>
      <c r="AF183" s="24"/>
      <c r="AG183" s="25">
        <f t="shared" si="62"/>
        <v>0</v>
      </c>
      <c r="AH183" s="25">
        <f t="shared" si="63"/>
        <v>2810000</v>
      </c>
      <c r="AI183" s="26">
        <f t="shared" si="64"/>
        <v>0</v>
      </c>
      <c r="AJ183" s="27">
        <f t="shared" si="65"/>
        <v>1.3240471670081333E-3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9">
        <v>5</v>
      </c>
      <c r="B184" s="19"/>
      <c r="C184" s="64" t="s">
        <v>370</v>
      </c>
      <c r="D184" s="29">
        <v>45342</v>
      </c>
      <c r="E184" s="64" t="s">
        <v>362</v>
      </c>
      <c r="F184" s="22" t="s">
        <v>129</v>
      </c>
      <c r="G184" s="22" t="s">
        <v>130</v>
      </c>
      <c r="H184" s="29"/>
      <c r="I184" s="29"/>
      <c r="J184" s="132"/>
      <c r="K184" s="31">
        <v>38596000</v>
      </c>
      <c r="L184" s="22" t="s">
        <v>93</v>
      </c>
      <c r="M184" s="24"/>
      <c r="N184" s="24"/>
      <c r="O184" s="24"/>
      <c r="P184" s="30"/>
      <c r="Q184" s="30"/>
      <c r="R184" s="24"/>
      <c r="S184" s="24"/>
      <c r="T184" s="31">
        <v>38596000</v>
      </c>
      <c r="U184" s="25">
        <f t="shared" si="59"/>
        <v>38596000</v>
      </c>
      <c r="V184" s="24"/>
      <c r="W184" s="24"/>
      <c r="X184" s="24"/>
      <c r="Y184" s="25">
        <f t="shared" si="60"/>
        <v>0</v>
      </c>
      <c r="Z184" s="24"/>
      <c r="AA184" s="24"/>
      <c r="AB184" s="24"/>
      <c r="AC184" s="25">
        <f t="shared" si="61"/>
        <v>0</v>
      </c>
      <c r="AD184" s="24"/>
      <c r="AE184" s="24"/>
      <c r="AF184" s="24"/>
      <c r="AG184" s="25">
        <f t="shared" si="62"/>
        <v>0</v>
      </c>
      <c r="AH184" s="25">
        <f t="shared" si="63"/>
        <v>38596000</v>
      </c>
      <c r="AI184" s="26">
        <f t="shared" si="64"/>
        <v>0</v>
      </c>
      <c r="AJ184" s="27">
        <f t="shared" si="65"/>
        <v>1.8186094113112426E-2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9">
        <v>6</v>
      </c>
      <c r="B185" s="19"/>
      <c r="C185" s="64" t="s">
        <v>371</v>
      </c>
      <c r="D185" s="29">
        <v>45342</v>
      </c>
      <c r="E185" s="64" t="s">
        <v>363</v>
      </c>
      <c r="F185" s="22" t="s">
        <v>129</v>
      </c>
      <c r="G185" s="22" t="s">
        <v>130</v>
      </c>
      <c r="H185" s="29"/>
      <c r="I185" s="29"/>
      <c r="J185" s="132"/>
      <c r="K185" s="31">
        <v>3500000</v>
      </c>
      <c r="L185" s="22" t="s">
        <v>93</v>
      </c>
      <c r="M185" s="24"/>
      <c r="N185" s="24"/>
      <c r="O185" s="24"/>
      <c r="P185" s="30"/>
      <c r="Q185" s="30"/>
      <c r="R185" s="24"/>
      <c r="S185" s="24"/>
      <c r="T185" s="31">
        <v>3500000</v>
      </c>
      <c r="U185" s="25">
        <f t="shared" si="59"/>
        <v>3500000</v>
      </c>
      <c r="V185" s="24"/>
      <c r="W185" s="24"/>
      <c r="X185" s="24"/>
      <c r="Y185" s="25">
        <f t="shared" si="60"/>
        <v>0</v>
      </c>
      <c r="Z185" s="24"/>
      <c r="AA185" s="24"/>
      <c r="AB185" s="24"/>
      <c r="AC185" s="25">
        <f t="shared" si="61"/>
        <v>0</v>
      </c>
      <c r="AD185" s="24"/>
      <c r="AE185" s="24"/>
      <c r="AF185" s="24"/>
      <c r="AG185" s="25">
        <f t="shared" si="62"/>
        <v>0</v>
      </c>
      <c r="AH185" s="25">
        <f t="shared" si="63"/>
        <v>3500000</v>
      </c>
      <c r="AI185" s="26">
        <f t="shared" si="64"/>
        <v>0</v>
      </c>
      <c r="AJ185" s="27">
        <f t="shared" si="65"/>
        <v>1.6491690692272125E-3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9">
        <v>7</v>
      </c>
      <c r="B186" s="19"/>
      <c r="C186" s="64" t="s">
        <v>374</v>
      </c>
      <c r="D186" s="29">
        <v>45342</v>
      </c>
      <c r="E186" s="64" t="s">
        <v>364</v>
      </c>
      <c r="F186" s="22" t="s">
        <v>129</v>
      </c>
      <c r="G186" s="22" t="s">
        <v>130</v>
      </c>
      <c r="H186" s="29"/>
      <c r="I186" s="29"/>
      <c r="J186" s="132"/>
      <c r="K186" s="31">
        <v>3310000</v>
      </c>
      <c r="L186" s="22" t="s">
        <v>93</v>
      </c>
      <c r="M186" s="24"/>
      <c r="N186" s="24"/>
      <c r="O186" s="24"/>
      <c r="P186" s="30"/>
      <c r="Q186" s="30"/>
      <c r="R186" s="24"/>
      <c r="S186" s="24"/>
      <c r="T186" s="31">
        <v>3310000</v>
      </c>
      <c r="U186" s="25">
        <f t="shared" si="59"/>
        <v>3310000</v>
      </c>
      <c r="V186" s="24"/>
      <c r="W186" s="24"/>
      <c r="X186" s="24"/>
      <c r="Y186" s="25">
        <f t="shared" si="60"/>
        <v>0</v>
      </c>
      <c r="Z186" s="24"/>
      <c r="AA186" s="24"/>
      <c r="AB186" s="24"/>
      <c r="AC186" s="25">
        <f t="shared" si="61"/>
        <v>0</v>
      </c>
      <c r="AD186" s="24"/>
      <c r="AE186" s="24"/>
      <c r="AF186" s="24"/>
      <c r="AG186" s="25">
        <f t="shared" si="62"/>
        <v>0</v>
      </c>
      <c r="AH186" s="25">
        <f t="shared" si="63"/>
        <v>3310000</v>
      </c>
      <c r="AI186" s="26">
        <f t="shared" si="64"/>
        <v>0</v>
      </c>
      <c r="AJ186" s="27">
        <f t="shared" si="65"/>
        <v>1.5596427483263067E-3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9">
        <v>8</v>
      </c>
      <c r="B187" s="19"/>
      <c r="C187" s="64" t="s">
        <v>372</v>
      </c>
      <c r="D187" s="29">
        <v>45344</v>
      </c>
      <c r="E187" s="64" t="s">
        <v>365</v>
      </c>
      <c r="F187" s="22" t="s">
        <v>129</v>
      </c>
      <c r="G187" s="22" t="s">
        <v>130</v>
      </c>
      <c r="H187" s="29"/>
      <c r="I187" s="29"/>
      <c r="J187" s="132"/>
      <c r="K187" s="31">
        <v>3310000</v>
      </c>
      <c r="L187" s="22" t="s">
        <v>93</v>
      </c>
      <c r="M187" s="24"/>
      <c r="N187" s="24"/>
      <c r="O187" s="24"/>
      <c r="P187" s="30"/>
      <c r="Q187" s="30"/>
      <c r="R187" s="24"/>
      <c r="S187" s="24"/>
      <c r="T187" s="31">
        <v>3310000</v>
      </c>
      <c r="U187" s="25">
        <f t="shared" si="59"/>
        <v>3310000</v>
      </c>
      <c r="V187" s="24"/>
      <c r="W187" s="24"/>
      <c r="X187" s="24"/>
      <c r="Y187" s="25">
        <f t="shared" si="60"/>
        <v>0</v>
      </c>
      <c r="Z187" s="24"/>
      <c r="AA187" s="24"/>
      <c r="AB187" s="24"/>
      <c r="AC187" s="25">
        <f t="shared" si="61"/>
        <v>0</v>
      </c>
      <c r="AD187" s="24"/>
      <c r="AE187" s="24"/>
      <c r="AF187" s="24"/>
      <c r="AG187" s="25">
        <f t="shared" si="62"/>
        <v>0</v>
      </c>
      <c r="AH187" s="25">
        <f t="shared" si="63"/>
        <v>3310000</v>
      </c>
      <c r="AI187" s="26">
        <f t="shared" si="64"/>
        <v>0</v>
      </c>
      <c r="AJ187" s="27">
        <f t="shared" si="65"/>
        <v>1.5596427483263067E-3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9">
        <v>9</v>
      </c>
      <c r="B188" s="19"/>
      <c r="C188" s="64" t="s">
        <v>373</v>
      </c>
      <c r="D188" s="29">
        <v>45344</v>
      </c>
      <c r="E188" s="64" t="s">
        <v>366</v>
      </c>
      <c r="F188" s="22" t="s">
        <v>129</v>
      </c>
      <c r="G188" s="22" t="s">
        <v>130</v>
      </c>
      <c r="H188" s="29"/>
      <c r="I188" s="29"/>
      <c r="J188" s="132"/>
      <c r="K188" s="31">
        <v>3920000</v>
      </c>
      <c r="L188" s="22" t="s">
        <v>93</v>
      </c>
      <c r="M188" s="24"/>
      <c r="N188" s="24"/>
      <c r="O188" s="24"/>
      <c r="P188" s="30"/>
      <c r="Q188" s="30"/>
      <c r="R188" s="24"/>
      <c r="S188" s="24"/>
      <c r="T188" s="31">
        <v>3920000</v>
      </c>
      <c r="U188" s="25">
        <f t="shared" si="59"/>
        <v>3920000</v>
      </c>
      <c r="V188" s="24"/>
      <c r="W188" s="24"/>
      <c r="X188" s="24"/>
      <c r="Y188" s="25">
        <f t="shared" si="60"/>
        <v>0</v>
      </c>
      <c r="Z188" s="24"/>
      <c r="AA188" s="24"/>
      <c r="AB188" s="24"/>
      <c r="AC188" s="25">
        <f t="shared" si="61"/>
        <v>0</v>
      </c>
      <c r="AD188" s="24"/>
      <c r="AE188" s="24"/>
      <c r="AF188" s="24"/>
      <c r="AG188" s="25">
        <f t="shared" si="62"/>
        <v>0</v>
      </c>
      <c r="AH188" s="25">
        <f t="shared" si="63"/>
        <v>3920000</v>
      </c>
      <c r="AI188" s="26">
        <f t="shared" si="64"/>
        <v>0</v>
      </c>
      <c r="AJ188" s="27">
        <f t="shared" si="65"/>
        <v>1.8470693575344779E-3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9">
        <v>10</v>
      </c>
      <c r="B189" s="19"/>
      <c r="C189" s="64" t="s">
        <v>375</v>
      </c>
      <c r="D189" s="29">
        <v>45344</v>
      </c>
      <c r="E189" s="64" t="s">
        <v>367</v>
      </c>
      <c r="F189" s="22" t="s">
        <v>129</v>
      </c>
      <c r="G189" s="22" t="s">
        <v>130</v>
      </c>
      <c r="H189" s="29"/>
      <c r="I189" s="29"/>
      <c r="J189" s="132"/>
      <c r="K189" s="31">
        <v>3130000</v>
      </c>
      <c r="L189" s="22" t="s">
        <v>93</v>
      </c>
      <c r="M189" s="24"/>
      <c r="N189" s="24"/>
      <c r="O189" s="24"/>
      <c r="P189" s="30"/>
      <c r="Q189" s="30"/>
      <c r="R189" s="24"/>
      <c r="S189" s="24"/>
      <c r="T189" s="31">
        <v>3130000</v>
      </c>
      <c r="U189" s="25">
        <f t="shared" si="59"/>
        <v>3130000</v>
      </c>
      <c r="V189" s="24"/>
      <c r="W189" s="24"/>
      <c r="X189" s="24"/>
      <c r="Y189" s="25">
        <f t="shared" si="60"/>
        <v>0</v>
      </c>
      <c r="Z189" s="24"/>
      <c r="AA189" s="24"/>
      <c r="AB189" s="24"/>
      <c r="AC189" s="25">
        <f t="shared" si="61"/>
        <v>0</v>
      </c>
      <c r="AD189" s="24"/>
      <c r="AE189" s="24"/>
      <c r="AF189" s="24"/>
      <c r="AG189" s="25">
        <f t="shared" si="62"/>
        <v>0</v>
      </c>
      <c r="AH189" s="25">
        <f t="shared" si="63"/>
        <v>3130000</v>
      </c>
      <c r="AI189" s="26">
        <f t="shared" si="64"/>
        <v>0</v>
      </c>
      <c r="AJ189" s="27">
        <f t="shared" si="65"/>
        <v>1.4748283390517642E-3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9">
        <v>11</v>
      </c>
      <c r="B190" s="19"/>
      <c r="C190" s="64"/>
      <c r="D190" s="29"/>
      <c r="E190" s="64"/>
      <c r="F190" s="64"/>
      <c r="G190" s="64"/>
      <c r="H190" s="29"/>
      <c r="I190" s="29"/>
      <c r="J190" s="119"/>
      <c r="K190" s="31"/>
      <c r="L190" s="30"/>
      <c r="M190" s="24"/>
      <c r="N190" s="24"/>
      <c r="O190" s="24"/>
      <c r="P190" s="30"/>
      <c r="Q190" s="30"/>
      <c r="R190" s="24"/>
      <c r="S190" s="24"/>
      <c r="T190" s="24"/>
      <c r="U190" s="25">
        <f>SUM(R190:T190)</f>
        <v>0</v>
      </c>
      <c r="V190" s="24"/>
      <c r="W190" s="24"/>
      <c r="X190" s="24"/>
      <c r="Y190" s="25">
        <f>SUM(V190:X190)</f>
        <v>0</v>
      </c>
      <c r="Z190" s="24"/>
      <c r="AA190" s="24"/>
      <c r="AB190" s="24"/>
      <c r="AC190" s="25">
        <f>SUM(Z190:AB190)</f>
        <v>0</v>
      </c>
      <c r="AD190" s="24"/>
      <c r="AE190" s="24"/>
      <c r="AF190" s="24"/>
      <c r="AG190" s="25">
        <f>SUM(AD190:AF190)</f>
        <v>0</v>
      </c>
      <c r="AH190" s="25">
        <f>SUM(U190,Y190,AC190,AG190)</f>
        <v>0</v>
      </c>
      <c r="AI190" s="26">
        <f>IF(ISERROR(AH190/J190),0,AH190/J190)</f>
        <v>0</v>
      </c>
      <c r="AJ190" s="27">
        <f>IF(ISERROR(AH190/$AH$260),"-",AH190/$AH$260)</f>
        <v>0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s="37" customFormat="1" ht="12.75" customHeight="1" x14ac:dyDescent="0.25">
      <c r="A191" s="125" t="s">
        <v>65</v>
      </c>
      <c r="B191" s="125"/>
      <c r="C191" s="125"/>
      <c r="D191" s="125"/>
      <c r="E191" s="125"/>
      <c r="F191" s="125"/>
      <c r="G191" s="125"/>
      <c r="H191" s="125"/>
      <c r="I191" s="125"/>
      <c r="J191" s="33">
        <f>J180</f>
        <v>79750000</v>
      </c>
      <c r="K191" s="33">
        <f t="shared" ref="K191" si="66">SUM(K180:K190)</f>
        <v>79750000</v>
      </c>
      <c r="L191" s="32"/>
      <c r="M191" s="33">
        <f>SUM(M180:M190)</f>
        <v>0</v>
      </c>
      <c r="N191" s="33">
        <f>SUM(N180:N190)</f>
        <v>0</v>
      </c>
      <c r="O191" s="33">
        <f>SUM(O180:O190)</f>
        <v>0</v>
      </c>
      <c r="P191" s="34"/>
      <c r="Q191" s="35"/>
      <c r="R191" s="33">
        <f t="shared" ref="R191:AH191" si="67">SUM(R180:R190)</f>
        <v>0</v>
      </c>
      <c r="S191" s="33">
        <f t="shared" si="67"/>
        <v>0</v>
      </c>
      <c r="T191" s="33">
        <f t="shared" si="67"/>
        <v>79750000</v>
      </c>
      <c r="U191" s="33">
        <f t="shared" si="67"/>
        <v>79750000</v>
      </c>
      <c r="V191" s="33">
        <f t="shared" si="67"/>
        <v>0</v>
      </c>
      <c r="W191" s="33">
        <f t="shared" si="67"/>
        <v>0</v>
      </c>
      <c r="X191" s="33">
        <f t="shared" si="67"/>
        <v>0</v>
      </c>
      <c r="Y191" s="33">
        <f t="shared" si="67"/>
        <v>0</v>
      </c>
      <c r="Z191" s="33">
        <f t="shared" si="67"/>
        <v>0</v>
      </c>
      <c r="AA191" s="33">
        <f t="shared" si="67"/>
        <v>0</v>
      </c>
      <c r="AB191" s="33">
        <f t="shared" si="67"/>
        <v>0</v>
      </c>
      <c r="AC191" s="33">
        <f t="shared" si="67"/>
        <v>0</v>
      </c>
      <c r="AD191" s="33">
        <f t="shared" si="67"/>
        <v>0</v>
      </c>
      <c r="AE191" s="33">
        <f t="shared" si="67"/>
        <v>0</v>
      </c>
      <c r="AF191" s="33">
        <f t="shared" si="67"/>
        <v>0</v>
      </c>
      <c r="AG191" s="33">
        <f t="shared" si="67"/>
        <v>0</v>
      </c>
      <c r="AH191" s="33">
        <f t="shared" si="67"/>
        <v>79750000</v>
      </c>
      <c r="AI191" s="36">
        <f>IF(ISERROR(AH191/J191),0,AH191/J191)</f>
        <v>1</v>
      </c>
      <c r="AJ191" s="36">
        <f>IF(ISERROR(AH191/$AH$260),0,AH191/$AH$260)</f>
        <v>3.7577495220248627E-2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x14ac:dyDescent="0.25">
      <c r="A192" s="126" t="s">
        <v>66</v>
      </c>
      <c r="B192" s="127"/>
      <c r="C192" s="127"/>
      <c r="D192" s="127"/>
      <c r="E192" s="128"/>
      <c r="F192" s="65"/>
      <c r="G192" s="66"/>
      <c r="H192" s="67"/>
      <c r="I192" s="67"/>
      <c r="J192" s="12"/>
      <c r="K192" s="13"/>
      <c r="L192" s="14"/>
      <c r="M192" s="15"/>
      <c r="N192" s="15"/>
      <c r="O192" s="15"/>
      <c r="P192" s="10"/>
      <c r="Q192" s="16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7"/>
      <c r="AJ192" s="17"/>
    </row>
    <row r="193" spans="1:106" ht="12.75" customHeight="1" outlineLevel="1" x14ac:dyDescent="0.25">
      <c r="A193" s="18">
        <v>1</v>
      </c>
      <c r="B193" s="19"/>
      <c r="C193" s="20" t="s">
        <v>388</v>
      </c>
      <c r="D193" s="21">
        <v>45349</v>
      </c>
      <c r="E193" s="22" t="s">
        <v>378</v>
      </c>
      <c r="F193" s="22" t="s">
        <v>129</v>
      </c>
      <c r="G193" s="22" t="s">
        <v>130</v>
      </c>
      <c r="H193" s="21"/>
      <c r="I193" s="21"/>
      <c r="J193" s="118">
        <v>73810000</v>
      </c>
      <c r="K193" s="23">
        <v>5750000</v>
      </c>
      <c r="L193" s="22" t="s">
        <v>93</v>
      </c>
      <c r="M193" s="24"/>
      <c r="N193" s="24"/>
      <c r="O193" s="24"/>
      <c r="P193" s="22"/>
      <c r="Q193" s="22"/>
      <c r="R193" s="24"/>
      <c r="S193" s="24"/>
      <c r="T193" s="23">
        <v>5750000</v>
      </c>
      <c r="U193" s="25">
        <f>SUM(R193:T193)</f>
        <v>5750000</v>
      </c>
      <c r="V193" s="24"/>
      <c r="W193" s="24"/>
      <c r="X193" s="24"/>
      <c r="Y193" s="25">
        <f>SUM(V193:X193)</f>
        <v>0</v>
      </c>
      <c r="Z193" s="24"/>
      <c r="AA193" s="24"/>
      <c r="AB193" s="24"/>
      <c r="AC193" s="25">
        <f>SUM(Z193:AB193)</f>
        <v>0</v>
      </c>
      <c r="AD193" s="24"/>
      <c r="AE193" s="24"/>
      <c r="AF193" s="24"/>
      <c r="AG193" s="25">
        <f>SUM(AD193:AF193)</f>
        <v>0</v>
      </c>
      <c r="AH193" s="25">
        <f>SUM(U193,Y193,AC193,AG193)</f>
        <v>5750000</v>
      </c>
      <c r="AI193" s="26">
        <f>IF(ISERROR(AH193/J193),0,AH193/J193)</f>
        <v>7.7902723208237365E-2</v>
      </c>
      <c r="AJ193" s="27">
        <f>IF(ISERROR(AH193/$AH$260),"-",AH193/$AH$260)</f>
        <v>2.7093491851589917E-3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8">
        <v>2</v>
      </c>
      <c r="B194" s="19"/>
      <c r="C194" s="28" t="s">
        <v>288</v>
      </c>
      <c r="D194" s="29">
        <v>45349</v>
      </c>
      <c r="E194" s="30" t="s">
        <v>379</v>
      </c>
      <c r="F194" s="22" t="s">
        <v>129</v>
      </c>
      <c r="G194" s="22" t="s">
        <v>130</v>
      </c>
      <c r="H194" s="29"/>
      <c r="I194" s="29"/>
      <c r="J194" s="132"/>
      <c r="K194" s="31">
        <v>2300000</v>
      </c>
      <c r="L194" s="22" t="s">
        <v>93</v>
      </c>
      <c r="M194" s="24"/>
      <c r="N194" s="24"/>
      <c r="O194" s="24"/>
      <c r="P194" s="30"/>
      <c r="Q194" s="30"/>
      <c r="R194" s="24"/>
      <c r="S194" s="24"/>
      <c r="T194" s="31">
        <v>2300000</v>
      </c>
      <c r="U194" s="25">
        <f t="shared" ref="U194:U202" si="68">SUM(R194:T194)</f>
        <v>2300000</v>
      </c>
      <c r="V194" s="24"/>
      <c r="W194" s="24"/>
      <c r="X194" s="24"/>
      <c r="Y194" s="25">
        <f t="shared" ref="Y194:Y202" si="69">SUM(V194:X194)</f>
        <v>0</v>
      </c>
      <c r="Z194" s="24"/>
      <c r="AA194" s="24"/>
      <c r="AB194" s="24"/>
      <c r="AC194" s="25">
        <f t="shared" ref="AC194:AC202" si="70">SUM(Z194:AB194)</f>
        <v>0</v>
      </c>
      <c r="AD194" s="24"/>
      <c r="AE194" s="24"/>
      <c r="AF194" s="24"/>
      <c r="AG194" s="25">
        <f t="shared" ref="AG194:AG202" si="71">SUM(AD194:AF194)</f>
        <v>0</v>
      </c>
      <c r="AH194" s="25">
        <f t="shared" ref="AH194:AH202" si="72">SUM(U194,Y194,AC194,AG194)</f>
        <v>2300000</v>
      </c>
      <c r="AI194" s="26">
        <f t="shared" ref="AI194:AI202" si="73">IF(ISERROR(AH194/J194),0,AH194/J194)</f>
        <v>0</v>
      </c>
      <c r="AJ194" s="27">
        <f t="shared" ref="AJ194:AJ202" si="74">IF(ISERROR(AH194/$AH$260),"-",AH194/$AH$260)</f>
        <v>1.0837396740635968E-3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3</v>
      </c>
      <c r="B195" s="19"/>
      <c r="C195" s="28" t="s">
        <v>389</v>
      </c>
      <c r="D195" s="29">
        <v>45349</v>
      </c>
      <c r="E195" s="30" t="s">
        <v>380</v>
      </c>
      <c r="F195" s="22" t="s">
        <v>129</v>
      </c>
      <c r="G195" s="22" t="s">
        <v>130</v>
      </c>
      <c r="H195" s="29"/>
      <c r="I195" s="29"/>
      <c r="J195" s="132"/>
      <c r="K195" s="31">
        <v>11800000</v>
      </c>
      <c r="L195" s="22" t="s">
        <v>93</v>
      </c>
      <c r="M195" s="24"/>
      <c r="N195" s="24"/>
      <c r="O195" s="24"/>
      <c r="P195" s="30"/>
      <c r="Q195" s="30"/>
      <c r="R195" s="24"/>
      <c r="S195" s="24"/>
      <c r="T195" s="31">
        <v>11800000</v>
      </c>
      <c r="U195" s="25">
        <f t="shared" si="68"/>
        <v>11800000</v>
      </c>
      <c r="V195" s="24"/>
      <c r="W195" s="24"/>
      <c r="X195" s="24"/>
      <c r="Y195" s="25">
        <f t="shared" si="69"/>
        <v>0</v>
      </c>
      <c r="Z195" s="24"/>
      <c r="AA195" s="24"/>
      <c r="AB195" s="24"/>
      <c r="AC195" s="25">
        <f t="shared" si="70"/>
        <v>0</v>
      </c>
      <c r="AD195" s="24"/>
      <c r="AE195" s="24"/>
      <c r="AF195" s="24"/>
      <c r="AG195" s="25">
        <f t="shared" si="71"/>
        <v>0</v>
      </c>
      <c r="AH195" s="25">
        <f t="shared" si="72"/>
        <v>11800000</v>
      </c>
      <c r="AI195" s="26">
        <f t="shared" si="73"/>
        <v>0</v>
      </c>
      <c r="AJ195" s="27">
        <f t="shared" si="74"/>
        <v>5.5600557191088874E-3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8">
        <v>4</v>
      </c>
      <c r="B196" s="19"/>
      <c r="C196" s="28" t="s">
        <v>301</v>
      </c>
      <c r="D196" s="29">
        <v>45349</v>
      </c>
      <c r="E196" s="30" t="s">
        <v>381</v>
      </c>
      <c r="F196" s="22" t="s">
        <v>129</v>
      </c>
      <c r="G196" s="22" t="s">
        <v>130</v>
      </c>
      <c r="H196" s="29"/>
      <c r="I196" s="29"/>
      <c r="J196" s="132"/>
      <c r="K196" s="31">
        <v>5800000</v>
      </c>
      <c r="L196" s="22" t="s">
        <v>93</v>
      </c>
      <c r="M196" s="24"/>
      <c r="N196" s="24"/>
      <c r="O196" s="24"/>
      <c r="P196" s="30"/>
      <c r="Q196" s="30"/>
      <c r="R196" s="24"/>
      <c r="S196" s="24"/>
      <c r="T196" s="31">
        <v>5800000</v>
      </c>
      <c r="U196" s="25">
        <f t="shared" si="68"/>
        <v>5800000</v>
      </c>
      <c r="V196" s="24"/>
      <c r="W196" s="24"/>
      <c r="X196" s="24"/>
      <c r="Y196" s="25">
        <f t="shared" si="69"/>
        <v>0</v>
      </c>
      <c r="Z196" s="24"/>
      <c r="AA196" s="24"/>
      <c r="AB196" s="24"/>
      <c r="AC196" s="25">
        <f t="shared" si="70"/>
        <v>0</v>
      </c>
      <c r="AD196" s="24"/>
      <c r="AE196" s="24"/>
      <c r="AF196" s="24"/>
      <c r="AG196" s="25">
        <f t="shared" si="71"/>
        <v>0</v>
      </c>
      <c r="AH196" s="25">
        <f t="shared" si="72"/>
        <v>5800000</v>
      </c>
      <c r="AI196" s="26">
        <f t="shared" si="73"/>
        <v>0</v>
      </c>
      <c r="AJ196" s="27">
        <f t="shared" si="74"/>
        <v>2.7329087432908091E-3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8">
        <v>5</v>
      </c>
      <c r="B197" s="19"/>
      <c r="C197" s="28" t="s">
        <v>390</v>
      </c>
      <c r="D197" s="29">
        <v>45349</v>
      </c>
      <c r="E197" s="30" t="s">
        <v>382</v>
      </c>
      <c r="F197" s="22" t="s">
        <v>129</v>
      </c>
      <c r="G197" s="22" t="s">
        <v>130</v>
      </c>
      <c r="H197" s="29"/>
      <c r="I197" s="29"/>
      <c r="J197" s="132"/>
      <c r="K197" s="31">
        <v>2300000</v>
      </c>
      <c r="L197" s="22" t="s">
        <v>93</v>
      </c>
      <c r="M197" s="24"/>
      <c r="N197" s="24"/>
      <c r="O197" s="24"/>
      <c r="P197" s="30"/>
      <c r="Q197" s="30"/>
      <c r="R197" s="24"/>
      <c r="S197" s="24"/>
      <c r="T197" s="31">
        <v>2300000</v>
      </c>
      <c r="U197" s="25">
        <f t="shared" si="68"/>
        <v>2300000</v>
      </c>
      <c r="V197" s="24"/>
      <c r="W197" s="24"/>
      <c r="X197" s="24"/>
      <c r="Y197" s="25">
        <f t="shared" si="69"/>
        <v>0</v>
      </c>
      <c r="Z197" s="24"/>
      <c r="AA197" s="24"/>
      <c r="AB197" s="24"/>
      <c r="AC197" s="25">
        <f t="shared" si="70"/>
        <v>0</v>
      </c>
      <c r="AD197" s="24"/>
      <c r="AE197" s="24"/>
      <c r="AF197" s="24"/>
      <c r="AG197" s="25">
        <f t="shared" si="71"/>
        <v>0</v>
      </c>
      <c r="AH197" s="25">
        <f t="shared" si="72"/>
        <v>2300000</v>
      </c>
      <c r="AI197" s="26">
        <f t="shared" si="73"/>
        <v>0</v>
      </c>
      <c r="AJ197" s="27">
        <f t="shared" si="74"/>
        <v>1.0837396740635968E-3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8">
        <v>6</v>
      </c>
      <c r="B198" s="19"/>
      <c r="C198" s="28" t="s">
        <v>161</v>
      </c>
      <c r="D198" s="29">
        <v>45345</v>
      </c>
      <c r="E198" s="30" t="s">
        <v>383</v>
      </c>
      <c r="F198" s="22" t="s">
        <v>129</v>
      </c>
      <c r="G198" s="22" t="s">
        <v>130</v>
      </c>
      <c r="H198" s="29"/>
      <c r="I198" s="29"/>
      <c r="J198" s="132"/>
      <c r="K198" s="31">
        <v>36100000</v>
      </c>
      <c r="L198" s="22" t="s">
        <v>93</v>
      </c>
      <c r="M198" s="24"/>
      <c r="N198" s="24"/>
      <c r="O198" s="24"/>
      <c r="P198" s="30"/>
      <c r="Q198" s="30"/>
      <c r="R198" s="24"/>
      <c r="S198" s="24"/>
      <c r="T198" s="31">
        <v>36100000</v>
      </c>
      <c r="U198" s="25">
        <f t="shared" si="68"/>
        <v>36100000</v>
      </c>
      <c r="V198" s="24"/>
      <c r="W198" s="24"/>
      <c r="X198" s="24"/>
      <c r="Y198" s="25">
        <f t="shared" si="69"/>
        <v>0</v>
      </c>
      <c r="Z198" s="24"/>
      <c r="AA198" s="24"/>
      <c r="AB198" s="24"/>
      <c r="AC198" s="25">
        <f t="shared" si="70"/>
        <v>0</v>
      </c>
      <c r="AD198" s="24"/>
      <c r="AE198" s="24"/>
      <c r="AF198" s="24"/>
      <c r="AG198" s="25">
        <f t="shared" si="71"/>
        <v>0</v>
      </c>
      <c r="AH198" s="25">
        <f t="shared" si="72"/>
        <v>36100000</v>
      </c>
      <c r="AI198" s="26">
        <f t="shared" si="73"/>
        <v>0</v>
      </c>
      <c r="AJ198" s="27">
        <f t="shared" si="74"/>
        <v>1.7010000971172105E-2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8">
        <v>7</v>
      </c>
      <c r="B199" s="19"/>
      <c r="C199" s="28" t="s">
        <v>391</v>
      </c>
      <c r="D199" s="29">
        <v>45344</v>
      </c>
      <c r="E199" s="30" t="s">
        <v>384</v>
      </c>
      <c r="F199" s="22" t="s">
        <v>129</v>
      </c>
      <c r="G199" s="22" t="s">
        <v>130</v>
      </c>
      <c r="H199" s="29"/>
      <c r="I199" s="29"/>
      <c r="J199" s="132"/>
      <c r="K199" s="31">
        <v>2300000</v>
      </c>
      <c r="L199" s="22" t="s">
        <v>93</v>
      </c>
      <c r="M199" s="24"/>
      <c r="N199" s="24"/>
      <c r="O199" s="24"/>
      <c r="P199" s="30"/>
      <c r="Q199" s="30"/>
      <c r="R199" s="24"/>
      <c r="S199" s="24"/>
      <c r="T199" s="31">
        <v>2300000</v>
      </c>
      <c r="U199" s="25">
        <f t="shared" si="68"/>
        <v>2300000</v>
      </c>
      <c r="V199" s="24"/>
      <c r="W199" s="24"/>
      <c r="X199" s="24"/>
      <c r="Y199" s="25">
        <f t="shared" si="69"/>
        <v>0</v>
      </c>
      <c r="Z199" s="24"/>
      <c r="AA199" s="24"/>
      <c r="AB199" s="24"/>
      <c r="AC199" s="25">
        <f t="shared" si="70"/>
        <v>0</v>
      </c>
      <c r="AD199" s="24"/>
      <c r="AE199" s="24"/>
      <c r="AF199" s="24"/>
      <c r="AG199" s="25">
        <f t="shared" si="71"/>
        <v>0</v>
      </c>
      <c r="AH199" s="25">
        <f t="shared" si="72"/>
        <v>2300000</v>
      </c>
      <c r="AI199" s="26">
        <f t="shared" si="73"/>
        <v>0</v>
      </c>
      <c r="AJ199" s="27">
        <f t="shared" si="74"/>
        <v>1.0837396740635968E-3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8">
        <v>8</v>
      </c>
      <c r="B200" s="19"/>
      <c r="C200" s="28" t="s">
        <v>392</v>
      </c>
      <c r="D200" s="29">
        <v>45351</v>
      </c>
      <c r="E200" s="30" t="s">
        <v>385</v>
      </c>
      <c r="F200" s="22" t="s">
        <v>129</v>
      </c>
      <c r="G200" s="22" t="s">
        <v>130</v>
      </c>
      <c r="H200" s="29"/>
      <c r="I200" s="29"/>
      <c r="J200" s="132"/>
      <c r="K200" s="31">
        <v>2300000</v>
      </c>
      <c r="L200" s="22" t="s">
        <v>93</v>
      </c>
      <c r="M200" s="24"/>
      <c r="N200" s="24"/>
      <c r="O200" s="24"/>
      <c r="P200" s="30"/>
      <c r="Q200" s="30"/>
      <c r="R200" s="24"/>
      <c r="S200" s="24"/>
      <c r="T200" s="31">
        <v>2300000</v>
      </c>
      <c r="U200" s="25">
        <f t="shared" si="68"/>
        <v>2300000</v>
      </c>
      <c r="V200" s="24"/>
      <c r="W200" s="24"/>
      <c r="X200" s="24"/>
      <c r="Y200" s="25">
        <f t="shared" si="69"/>
        <v>0</v>
      </c>
      <c r="Z200" s="24"/>
      <c r="AA200" s="24"/>
      <c r="AB200" s="24"/>
      <c r="AC200" s="25">
        <f t="shared" si="70"/>
        <v>0</v>
      </c>
      <c r="AD200" s="24"/>
      <c r="AE200" s="24"/>
      <c r="AF200" s="24"/>
      <c r="AG200" s="25">
        <f t="shared" si="71"/>
        <v>0</v>
      </c>
      <c r="AH200" s="25">
        <f t="shared" si="72"/>
        <v>2300000</v>
      </c>
      <c r="AI200" s="26">
        <f t="shared" si="73"/>
        <v>0</v>
      </c>
      <c r="AJ200" s="27">
        <f t="shared" si="74"/>
        <v>1.0837396740635968E-3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9</v>
      </c>
      <c r="B201" s="19"/>
      <c r="C201" s="28" t="s">
        <v>374</v>
      </c>
      <c r="D201" s="29">
        <v>45344</v>
      </c>
      <c r="E201" s="30" t="s">
        <v>386</v>
      </c>
      <c r="F201" s="22" t="s">
        <v>129</v>
      </c>
      <c r="G201" s="22" t="s">
        <v>130</v>
      </c>
      <c r="H201" s="29"/>
      <c r="I201" s="29"/>
      <c r="J201" s="132"/>
      <c r="K201" s="31">
        <v>1400000</v>
      </c>
      <c r="L201" s="22" t="s">
        <v>93</v>
      </c>
      <c r="M201" s="24"/>
      <c r="N201" s="24"/>
      <c r="O201" s="24"/>
      <c r="P201" s="30"/>
      <c r="Q201" s="30"/>
      <c r="R201" s="24"/>
      <c r="S201" s="24"/>
      <c r="T201" s="31">
        <v>1400000</v>
      </c>
      <c r="U201" s="25">
        <f t="shared" si="68"/>
        <v>1400000</v>
      </c>
      <c r="V201" s="24"/>
      <c r="W201" s="24"/>
      <c r="X201" s="24"/>
      <c r="Y201" s="25">
        <f t="shared" si="69"/>
        <v>0</v>
      </c>
      <c r="Z201" s="24"/>
      <c r="AA201" s="24"/>
      <c r="AB201" s="24"/>
      <c r="AC201" s="25">
        <f t="shared" si="70"/>
        <v>0</v>
      </c>
      <c r="AD201" s="24"/>
      <c r="AE201" s="24"/>
      <c r="AF201" s="24"/>
      <c r="AG201" s="25">
        <f t="shared" si="71"/>
        <v>0</v>
      </c>
      <c r="AH201" s="25">
        <f t="shared" si="72"/>
        <v>1400000</v>
      </c>
      <c r="AI201" s="26">
        <f t="shared" si="73"/>
        <v>0</v>
      </c>
      <c r="AJ201" s="27">
        <f t="shared" si="74"/>
        <v>6.5966762769088501E-4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10</v>
      </c>
      <c r="B202" s="19"/>
      <c r="C202" s="28" t="s">
        <v>371</v>
      </c>
      <c r="D202" s="29">
        <v>45344</v>
      </c>
      <c r="E202" s="30" t="s">
        <v>387</v>
      </c>
      <c r="F202" s="22" t="s">
        <v>129</v>
      </c>
      <c r="G202" s="22" t="s">
        <v>130</v>
      </c>
      <c r="H202" s="29"/>
      <c r="I202" s="29"/>
      <c r="J202" s="132"/>
      <c r="K202" s="31">
        <v>3760000</v>
      </c>
      <c r="L202" s="22" t="s">
        <v>93</v>
      </c>
      <c r="M202" s="24"/>
      <c r="N202" s="24"/>
      <c r="O202" s="24"/>
      <c r="P202" s="30"/>
      <c r="Q202" s="30"/>
      <c r="R202" s="24"/>
      <c r="S202" s="24"/>
      <c r="T202" s="31">
        <v>3760000</v>
      </c>
      <c r="U202" s="25">
        <f t="shared" si="68"/>
        <v>3760000</v>
      </c>
      <c r="V202" s="24"/>
      <c r="W202" s="24"/>
      <c r="X202" s="24"/>
      <c r="Y202" s="25">
        <f t="shared" si="69"/>
        <v>0</v>
      </c>
      <c r="Z202" s="24"/>
      <c r="AA202" s="24"/>
      <c r="AB202" s="24"/>
      <c r="AC202" s="25">
        <f t="shared" si="70"/>
        <v>0</v>
      </c>
      <c r="AD202" s="24"/>
      <c r="AE202" s="24"/>
      <c r="AF202" s="24"/>
      <c r="AG202" s="25">
        <f t="shared" si="71"/>
        <v>0</v>
      </c>
      <c r="AH202" s="25">
        <f t="shared" si="72"/>
        <v>3760000</v>
      </c>
      <c r="AI202" s="26">
        <f t="shared" si="73"/>
        <v>0</v>
      </c>
      <c r="AJ202" s="27">
        <f t="shared" si="74"/>
        <v>1.7716787715126624E-3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11</v>
      </c>
      <c r="B203" s="19"/>
      <c r="C203" s="28"/>
      <c r="D203" s="29"/>
      <c r="E203" s="30"/>
      <c r="F203" s="30"/>
      <c r="G203" s="30"/>
      <c r="H203" s="29"/>
      <c r="I203" s="29"/>
      <c r="J203" s="119"/>
      <c r="K203" s="31"/>
      <c r="L203" s="30"/>
      <c r="M203" s="24"/>
      <c r="N203" s="24"/>
      <c r="O203" s="24"/>
      <c r="P203" s="30"/>
      <c r="Q203" s="30"/>
      <c r="R203" s="24"/>
      <c r="S203" s="24"/>
      <c r="T203" s="24"/>
      <c r="U203" s="25">
        <f>SUM(R203:T203)</f>
        <v>0</v>
      </c>
      <c r="V203" s="24"/>
      <c r="W203" s="24"/>
      <c r="X203" s="24"/>
      <c r="Y203" s="25">
        <f>SUM(V203:X203)</f>
        <v>0</v>
      </c>
      <c r="Z203" s="24"/>
      <c r="AA203" s="24"/>
      <c r="AB203" s="24"/>
      <c r="AC203" s="25">
        <f>SUM(Z203:AB203)</f>
        <v>0</v>
      </c>
      <c r="AD203" s="24"/>
      <c r="AE203" s="24"/>
      <c r="AF203" s="24"/>
      <c r="AG203" s="25">
        <f>SUM(AD203:AF203)</f>
        <v>0</v>
      </c>
      <c r="AH203" s="25">
        <f>SUM(U203,Y203,AC203,AG203)</f>
        <v>0</v>
      </c>
      <c r="AI203" s="26">
        <f>IF(ISERROR(AH203/J203),0,AH203/J203)</f>
        <v>0</v>
      </c>
      <c r="AJ203" s="27">
        <f>IF(ISERROR(AH203/$AH$260),"-",AH203/$AH$260)</f>
        <v>0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s="37" customFormat="1" ht="12.75" customHeight="1" x14ac:dyDescent="0.25">
      <c r="A204" s="108" t="s">
        <v>67</v>
      </c>
      <c r="B204" s="110"/>
      <c r="C204" s="110"/>
      <c r="D204" s="110"/>
      <c r="E204" s="110"/>
      <c r="F204" s="110"/>
      <c r="G204" s="110"/>
      <c r="H204" s="110"/>
      <c r="I204" s="111"/>
      <c r="J204" s="33">
        <f>SUM(J193:J203)</f>
        <v>73810000</v>
      </c>
      <c r="K204" s="33">
        <f>SUM(K193:K203)</f>
        <v>73810000</v>
      </c>
      <c r="L204" s="32"/>
      <c r="M204" s="33">
        <f>SUM(M193:M203)</f>
        <v>0</v>
      </c>
      <c r="N204" s="33">
        <f>SUM(N193:N203)</f>
        <v>0</v>
      </c>
      <c r="O204" s="33">
        <f>SUM(O193:O203)</f>
        <v>0</v>
      </c>
      <c r="P204" s="34"/>
      <c r="Q204" s="35"/>
      <c r="R204" s="33">
        <f t="shared" ref="R204:AH204" si="75">SUM(R193:R203)</f>
        <v>0</v>
      </c>
      <c r="S204" s="33">
        <f t="shared" si="75"/>
        <v>0</v>
      </c>
      <c r="T204" s="33">
        <f t="shared" si="75"/>
        <v>73810000</v>
      </c>
      <c r="U204" s="33">
        <f t="shared" si="75"/>
        <v>73810000</v>
      </c>
      <c r="V204" s="33">
        <f t="shared" si="75"/>
        <v>0</v>
      </c>
      <c r="W204" s="33">
        <f t="shared" si="75"/>
        <v>0</v>
      </c>
      <c r="X204" s="33">
        <f t="shared" si="75"/>
        <v>0</v>
      </c>
      <c r="Y204" s="33">
        <f t="shared" si="75"/>
        <v>0</v>
      </c>
      <c r="Z204" s="33">
        <f t="shared" si="75"/>
        <v>0</v>
      </c>
      <c r="AA204" s="33">
        <f t="shared" si="75"/>
        <v>0</v>
      </c>
      <c r="AB204" s="33">
        <f t="shared" si="75"/>
        <v>0</v>
      </c>
      <c r="AC204" s="33">
        <f t="shared" si="75"/>
        <v>0</v>
      </c>
      <c r="AD204" s="33">
        <f t="shared" si="75"/>
        <v>0</v>
      </c>
      <c r="AE204" s="33">
        <f t="shared" si="75"/>
        <v>0</v>
      </c>
      <c r="AF204" s="33">
        <f t="shared" si="75"/>
        <v>0</v>
      </c>
      <c r="AG204" s="33">
        <f t="shared" si="75"/>
        <v>0</v>
      </c>
      <c r="AH204" s="33">
        <f t="shared" si="75"/>
        <v>73810000</v>
      </c>
      <c r="AI204" s="36">
        <f>IF(ISERROR(AH204/J204),0,AH204/J204)</f>
        <v>1</v>
      </c>
      <c r="AJ204" s="36">
        <f>IF(ISERROR(AH204/$AH$260),0,AH204/$AH$260)</f>
        <v>3.4778619714188726E-2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x14ac:dyDescent="0.25">
      <c r="A205" s="120" t="s">
        <v>68</v>
      </c>
      <c r="B205" s="121"/>
      <c r="C205" s="121"/>
      <c r="D205" s="121"/>
      <c r="E205" s="122"/>
      <c r="F205" s="9"/>
      <c r="G205" s="10"/>
      <c r="H205" s="11"/>
      <c r="I205" s="11"/>
      <c r="J205" s="12"/>
      <c r="K205" s="13"/>
      <c r="L205" s="14"/>
      <c r="M205" s="15"/>
      <c r="N205" s="15"/>
      <c r="O205" s="15"/>
      <c r="P205" s="10"/>
      <c r="Q205" s="16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7"/>
      <c r="AJ205" s="17"/>
    </row>
    <row r="206" spans="1:106" ht="12.75" customHeight="1" outlineLevel="1" x14ac:dyDescent="0.25">
      <c r="A206" s="19">
        <v>1</v>
      </c>
      <c r="B206" s="19"/>
      <c r="C206" s="20" t="s">
        <v>298</v>
      </c>
      <c r="D206" s="21">
        <v>45344</v>
      </c>
      <c r="E206" s="22" t="s">
        <v>393</v>
      </c>
      <c r="F206" s="22" t="s">
        <v>129</v>
      </c>
      <c r="G206" s="22" t="s">
        <v>130</v>
      </c>
      <c r="H206" s="21"/>
      <c r="I206" s="21"/>
      <c r="J206" s="118">
        <v>157850000</v>
      </c>
      <c r="K206" s="23">
        <v>7600000</v>
      </c>
      <c r="L206" s="22" t="s">
        <v>93</v>
      </c>
      <c r="M206" s="24"/>
      <c r="N206" s="24"/>
      <c r="O206" s="24"/>
      <c r="P206" s="22"/>
      <c r="Q206" s="22"/>
      <c r="R206" s="24"/>
      <c r="S206" s="24"/>
      <c r="T206" s="23">
        <v>7600000</v>
      </c>
      <c r="U206" s="25">
        <f>SUM(R206:T206)</f>
        <v>7600000</v>
      </c>
      <c r="V206" s="24"/>
      <c r="W206" s="24"/>
      <c r="X206" s="24"/>
      <c r="Y206" s="25">
        <f>SUM(V206:X206)</f>
        <v>0</v>
      </c>
      <c r="Z206" s="24"/>
      <c r="AA206" s="24"/>
      <c r="AB206" s="24"/>
      <c r="AC206" s="25">
        <f>SUM(Z206:AB206)</f>
        <v>0</v>
      </c>
      <c r="AD206" s="24"/>
      <c r="AE206" s="24"/>
      <c r="AF206" s="24"/>
      <c r="AG206" s="25">
        <f>SUM(AD206:AF206)</f>
        <v>0</v>
      </c>
      <c r="AH206" s="25">
        <f>SUM(U206,Y206,AC206,AG206)</f>
        <v>7600000</v>
      </c>
      <c r="AI206" s="26">
        <f>IF(ISERROR(AH206/J206),0,AH206/J206)</f>
        <v>4.8146974976243269E-2</v>
      </c>
      <c r="AJ206" s="27">
        <f>IF(ISERROR(AH206/$AH$260),"-",AH206/$AH$260)</f>
        <v>3.5810528360362328E-3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9">
        <v>2</v>
      </c>
      <c r="B207" s="19"/>
      <c r="C207" s="28" t="s">
        <v>166</v>
      </c>
      <c r="D207" s="29">
        <v>45344</v>
      </c>
      <c r="E207" s="30" t="s">
        <v>394</v>
      </c>
      <c r="F207" s="22" t="s">
        <v>129</v>
      </c>
      <c r="G207" s="22" t="s">
        <v>130</v>
      </c>
      <c r="H207" s="29"/>
      <c r="I207" s="29"/>
      <c r="J207" s="132"/>
      <c r="K207" s="31">
        <v>10136500</v>
      </c>
      <c r="L207" s="22" t="s">
        <v>93</v>
      </c>
      <c r="M207" s="24"/>
      <c r="N207" s="24"/>
      <c r="O207" s="24"/>
      <c r="P207" s="30"/>
      <c r="Q207" s="30"/>
      <c r="R207" s="24"/>
      <c r="S207" s="24"/>
      <c r="T207" s="31">
        <v>10136500</v>
      </c>
      <c r="U207" s="25">
        <f t="shared" ref="U207:U217" si="76">SUM(R207:T207)</f>
        <v>10136500</v>
      </c>
      <c r="V207" s="24"/>
      <c r="W207" s="24"/>
      <c r="X207" s="24"/>
      <c r="Y207" s="25">
        <f t="shared" ref="Y207:Y217" si="77">SUM(V207:X207)</f>
        <v>0</v>
      </c>
      <c r="Z207" s="24"/>
      <c r="AA207" s="24"/>
      <c r="AB207" s="24"/>
      <c r="AC207" s="25">
        <f t="shared" ref="AC207:AC217" si="78">SUM(Z207:AB207)</f>
        <v>0</v>
      </c>
      <c r="AD207" s="24"/>
      <c r="AE207" s="24"/>
      <c r="AF207" s="24"/>
      <c r="AG207" s="25">
        <f t="shared" ref="AG207:AG217" si="79">SUM(AD207:AF207)</f>
        <v>0</v>
      </c>
      <c r="AH207" s="25">
        <f t="shared" ref="AH207:AH217" si="80">SUM(U207,Y207,AC207,AG207)</f>
        <v>10136500</v>
      </c>
      <c r="AI207" s="26">
        <f t="shared" ref="AI207:AI217" si="81">IF(ISERROR(AH207/J207),0,AH207/J207)</f>
        <v>0</v>
      </c>
      <c r="AJ207" s="27">
        <f t="shared" ref="AJ207:AJ217" si="82">IF(ISERROR(AH207/$AH$260),"-",AH207/$AH$260)</f>
        <v>4.7762292200633251E-3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9">
        <v>3</v>
      </c>
      <c r="B208" s="19"/>
      <c r="C208" s="28" t="s">
        <v>163</v>
      </c>
      <c r="D208" s="29">
        <v>45344</v>
      </c>
      <c r="E208" s="30" t="s">
        <v>395</v>
      </c>
      <c r="F208" s="22" t="s">
        <v>129</v>
      </c>
      <c r="G208" s="22" t="s">
        <v>130</v>
      </c>
      <c r="H208" s="29"/>
      <c r="I208" s="29"/>
      <c r="J208" s="132"/>
      <c r="K208" s="31">
        <v>16911600</v>
      </c>
      <c r="L208" s="22" t="s">
        <v>93</v>
      </c>
      <c r="M208" s="24"/>
      <c r="N208" s="24"/>
      <c r="O208" s="24"/>
      <c r="P208" s="30"/>
      <c r="Q208" s="30"/>
      <c r="R208" s="24"/>
      <c r="S208" s="24"/>
      <c r="T208" s="31">
        <v>16911600</v>
      </c>
      <c r="U208" s="25">
        <f t="shared" si="76"/>
        <v>16911600</v>
      </c>
      <c r="V208" s="24"/>
      <c r="W208" s="24"/>
      <c r="X208" s="24"/>
      <c r="Y208" s="25">
        <f t="shared" si="77"/>
        <v>0</v>
      </c>
      <c r="Z208" s="24"/>
      <c r="AA208" s="24"/>
      <c r="AB208" s="24"/>
      <c r="AC208" s="25">
        <f t="shared" si="78"/>
        <v>0</v>
      </c>
      <c r="AD208" s="24"/>
      <c r="AE208" s="24"/>
      <c r="AF208" s="24"/>
      <c r="AG208" s="25">
        <f t="shared" si="79"/>
        <v>0</v>
      </c>
      <c r="AH208" s="25">
        <f t="shared" si="80"/>
        <v>16911600</v>
      </c>
      <c r="AI208" s="26">
        <f t="shared" si="81"/>
        <v>0</v>
      </c>
      <c r="AJ208" s="27">
        <f t="shared" si="82"/>
        <v>7.9685964660408358E-3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9">
        <v>4</v>
      </c>
      <c r="B209" s="19"/>
      <c r="C209" s="28" t="s">
        <v>162</v>
      </c>
      <c r="D209" s="29">
        <v>45342</v>
      </c>
      <c r="E209" s="30" t="s">
        <v>396</v>
      </c>
      <c r="F209" s="22" t="s">
        <v>129</v>
      </c>
      <c r="G209" s="22" t="s">
        <v>130</v>
      </c>
      <c r="H209" s="29"/>
      <c r="I209" s="29"/>
      <c r="J209" s="132"/>
      <c r="K209" s="31">
        <v>12190500</v>
      </c>
      <c r="L209" s="22" t="s">
        <v>93</v>
      </c>
      <c r="M209" s="24"/>
      <c r="N209" s="24"/>
      <c r="O209" s="24"/>
      <c r="P209" s="30"/>
      <c r="Q209" s="30"/>
      <c r="R209" s="24"/>
      <c r="S209" s="24"/>
      <c r="T209" s="31">
        <v>12190500</v>
      </c>
      <c r="U209" s="25">
        <f t="shared" si="76"/>
        <v>12190500</v>
      </c>
      <c r="V209" s="24"/>
      <c r="W209" s="24"/>
      <c r="X209" s="24"/>
      <c r="Y209" s="25">
        <f t="shared" si="77"/>
        <v>0</v>
      </c>
      <c r="Z209" s="24"/>
      <c r="AA209" s="24"/>
      <c r="AB209" s="24"/>
      <c r="AC209" s="25">
        <f t="shared" si="78"/>
        <v>0</v>
      </c>
      <c r="AD209" s="24"/>
      <c r="AE209" s="24"/>
      <c r="AF209" s="24"/>
      <c r="AG209" s="25">
        <f t="shared" si="79"/>
        <v>0</v>
      </c>
      <c r="AH209" s="25">
        <f t="shared" si="80"/>
        <v>12190500</v>
      </c>
      <c r="AI209" s="26">
        <f t="shared" si="81"/>
        <v>0</v>
      </c>
      <c r="AJ209" s="27">
        <f t="shared" si="82"/>
        <v>5.7440558681183806E-3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9">
        <v>5</v>
      </c>
      <c r="B210" s="19"/>
      <c r="C210" s="28" t="s">
        <v>405</v>
      </c>
      <c r="D210" s="29">
        <v>45342</v>
      </c>
      <c r="E210" s="30" t="s">
        <v>397</v>
      </c>
      <c r="F210" s="22" t="s">
        <v>129</v>
      </c>
      <c r="G210" s="22" t="s">
        <v>130</v>
      </c>
      <c r="H210" s="29"/>
      <c r="I210" s="29"/>
      <c r="J210" s="132"/>
      <c r="K210" s="31">
        <v>16044600</v>
      </c>
      <c r="L210" s="22" t="s">
        <v>93</v>
      </c>
      <c r="M210" s="24"/>
      <c r="N210" s="24"/>
      <c r="O210" s="24"/>
      <c r="P210" s="30"/>
      <c r="Q210" s="30"/>
      <c r="R210" s="24"/>
      <c r="S210" s="24"/>
      <c r="T210" s="31">
        <v>16044600</v>
      </c>
      <c r="U210" s="25">
        <f t="shared" si="76"/>
        <v>16044600</v>
      </c>
      <c r="V210" s="24"/>
      <c r="W210" s="24"/>
      <c r="X210" s="24"/>
      <c r="Y210" s="25">
        <f t="shared" si="77"/>
        <v>0</v>
      </c>
      <c r="Z210" s="24"/>
      <c r="AA210" s="24"/>
      <c r="AB210" s="24"/>
      <c r="AC210" s="25">
        <f t="shared" si="78"/>
        <v>0</v>
      </c>
      <c r="AD210" s="24"/>
      <c r="AE210" s="24"/>
      <c r="AF210" s="24"/>
      <c r="AG210" s="25">
        <f t="shared" si="79"/>
        <v>0</v>
      </c>
      <c r="AH210" s="25">
        <f t="shared" si="80"/>
        <v>16044600</v>
      </c>
      <c r="AI210" s="26">
        <f t="shared" si="81"/>
        <v>0</v>
      </c>
      <c r="AJ210" s="27">
        <f t="shared" si="82"/>
        <v>7.560073728035124E-3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9">
        <v>6</v>
      </c>
      <c r="B211" s="19"/>
      <c r="C211" s="28" t="s">
        <v>286</v>
      </c>
      <c r="D211" s="29">
        <v>45342</v>
      </c>
      <c r="E211" s="30" t="s">
        <v>398</v>
      </c>
      <c r="F211" s="22" t="s">
        <v>129</v>
      </c>
      <c r="G211" s="22" t="s">
        <v>130</v>
      </c>
      <c r="H211" s="29"/>
      <c r="I211" s="29"/>
      <c r="J211" s="132"/>
      <c r="K211" s="31">
        <v>9096000</v>
      </c>
      <c r="L211" s="22" t="s">
        <v>93</v>
      </c>
      <c r="M211" s="24"/>
      <c r="N211" s="24"/>
      <c r="O211" s="24"/>
      <c r="P211" s="30"/>
      <c r="Q211" s="30"/>
      <c r="R211" s="24"/>
      <c r="S211" s="24"/>
      <c r="T211" s="31">
        <v>9096000</v>
      </c>
      <c r="U211" s="25">
        <f t="shared" si="76"/>
        <v>9096000</v>
      </c>
      <c r="V211" s="24"/>
      <c r="W211" s="24"/>
      <c r="X211" s="24"/>
      <c r="Y211" s="25">
        <f t="shared" si="77"/>
        <v>0</v>
      </c>
      <c r="Z211" s="24"/>
      <c r="AA211" s="24"/>
      <c r="AB211" s="24"/>
      <c r="AC211" s="25">
        <f t="shared" si="78"/>
        <v>0</v>
      </c>
      <c r="AD211" s="24"/>
      <c r="AE211" s="24"/>
      <c r="AF211" s="24"/>
      <c r="AG211" s="25">
        <f t="shared" si="79"/>
        <v>0</v>
      </c>
      <c r="AH211" s="25">
        <f t="shared" si="80"/>
        <v>9096000</v>
      </c>
      <c r="AI211" s="26">
        <f t="shared" si="81"/>
        <v>0</v>
      </c>
      <c r="AJ211" s="27">
        <f t="shared" si="82"/>
        <v>4.2859548153402066E-3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9">
        <v>7</v>
      </c>
      <c r="B212" s="19"/>
      <c r="C212" s="28" t="s">
        <v>285</v>
      </c>
      <c r="D212" s="29">
        <v>45342</v>
      </c>
      <c r="E212" s="30" t="s">
        <v>399</v>
      </c>
      <c r="F212" s="22" t="s">
        <v>129</v>
      </c>
      <c r="G212" s="22" t="s">
        <v>130</v>
      </c>
      <c r="H212" s="29"/>
      <c r="I212" s="29"/>
      <c r="J212" s="132"/>
      <c r="K212" s="31">
        <v>10817750</v>
      </c>
      <c r="L212" s="22" t="s">
        <v>93</v>
      </c>
      <c r="M212" s="24"/>
      <c r="N212" s="24"/>
      <c r="O212" s="24"/>
      <c r="P212" s="30"/>
      <c r="Q212" s="30"/>
      <c r="R212" s="24"/>
      <c r="S212" s="24"/>
      <c r="T212" s="31">
        <v>10817750</v>
      </c>
      <c r="U212" s="25">
        <f t="shared" si="76"/>
        <v>10817750</v>
      </c>
      <c r="V212" s="24"/>
      <c r="W212" s="24"/>
      <c r="X212" s="24"/>
      <c r="Y212" s="25">
        <f t="shared" si="77"/>
        <v>0</v>
      </c>
      <c r="Z212" s="24"/>
      <c r="AA212" s="24"/>
      <c r="AB212" s="24"/>
      <c r="AC212" s="25">
        <f t="shared" si="78"/>
        <v>0</v>
      </c>
      <c r="AD212" s="24"/>
      <c r="AE212" s="24"/>
      <c r="AF212" s="24"/>
      <c r="AG212" s="25">
        <f t="shared" si="79"/>
        <v>0</v>
      </c>
      <c r="AH212" s="25">
        <f t="shared" si="80"/>
        <v>10817750</v>
      </c>
      <c r="AI212" s="26">
        <f t="shared" si="81"/>
        <v>0</v>
      </c>
      <c r="AJ212" s="27">
        <f t="shared" si="82"/>
        <v>5.0972281996093365E-3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9">
        <v>8</v>
      </c>
      <c r="B213" s="19"/>
      <c r="C213" s="28" t="s">
        <v>291</v>
      </c>
      <c r="D213" s="29">
        <v>45342</v>
      </c>
      <c r="E213" s="30" t="s">
        <v>400</v>
      </c>
      <c r="F213" s="22" t="s">
        <v>129</v>
      </c>
      <c r="G213" s="22" t="s">
        <v>130</v>
      </c>
      <c r="H213" s="29"/>
      <c r="I213" s="29"/>
      <c r="J213" s="132"/>
      <c r="K213" s="31">
        <v>8514450</v>
      </c>
      <c r="L213" s="22" t="s">
        <v>93</v>
      </c>
      <c r="M213" s="24"/>
      <c r="N213" s="24"/>
      <c r="O213" s="24"/>
      <c r="P213" s="30"/>
      <c r="Q213" s="30"/>
      <c r="R213" s="24"/>
      <c r="S213" s="24"/>
      <c r="T213" s="31">
        <v>8514450</v>
      </c>
      <c r="U213" s="25">
        <f t="shared" si="76"/>
        <v>8514450</v>
      </c>
      <c r="V213" s="24"/>
      <c r="W213" s="24"/>
      <c r="X213" s="24"/>
      <c r="Y213" s="25">
        <f t="shared" si="77"/>
        <v>0</v>
      </c>
      <c r="Z213" s="24"/>
      <c r="AA213" s="24"/>
      <c r="AB213" s="24"/>
      <c r="AC213" s="25">
        <f t="shared" si="78"/>
        <v>0</v>
      </c>
      <c r="AD213" s="24"/>
      <c r="AE213" s="24"/>
      <c r="AF213" s="24"/>
      <c r="AG213" s="25">
        <f t="shared" si="79"/>
        <v>0</v>
      </c>
      <c r="AH213" s="25">
        <f t="shared" si="80"/>
        <v>8514450</v>
      </c>
      <c r="AI213" s="26">
        <f t="shared" si="81"/>
        <v>0</v>
      </c>
      <c r="AJ213" s="27">
        <f t="shared" si="82"/>
        <v>4.0119335947090395E-3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9">
        <v>9</v>
      </c>
      <c r="B214" s="19"/>
      <c r="C214" s="28" t="s">
        <v>165</v>
      </c>
      <c r="D214" s="29">
        <v>45344</v>
      </c>
      <c r="E214" s="30" t="s">
        <v>401</v>
      </c>
      <c r="F214" s="22" t="s">
        <v>129</v>
      </c>
      <c r="G214" s="22" t="s">
        <v>130</v>
      </c>
      <c r="H214" s="29"/>
      <c r="I214" s="29"/>
      <c r="J214" s="132"/>
      <c r="K214" s="31">
        <v>13554000</v>
      </c>
      <c r="L214" s="22" t="s">
        <v>93</v>
      </c>
      <c r="M214" s="24"/>
      <c r="N214" s="24"/>
      <c r="O214" s="24"/>
      <c r="P214" s="30"/>
      <c r="Q214" s="30"/>
      <c r="R214" s="24"/>
      <c r="S214" s="24"/>
      <c r="T214" s="31">
        <v>13554000</v>
      </c>
      <c r="U214" s="25">
        <f t="shared" si="76"/>
        <v>13554000</v>
      </c>
      <c r="V214" s="24"/>
      <c r="W214" s="24"/>
      <c r="X214" s="24"/>
      <c r="Y214" s="25">
        <f t="shared" si="77"/>
        <v>0</v>
      </c>
      <c r="Z214" s="24"/>
      <c r="AA214" s="24"/>
      <c r="AB214" s="24"/>
      <c r="AC214" s="25">
        <f t="shared" si="78"/>
        <v>0</v>
      </c>
      <c r="AD214" s="24"/>
      <c r="AE214" s="24"/>
      <c r="AF214" s="24"/>
      <c r="AG214" s="25">
        <f t="shared" si="79"/>
        <v>0</v>
      </c>
      <c r="AH214" s="25">
        <f t="shared" si="80"/>
        <v>13554000</v>
      </c>
      <c r="AI214" s="26">
        <f t="shared" si="81"/>
        <v>0</v>
      </c>
      <c r="AJ214" s="27">
        <f t="shared" si="82"/>
        <v>6.3865250183730389E-3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9">
        <v>10</v>
      </c>
      <c r="B215" s="19"/>
      <c r="C215" s="28" t="s">
        <v>161</v>
      </c>
      <c r="D215" s="29">
        <v>45342</v>
      </c>
      <c r="E215" s="30" t="s">
        <v>402</v>
      </c>
      <c r="F215" s="22" t="s">
        <v>129</v>
      </c>
      <c r="G215" s="22" t="s">
        <v>130</v>
      </c>
      <c r="H215" s="29"/>
      <c r="I215" s="29"/>
      <c r="J215" s="132"/>
      <c r="K215" s="31">
        <v>5830000</v>
      </c>
      <c r="L215" s="22" t="s">
        <v>93</v>
      </c>
      <c r="M215" s="24"/>
      <c r="N215" s="24"/>
      <c r="O215" s="24"/>
      <c r="P215" s="30"/>
      <c r="Q215" s="30"/>
      <c r="R215" s="24"/>
      <c r="S215" s="24"/>
      <c r="T215" s="31">
        <v>5830000</v>
      </c>
      <c r="U215" s="25">
        <f t="shared" si="76"/>
        <v>5830000</v>
      </c>
      <c r="V215" s="24"/>
      <c r="W215" s="24"/>
      <c r="X215" s="24"/>
      <c r="Y215" s="25">
        <f t="shared" si="77"/>
        <v>0</v>
      </c>
      <c r="Z215" s="24"/>
      <c r="AA215" s="24"/>
      <c r="AB215" s="24"/>
      <c r="AC215" s="25">
        <f t="shared" si="78"/>
        <v>0</v>
      </c>
      <c r="AD215" s="24"/>
      <c r="AE215" s="24"/>
      <c r="AF215" s="24"/>
      <c r="AG215" s="25">
        <f t="shared" si="79"/>
        <v>0</v>
      </c>
      <c r="AH215" s="25">
        <f t="shared" si="80"/>
        <v>5830000</v>
      </c>
      <c r="AI215" s="26">
        <f t="shared" si="81"/>
        <v>0</v>
      </c>
      <c r="AJ215" s="27">
        <f t="shared" si="82"/>
        <v>2.7470444781698996E-3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9">
        <v>11</v>
      </c>
      <c r="B216" s="19"/>
      <c r="C216" s="28" t="s">
        <v>164</v>
      </c>
      <c r="D216" s="29">
        <v>45344</v>
      </c>
      <c r="E216" s="30" t="s">
        <v>403</v>
      </c>
      <c r="F216" s="22" t="s">
        <v>129</v>
      </c>
      <c r="G216" s="22" t="s">
        <v>130</v>
      </c>
      <c r="H216" s="29"/>
      <c r="I216" s="29"/>
      <c r="J216" s="132"/>
      <c r="K216" s="31">
        <v>14990000</v>
      </c>
      <c r="L216" s="22" t="s">
        <v>93</v>
      </c>
      <c r="M216" s="24"/>
      <c r="N216" s="24"/>
      <c r="O216" s="24"/>
      <c r="P216" s="30"/>
      <c r="Q216" s="30"/>
      <c r="R216" s="24"/>
      <c r="S216" s="24"/>
      <c r="T216" s="31">
        <v>14990000</v>
      </c>
      <c r="U216" s="25">
        <f t="shared" si="76"/>
        <v>14990000</v>
      </c>
      <c r="V216" s="24"/>
      <c r="W216" s="24"/>
      <c r="X216" s="24"/>
      <c r="Y216" s="25">
        <f t="shared" si="77"/>
        <v>0</v>
      </c>
      <c r="Z216" s="24"/>
      <c r="AA216" s="24"/>
      <c r="AB216" s="24"/>
      <c r="AC216" s="25">
        <f t="shared" si="78"/>
        <v>0</v>
      </c>
      <c r="AD216" s="24"/>
      <c r="AE216" s="24"/>
      <c r="AF216" s="24"/>
      <c r="AG216" s="25">
        <f t="shared" si="79"/>
        <v>0</v>
      </c>
      <c r="AH216" s="25">
        <f t="shared" si="80"/>
        <v>14990000</v>
      </c>
      <c r="AI216" s="26">
        <f t="shared" si="81"/>
        <v>0</v>
      </c>
      <c r="AJ216" s="27">
        <f t="shared" si="82"/>
        <v>7.0631555279188326E-3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9">
        <v>12</v>
      </c>
      <c r="B217" s="19"/>
      <c r="C217" s="28" t="s">
        <v>406</v>
      </c>
      <c r="D217" s="29">
        <v>45358</v>
      </c>
      <c r="E217" s="30" t="s">
        <v>404</v>
      </c>
      <c r="F217" s="22" t="s">
        <v>129</v>
      </c>
      <c r="G217" s="22" t="s">
        <v>130</v>
      </c>
      <c r="H217" s="29"/>
      <c r="I217" s="29"/>
      <c r="J217" s="132"/>
      <c r="K217" s="31">
        <v>32164600</v>
      </c>
      <c r="L217" s="22" t="s">
        <v>93</v>
      </c>
      <c r="M217" s="24"/>
      <c r="N217" s="24"/>
      <c r="O217" s="24"/>
      <c r="P217" s="30"/>
      <c r="Q217" s="30"/>
      <c r="R217" s="24"/>
      <c r="S217" s="24"/>
      <c r="T217" s="31">
        <v>32164600</v>
      </c>
      <c r="U217" s="25">
        <f t="shared" si="76"/>
        <v>32164600</v>
      </c>
      <c r="V217" s="24"/>
      <c r="W217" s="24"/>
      <c r="X217" s="24"/>
      <c r="Y217" s="25">
        <f t="shared" si="77"/>
        <v>0</v>
      </c>
      <c r="Z217" s="24"/>
      <c r="AA217" s="24"/>
      <c r="AB217" s="24"/>
      <c r="AC217" s="25">
        <f t="shared" si="78"/>
        <v>0</v>
      </c>
      <c r="AD217" s="24"/>
      <c r="AE217" s="24"/>
      <c r="AF217" s="24"/>
      <c r="AG217" s="25">
        <f t="shared" si="79"/>
        <v>0</v>
      </c>
      <c r="AH217" s="25">
        <f t="shared" si="80"/>
        <v>32164600</v>
      </c>
      <c r="AI217" s="26">
        <f t="shared" si="81"/>
        <v>0</v>
      </c>
      <c r="AJ217" s="27">
        <f t="shared" si="82"/>
        <v>1.5155675269733028E-2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9">
        <v>13</v>
      </c>
      <c r="B218" s="19"/>
      <c r="C218" s="28"/>
      <c r="D218" s="29"/>
      <c r="E218" s="30"/>
      <c r="F218" s="30"/>
      <c r="G218" s="30"/>
      <c r="H218" s="29"/>
      <c r="I218" s="29"/>
      <c r="J218" s="119"/>
      <c r="K218" s="31"/>
      <c r="L218" s="30"/>
      <c r="M218" s="24"/>
      <c r="N218" s="24"/>
      <c r="O218" s="24"/>
      <c r="P218" s="30"/>
      <c r="Q218" s="30"/>
      <c r="R218" s="24"/>
      <c r="S218" s="24"/>
      <c r="T218" s="24"/>
      <c r="U218" s="25">
        <f>SUM(R218:T218)</f>
        <v>0</v>
      </c>
      <c r="V218" s="24"/>
      <c r="W218" s="24"/>
      <c r="X218" s="24"/>
      <c r="Y218" s="25">
        <f>SUM(V218:X218)</f>
        <v>0</v>
      </c>
      <c r="Z218" s="24"/>
      <c r="AA218" s="24"/>
      <c r="AB218" s="24"/>
      <c r="AC218" s="25">
        <f>SUM(Z218:AB218)</f>
        <v>0</v>
      </c>
      <c r="AD218" s="24"/>
      <c r="AE218" s="24"/>
      <c r="AF218" s="24"/>
      <c r="AG218" s="25">
        <f>SUM(AD218:AF218)</f>
        <v>0</v>
      </c>
      <c r="AH218" s="25">
        <f>SUM(U218,Y218,AC218,AG218)</f>
        <v>0</v>
      </c>
      <c r="AI218" s="26">
        <f>IF(ISERROR(AH218/J218),0,AH218/J218)</f>
        <v>0</v>
      </c>
      <c r="AJ218" s="27">
        <f>IF(ISERROR(AH218/$AH$260),"-",AH218/$AH$260)</f>
        <v>0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s="37" customFormat="1" ht="12.75" customHeight="1" x14ac:dyDescent="0.25">
      <c r="A219" s="108" t="s">
        <v>69</v>
      </c>
      <c r="B219" s="110"/>
      <c r="C219" s="110"/>
      <c r="D219" s="110"/>
      <c r="E219" s="110"/>
      <c r="F219" s="110"/>
      <c r="G219" s="110"/>
      <c r="H219" s="110"/>
      <c r="I219" s="111"/>
      <c r="J219" s="33">
        <f>SUM(J206:J218)</f>
        <v>157850000</v>
      </c>
      <c r="K219" s="33">
        <f>SUM(K206:K218)</f>
        <v>157850000</v>
      </c>
      <c r="L219" s="32"/>
      <c r="M219" s="33">
        <f>SUM(M206:M218)</f>
        <v>0</v>
      </c>
      <c r="N219" s="33">
        <f>SUM(N206:N218)</f>
        <v>0</v>
      </c>
      <c r="O219" s="33">
        <f>SUM(O206:O218)</f>
        <v>0</v>
      </c>
      <c r="P219" s="34"/>
      <c r="Q219" s="35"/>
      <c r="R219" s="33">
        <f t="shared" ref="R219:AH219" si="83">SUM(R206:R218)</f>
        <v>0</v>
      </c>
      <c r="S219" s="33">
        <f t="shared" si="83"/>
        <v>0</v>
      </c>
      <c r="T219" s="33">
        <f t="shared" si="83"/>
        <v>157850000</v>
      </c>
      <c r="U219" s="33">
        <f t="shared" si="83"/>
        <v>157850000</v>
      </c>
      <c r="V219" s="33">
        <f t="shared" si="83"/>
        <v>0</v>
      </c>
      <c r="W219" s="33">
        <f t="shared" si="83"/>
        <v>0</v>
      </c>
      <c r="X219" s="33">
        <f t="shared" si="83"/>
        <v>0</v>
      </c>
      <c r="Y219" s="33">
        <f t="shared" si="83"/>
        <v>0</v>
      </c>
      <c r="Z219" s="33">
        <f t="shared" si="83"/>
        <v>0</v>
      </c>
      <c r="AA219" s="33">
        <f t="shared" si="83"/>
        <v>0</v>
      </c>
      <c r="AB219" s="33">
        <f t="shared" si="83"/>
        <v>0</v>
      </c>
      <c r="AC219" s="33">
        <f t="shared" si="83"/>
        <v>0</v>
      </c>
      <c r="AD219" s="33">
        <f t="shared" si="83"/>
        <v>0</v>
      </c>
      <c r="AE219" s="33">
        <f t="shared" si="83"/>
        <v>0</v>
      </c>
      <c r="AF219" s="33">
        <f t="shared" si="83"/>
        <v>0</v>
      </c>
      <c r="AG219" s="33">
        <f t="shared" si="83"/>
        <v>0</v>
      </c>
      <c r="AH219" s="33">
        <f t="shared" si="83"/>
        <v>157850000</v>
      </c>
      <c r="AI219" s="36">
        <f>IF(ISERROR(AH219/J219),0,AH219/J219)</f>
        <v>1</v>
      </c>
      <c r="AJ219" s="36">
        <f>IF(ISERROR(AH219/$AH$260),0,AH219/$AH$260)</f>
        <v>7.4377525022147284E-2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x14ac:dyDescent="0.25">
      <c r="A220" s="120" t="s">
        <v>70</v>
      </c>
      <c r="B220" s="121"/>
      <c r="C220" s="121"/>
      <c r="D220" s="121"/>
      <c r="E220" s="122"/>
      <c r="F220" s="9"/>
      <c r="G220" s="10"/>
      <c r="H220" s="11"/>
      <c r="I220" s="11"/>
      <c r="J220" s="12"/>
      <c r="K220" s="13"/>
      <c r="L220" s="14"/>
      <c r="M220" s="15"/>
      <c r="N220" s="15"/>
      <c r="O220" s="15"/>
      <c r="P220" s="10"/>
      <c r="Q220" s="16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7"/>
      <c r="AJ220" s="17"/>
    </row>
    <row r="221" spans="1:106" ht="12.75" customHeight="1" outlineLevel="1" x14ac:dyDescent="0.25">
      <c r="A221" s="19">
        <v>1</v>
      </c>
      <c r="B221" s="19"/>
      <c r="C221" s="20" t="s">
        <v>411</v>
      </c>
      <c r="D221" s="21">
        <v>45366</v>
      </c>
      <c r="E221" s="22" t="s">
        <v>407</v>
      </c>
      <c r="F221" s="22" t="s">
        <v>129</v>
      </c>
      <c r="G221" s="22" t="s">
        <v>130</v>
      </c>
      <c r="H221" s="21"/>
      <c r="I221" s="21"/>
      <c r="J221" s="118">
        <v>70450000</v>
      </c>
      <c r="K221" s="23">
        <v>61730000</v>
      </c>
      <c r="L221" s="22" t="s">
        <v>93</v>
      </c>
      <c r="M221" s="24"/>
      <c r="N221" s="24"/>
      <c r="O221" s="24"/>
      <c r="P221" s="22"/>
      <c r="Q221" s="22"/>
      <c r="R221" s="24"/>
      <c r="S221" s="24"/>
      <c r="T221" s="23">
        <v>61730000</v>
      </c>
      <c r="U221" s="25">
        <f>SUM(R221:T221)</f>
        <v>61730000</v>
      </c>
      <c r="V221" s="24"/>
      <c r="W221" s="24"/>
      <c r="X221" s="24"/>
      <c r="Y221" s="25">
        <f>SUM(V221:X221)</f>
        <v>0</v>
      </c>
      <c r="Z221" s="24"/>
      <c r="AA221" s="24"/>
      <c r="AB221" s="24"/>
      <c r="AC221" s="25">
        <f>SUM(Z221:AB221)</f>
        <v>0</v>
      </c>
      <c r="AD221" s="24"/>
      <c r="AE221" s="24"/>
      <c r="AF221" s="24"/>
      <c r="AG221" s="25">
        <f>SUM(AD221:AF221)</f>
        <v>0</v>
      </c>
      <c r="AH221" s="25">
        <f>SUM(U221,Y221,AC221,AG221)</f>
        <v>61730000</v>
      </c>
      <c r="AI221" s="26">
        <f>IF(ISERROR(AH221/J221),0,AH221/J221)</f>
        <v>0.87622427253371182</v>
      </c>
      <c r="AJ221" s="27">
        <f>IF(ISERROR(AH221/$AH$260),"-",AH221/$AH$260)</f>
        <v>2.9086630469541665E-2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9">
        <v>2</v>
      </c>
      <c r="B222" s="19"/>
      <c r="C222" s="28" t="s">
        <v>302</v>
      </c>
      <c r="D222" s="29">
        <v>45359</v>
      </c>
      <c r="E222" s="30" t="s">
        <v>408</v>
      </c>
      <c r="F222" s="22" t="s">
        <v>129</v>
      </c>
      <c r="G222" s="22" t="s">
        <v>130</v>
      </c>
      <c r="H222" s="29"/>
      <c r="I222" s="29"/>
      <c r="J222" s="132"/>
      <c r="K222" s="31">
        <v>2600000</v>
      </c>
      <c r="L222" s="22" t="s">
        <v>93</v>
      </c>
      <c r="M222" s="24"/>
      <c r="N222" s="24"/>
      <c r="O222" s="24"/>
      <c r="P222" s="30"/>
      <c r="Q222" s="30"/>
      <c r="R222" s="24"/>
      <c r="S222" s="24"/>
      <c r="T222" s="31">
        <v>2600000</v>
      </c>
      <c r="U222" s="25">
        <f t="shared" ref="U222:U224" si="84">SUM(R222:T222)</f>
        <v>2600000</v>
      </c>
      <c r="V222" s="24"/>
      <c r="W222" s="24"/>
      <c r="X222" s="24"/>
      <c r="Y222" s="25">
        <f t="shared" ref="Y222:Y224" si="85">SUM(V222:X222)</f>
        <v>0</v>
      </c>
      <c r="Z222" s="24"/>
      <c r="AA222" s="24"/>
      <c r="AB222" s="24"/>
      <c r="AC222" s="25">
        <f t="shared" ref="AC222:AC224" si="86">SUM(Z222:AB222)</f>
        <v>0</v>
      </c>
      <c r="AD222" s="24"/>
      <c r="AE222" s="24"/>
      <c r="AF222" s="24"/>
      <c r="AG222" s="25">
        <f t="shared" ref="AG222:AG224" si="87">SUM(AD222:AF222)</f>
        <v>0</v>
      </c>
      <c r="AH222" s="25">
        <f t="shared" ref="AH222:AH224" si="88">SUM(U222,Y222,AC222,AG222)</f>
        <v>2600000</v>
      </c>
      <c r="AI222" s="26">
        <f t="shared" ref="AI222:AI224" si="89">IF(ISERROR(AH222/J222),0,AH222/J222)</f>
        <v>0</v>
      </c>
      <c r="AJ222" s="27">
        <f t="shared" ref="AJ222:AJ224" si="90">IF(ISERROR(AH222/$AH$260),"-",AH222/$AH$260)</f>
        <v>1.2250970228545007E-3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9">
        <v>3</v>
      </c>
      <c r="B223" s="19"/>
      <c r="C223" s="20" t="s">
        <v>377</v>
      </c>
      <c r="D223" s="21">
        <v>45366</v>
      </c>
      <c r="E223" s="30" t="s">
        <v>409</v>
      </c>
      <c r="F223" s="22" t="s">
        <v>129</v>
      </c>
      <c r="G223" s="22" t="s">
        <v>130</v>
      </c>
      <c r="H223" s="29"/>
      <c r="I223" s="29"/>
      <c r="J223" s="132"/>
      <c r="K223" s="31">
        <v>2300000</v>
      </c>
      <c r="L223" s="22" t="s">
        <v>93</v>
      </c>
      <c r="M223" s="24"/>
      <c r="N223" s="24"/>
      <c r="O223" s="24"/>
      <c r="P223" s="30"/>
      <c r="Q223" s="30"/>
      <c r="R223" s="24"/>
      <c r="S223" s="24"/>
      <c r="T223" s="31">
        <v>2300000</v>
      </c>
      <c r="U223" s="25">
        <f t="shared" si="84"/>
        <v>2300000</v>
      </c>
      <c r="V223" s="24"/>
      <c r="W223" s="24"/>
      <c r="X223" s="24"/>
      <c r="Y223" s="25">
        <f t="shared" si="85"/>
        <v>0</v>
      </c>
      <c r="Z223" s="24"/>
      <c r="AA223" s="24"/>
      <c r="AB223" s="24"/>
      <c r="AC223" s="25">
        <f t="shared" si="86"/>
        <v>0</v>
      </c>
      <c r="AD223" s="24"/>
      <c r="AE223" s="24"/>
      <c r="AF223" s="24"/>
      <c r="AG223" s="25">
        <f t="shared" si="87"/>
        <v>0</v>
      </c>
      <c r="AH223" s="25">
        <f t="shared" si="88"/>
        <v>2300000</v>
      </c>
      <c r="AI223" s="26">
        <f t="shared" si="89"/>
        <v>0</v>
      </c>
      <c r="AJ223" s="27">
        <f t="shared" si="90"/>
        <v>1.0837396740635968E-3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9">
        <v>4</v>
      </c>
      <c r="B224" s="19"/>
      <c r="C224" s="28" t="s">
        <v>160</v>
      </c>
      <c r="D224" s="29">
        <v>45371</v>
      </c>
      <c r="E224" s="30" t="s">
        <v>410</v>
      </c>
      <c r="F224" s="22" t="s">
        <v>129</v>
      </c>
      <c r="G224" s="22" t="s">
        <v>130</v>
      </c>
      <c r="H224" s="29"/>
      <c r="I224" s="29"/>
      <c r="J224" s="132"/>
      <c r="K224" s="31">
        <v>3820000</v>
      </c>
      <c r="L224" s="22" t="s">
        <v>93</v>
      </c>
      <c r="M224" s="24"/>
      <c r="N224" s="24"/>
      <c r="O224" s="24"/>
      <c r="P224" s="30"/>
      <c r="Q224" s="30"/>
      <c r="R224" s="24"/>
      <c r="S224" s="24"/>
      <c r="T224" s="31">
        <v>3820000</v>
      </c>
      <c r="U224" s="25">
        <f t="shared" si="84"/>
        <v>3820000</v>
      </c>
      <c r="V224" s="24"/>
      <c r="W224" s="24"/>
      <c r="X224" s="24"/>
      <c r="Y224" s="25">
        <f t="shared" si="85"/>
        <v>0</v>
      </c>
      <c r="Z224" s="24"/>
      <c r="AA224" s="24"/>
      <c r="AB224" s="24"/>
      <c r="AC224" s="25">
        <f t="shared" si="86"/>
        <v>0</v>
      </c>
      <c r="AD224" s="24"/>
      <c r="AE224" s="24"/>
      <c r="AF224" s="24"/>
      <c r="AG224" s="25">
        <f t="shared" si="87"/>
        <v>0</v>
      </c>
      <c r="AH224" s="25">
        <f t="shared" si="88"/>
        <v>3820000</v>
      </c>
      <c r="AI224" s="26">
        <f t="shared" si="89"/>
        <v>0</v>
      </c>
      <c r="AJ224" s="27">
        <f t="shared" si="90"/>
        <v>1.7999502412708432E-3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9">
        <v>5</v>
      </c>
      <c r="B225" s="19"/>
      <c r="C225" s="28"/>
      <c r="D225" s="29"/>
      <c r="E225" s="30"/>
      <c r="F225" s="30"/>
      <c r="G225" s="30"/>
      <c r="H225" s="29"/>
      <c r="I225" s="29"/>
      <c r="J225" s="119"/>
      <c r="K225" s="31"/>
      <c r="L225" s="30"/>
      <c r="M225" s="24"/>
      <c r="N225" s="24"/>
      <c r="O225" s="24"/>
      <c r="P225" s="30"/>
      <c r="Q225" s="30"/>
      <c r="R225" s="24"/>
      <c r="S225" s="24"/>
      <c r="T225" s="24"/>
      <c r="U225" s="25">
        <f>SUM(R225:T225)</f>
        <v>0</v>
      </c>
      <c r="V225" s="24"/>
      <c r="W225" s="24"/>
      <c r="X225" s="24"/>
      <c r="Y225" s="25">
        <f>SUM(V225:X225)</f>
        <v>0</v>
      </c>
      <c r="Z225" s="24"/>
      <c r="AA225" s="24"/>
      <c r="AB225" s="24"/>
      <c r="AC225" s="25">
        <f>SUM(Z225:AB225)</f>
        <v>0</v>
      </c>
      <c r="AD225" s="24"/>
      <c r="AE225" s="24"/>
      <c r="AF225" s="24"/>
      <c r="AG225" s="25">
        <f>SUM(AD225:AF225)</f>
        <v>0</v>
      </c>
      <c r="AH225" s="25">
        <f>SUM(U225,Y225,AC225,AG225)</f>
        <v>0</v>
      </c>
      <c r="AI225" s="26">
        <f>IF(ISERROR(AH225/J225),0,AH225/J225)</f>
        <v>0</v>
      </c>
      <c r="AJ225" s="27">
        <f>IF(ISERROR(AH225/$AH$260),"-",AH225/$AH$260)</f>
        <v>0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s="37" customFormat="1" ht="12.75" customHeight="1" x14ac:dyDescent="0.25">
      <c r="A226" s="108" t="s">
        <v>71</v>
      </c>
      <c r="B226" s="110"/>
      <c r="C226" s="110"/>
      <c r="D226" s="110"/>
      <c r="E226" s="110"/>
      <c r="F226" s="110"/>
      <c r="G226" s="110"/>
      <c r="H226" s="110"/>
      <c r="I226" s="111"/>
      <c r="J226" s="33">
        <f>SUM(J221:J225)</f>
        <v>70450000</v>
      </c>
      <c r="K226" s="33">
        <f>SUM(K221:K225)</f>
        <v>70450000</v>
      </c>
      <c r="L226" s="32"/>
      <c r="M226" s="33">
        <f>SUM(M221:M225)</f>
        <v>0</v>
      </c>
      <c r="N226" s="33">
        <f>SUM(N221:N225)</f>
        <v>0</v>
      </c>
      <c r="O226" s="33">
        <f>SUM(O221:O225)</f>
        <v>0</v>
      </c>
      <c r="P226" s="34"/>
      <c r="Q226" s="35"/>
      <c r="R226" s="33">
        <f t="shared" ref="R226:AH226" si="91">SUM(R221:R225)</f>
        <v>0</v>
      </c>
      <c r="S226" s="33">
        <f t="shared" si="91"/>
        <v>0</v>
      </c>
      <c r="T226" s="33">
        <f t="shared" si="91"/>
        <v>70450000</v>
      </c>
      <c r="U226" s="33">
        <f t="shared" si="91"/>
        <v>70450000</v>
      </c>
      <c r="V226" s="33">
        <f t="shared" si="91"/>
        <v>0</v>
      </c>
      <c r="W226" s="33">
        <f t="shared" si="91"/>
        <v>0</v>
      </c>
      <c r="X226" s="33">
        <f t="shared" si="91"/>
        <v>0</v>
      </c>
      <c r="Y226" s="33">
        <f t="shared" si="91"/>
        <v>0</v>
      </c>
      <c r="Z226" s="33">
        <f t="shared" si="91"/>
        <v>0</v>
      </c>
      <c r="AA226" s="33">
        <f t="shared" si="91"/>
        <v>0</v>
      </c>
      <c r="AB226" s="33">
        <f t="shared" si="91"/>
        <v>0</v>
      </c>
      <c r="AC226" s="33">
        <f t="shared" si="91"/>
        <v>0</v>
      </c>
      <c r="AD226" s="33">
        <f t="shared" si="91"/>
        <v>0</v>
      </c>
      <c r="AE226" s="33">
        <f t="shared" si="91"/>
        <v>0</v>
      </c>
      <c r="AF226" s="33">
        <f t="shared" si="91"/>
        <v>0</v>
      </c>
      <c r="AG226" s="33">
        <f t="shared" si="91"/>
        <v>0</v>
      </c>
      <c r="AH226" s="33">
        <f t="shared" si="91"/>
        <v>70450000</v>
      </c>
      <c r="AI226" s="36">
        <f>IF(ISERROR(AH226/J226),0,AH226/J226)</f>
        <v>1</v>
      </c>
      <c r="AJ226" s="36">
        <f>IF(ISERROR(AH226/$AH$260),0,AH226/$AH$260)</f>
        <v>3.3195417407730604E-2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x14ac:dyDescent="0.25">
      <c r="A227" s="120" t="s">
        <v>72</v>
      </c>
      <c r="B227" s="121"/>
      <c r="C227" s="121"/>
      <c r="D227" s="121"/>
      <c r="E227" s="122"/>
      <c r="F227" s="9"/>
      <c r="G227" s="10"/>
      <c r="H227" s="11"/>
      <c r="I227" s="11"/>
      <c r="J227" s="12"/>
      <c r="K227" s="13"/>
      <c r="L227" s="14"/>
      <c r="M227" s="15"/>
      <c r="N227" s="15"/>
      <c r="O227" s="15"/>
      <c r="P227" s="10"/>
      <c r="Q227" s="16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7"/>
      <c r="AJ227" s="17"/>
    </row>
    <row r="228" spans="1:106" ht="12.75" customHeight="1" outlineLevel="1" x14ac:dyDescent="0.25">
      <c r="A228" s="18">
        <v>1</v>
      </c>
      <c r="B228" s="19"/>
      <c r="C228" s="20"/>
      <c r="D228" s="21"/>
      <c r="E228" s="22"/>
      <c r="F228" s="22"/>
      <c r="G228" s="22"/>
      <c r="H228" s="21"/>
      <c r="I228" s="21"/>
      <c r="J228" s="118">
        <v>1339664860</v>
      </c>
      <c r="K228" s="23"/>
      <c r="L228" s="22"/>
      <c r="M228" s="24"/>
      <c r="N228" s="24"/>
      <c r="O228" s="24"/>
      <c r="P228" s="22"/>
      <c r="Q228" s="22"/>
      <c r="R228" s="24"/>
      <c r="S228" s="24"/>
      <c r="T228" s="24"/>
      <c r="U228" s="25">
        <f>SUM(R228:T228)</f>
        <v>0</v>
      </c>
      <c r="V228" s="24"/>
      <c r="W228" s="24"/>
      <c r="X228" s="24"/>
      <c r="Y228" s="25">
        <f>SUM(V228:X228)</f>
        <v>0</v>
      </c>
      <c r="Z228" s="24"/>
      <c r="AA228" s="24"/>
      <c r="AB228" s="24"/>
      <c r="AC228" s="25">
        <f>SUM(Z228:AB228)</f>
        <v>0</v>
      </c>
      <c r="AD228" s="24"/>
      <c r="AE228" s="24"/>
      <c r="AF228" s="24"/>
      <c r="AG228" s="25">
        <f>SUM(AD228:AF228)</f>
        <v>0</v>
      </c>
      <c r="AH228" s="25">
        <f>SUM(U228,Y228,AC228,AG228)</f>
        <v>0</v>
      </c>
      <c r="AI228" s="26">
        <f>IF(ISERROR(AH228/J228),0,AH228/J228)</f>
        <v>0</v>
      </c>
      <c r="AJ228" s="27">
        <f>IF(ISERROR(AH228/$AH$260),"-",AH228/$AH$260)</f>
        <v>0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8">
        <v>2</v>
      </c>
      <c r="B229" s="19"/>
      <c r="C229" s="28"/>
      <c r="D229" s="29"/>
      <c r="E229" s="30"/>
      <c r="F229" s="30"/>
      <c r="G229" s="30"/>
      <c r="H229" s="29"/>
      <c r="I229" s="29"/>
      <c r="J229" s="119"/>
      <c r="K229" s="31"/>
      <c r="L229" s="30"/>
      <c r="M229" s="24"/>
      <c r="N229" s="24"/>
      <c r="O229" s="24"/>
      <c r="P229" s="30"/>
      <c r="Q229" s="30"/>
      <c r="R229" s="24"/>
      <c r="S229" s="24"/>
      <c r="T229" s="24"/>
      <c r="U229" s="25">
        <f>SUM(R229:T229)</f>
        <v>0</v>
      </c>
      <c r="V229" s="24"/>
      <c r="W229" s="24"/>
      <c r="X229" s="24"/>
      <c r="Y229" s="25">
        <f>SUM(V229:X229)</f>
        <v>0</v>
      </c>
      <c r="Z229" s="24"/>
      <c r="AA229" s="24"/>
      <c r="AB229" s="24"/>
      <c r="AC229" s="25">
        <f>SUM(Z229:AB229)</f>
        <v>0</v>
      </c>
      <c r="AD229" s="24"/>
      <c r="AE229" s="24"/>
      <c r="AF229" s="24"/>
      <c r="AG229" s="25">
        <f>SUM(AD229:AF229)</f>
        <v>0</v>
      </c>
      <c r="AH229" s="25">
        <f>SUM(U229,Y229,AC229,AG229)</f>
        <v>0</v>
      </c>
      <c r="AI229" s="26">
        <f>IF(ISERROR(AH229/J229),0,AH229/J229)</f>
        <v>0</v>
      </c>
      <c r="AJ229" s="27">
        <f>IF(ISERROR(AH229/$AH$260),"-",AH229/$AH$260)</f>
        <v>0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s="37" customFormat="1" ht="12.75" customHeight="1" x14ac:dyDescent="0.25">
      <c r="A230" s="108" t="s">
        <v>73</v>
      </c>
      <c r="B230" s="110"/>
      <c r="C230" s="110"/>
      <c r="D230" s="110"/>
      <c r="E230" s="110"/>
      <c r="F230" s="110"/>
      <c r="G230" s="110"/>
      <c r="H230" s="110"/>
      <c r="I230" s="111"/>
      <c r="J230" s="33">
        <f>SUM(J228:J229)</f>
        <v>1339664860</v>
      </c>
      <c r="K230" s="33">
        <f>SUM(K228:K229)</f>
        <v>0</v>
      </c>
      <c r="L230" s="32"/>
      <c r="M230" s="33">
        <f>SUM(M228:M229)</f>
        <v>0</v>
      </c>
      <c r="N230" s="33">
        <f>SUM(N228:N229)</f>
        <v>0</v>
      </c>
      <c r="O230" s="33">
        <f>SUM(O228:O229)</f>
        <v>0</v>
      </c>
      <c r="P230" s="34"/>
      <c r="Q230" s="35"/>
      <c r="R230" s="33">
        <f t="shared" ref="R230:AH230" si="92">SUM(R228:R229)</f>
        <v>0</v>
      </c>
      <c r="S230" s="33">
        <f t="shared" si="92"/>
        <v>0</v>
      </c>
      <c r="T230" s="33">
        <f t="shared" si="92"/>
        <v>0</v>
      </c>
      <c r="U230" s="33">
        <f t="shared" si="92"/>
        <v>0</v>
      </c>
      <c r="V230" s="33">
        <f t="shared" si="92"/>
        <v>0</v>
      </c>
      <c r="W230" s="33">
        <f t="shared" si="92"/>
        <v>0</v>
      </c>
      <c r="X230" s="33">
        <f t="shared" si="92"/>
        <v>0</v>
      </c>
      <c r="Y230" s="33">
        <f t="shared" si="92"/>
        <v>0</v>
      </c>
      <c r="Z230" s="33">
        <f t="shared" si="92"/>
        <v>0</v>
      </c>
      <c r="AA230" s="33">
        <f t="shared" si="92"/>
        <v>0</v>
      </c>
      <c r="AB230" s="33">
        <f t="shared" si="92"/>
        <v>0</v>
      </c>
      <c r="AC230" s="33">
        <f t="shared" si="92"/>
        <v>0</v>
      </c>
      <c r="AD230" s="33">
        <f t="shared" si="92"/>
        <v>0</v>
      </c>
      <c r="AE230" s="33">
        <f t="shared" si="92"/>
        <v>0</v>
      </c>
      <c r="AF230" s="33">
        <f t="shared" si="92"/>
        <v>0</v>
      </c>
      <c r="AG230" s="33">
        <f t="shared" si="92"/>
        <v>0</v>
      </c>
      <c r="AH230" s="33">
        <f t="shared" si="92"/>
        <v>0</v>
      </c>
      <c r="AI230" s="36">
        <f>IF(ISERROR(AH230/J230),0,AH230/J230)</f>
        <v>0</v>
      </c>
      <c r="AJ230" s="36">
        <f>IF(ISERROR(AH230/$AH$260),0,AH230/$AH$260)</f>
        <v>0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x14ac:dyDescent="0.25">
      <c r="A231" s="120" t="s">
        <v>97</v>
      </c>
      <c r="B231" s="121"/>
      <c r="C231" s="121"/>
      <c r="D231" s="121"/>
      <c r="E231" s="122"/>
      <c r="F231" s="9"/>
      <c r="G231" s="10"/>
      <c r="H231" s="11"/>
      <c r="I231" s="11"/>
      <c r="J231" s="12"/>
      <c r="K231" s="13"/>
      <c r="L231" s="14"/>
      <c r="M231" s="15"/>
      <c r="N231" s="15"/>
      <c r="O231" s="15"/>
      <c r="P231" s="10"/>
      <c r="Q231" s="16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7"/>
      <c r="AJ231" s="17"/>
    </row>
    <row r="232" spans="1:106" ht="12.75" customHeight="1" outlineLevel="1" x14ac:dyDescent="0.25">
      <c r="A232" s="19">
        <v>1</v>
      </c>
      <c r="B232" s="19"/>
      <c r="C232" s="20" t="s">
        <v>250</v>
      </c>
      <c r="D232" s="21">
        <v>45376</v>
      </c>
      <c r="E232" s="92" t="s">
        <v>413</v>
      </c>
      <c r="F232" s="22" t="s">
        <v>129</v>
      </c>
      <c r="G232" s="22" t="s">
        <v>130</v>
      </c>
      <c r="H232" s="21"/>
      <c r="I232" s="21"/>
      <c r="J232" s="118">
        <v>201260000</v>
      </c>
      <c r="K232" s="23">
        <v>13070000</v>
      </c>
      <c r="L232" s="22" t="s">
        <v>93</v>
      </c>
      <c r="M232" s="24"/>
      <c r="N232" s="24"/>
      <c r="O232" s="24"/>
      <c r="P232" s="22"/>
      <c r="Q232" s="22"/>
      <c r="R232" s="24"/>
      <c r="S232" s="24"/>
      <c r="T232" s="23">
        <v>13070000</v>
      </c>
      <c r="U232" s="25">
        <f>SUM(R232:T232)</f>
        <v>13070000</v>
      </c>
      <c r="V232" s="24"/>
      <c r="W232" s="24"/>
      <c r="X232" s="24"/>
      <c r="Y232" s="25">
        <f>SUM(V232:X232)</f>
        <v>0</v>
      </c>
      <c r="Z232" s="24"/>
      <c r="AA232" s="24"/>
      <c r="AB232" s="24"/>
      <c r="AC232" s="25">
        <f>SUM(Z232:AB232)</f>
        <v>0</v>
      </c>
      <c r="AD232" s="24"/>
      <c r="AE232" s="24"/>
      <c r="AF232" s="24"/>
      <c r="AG232" s="25">
        <f>SUM(AD232:AF232)</f>
        <v>0</v>
      </c>
      <c r="AH232" s="25">
        <f>SUM(U232,Y232,AC232,AG232)</f>
        <v>13070000</v>
      </c>
      <c r="AI232" s="26">
        <f>IF(ISERROR(AH232/J232),0,AH232/J232)</f>
        <v>6.4940872503229649E-2</v>
      </c>
      <c r="AJ232" s="27">
        <f>IF(ISERROR(AH232/$AH$260),"-",AH232/$AH$260)</f>
        <v>6.1584684956570478E-3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9">
        <v>2</v>
      </c>
      <c r="B233" s="19"/>
      <c r="C233" s="28"/>
      <c r="D233" s="29"/>
      <c r="E233" s="93" t="s">
        <v>414</v>
      </c>
      <c r="F233" s="22" t="s">
        <v>129</v>
      </c>
      <c r="G233" s="22" t="s">
        <v>130</v>
      </c>
      <c r="H233" s="29"/>
      <c r="I233" s="29"/>
      <c r="J233" s="132"/>
      <c r="K233" s="31"/>
      <c r="L233" s="22" t="s">
        <v>93</v>
      </c>
      <c r="M233" s="24"/>
      <c r="N233" s="24"/>
      <c r="O233" s="24"/>
      <c r="P233" s="30"/>
      <c r="Q233" s="30"/>
      <c r="R233" s="24"/>
      <c r="S233" s="24"/>
      <c r="T233" s="31"/>
      <c r="U233" s="25">
        <f t="shared" ref="U233:U252" si="93">SUM(R233:T233)</f>
        <v>0</v>
      </c>
      <c r="V233" s="24"/>
      <c r="W233" s="24"/>
      <c r="X233" s="24"/>
      <c r="Y233" s="25">
        <f t="shared" ref="Y233:Y252" si="94">SUM(V233:X233)</f>
        <v>0</v>
      </c>
      <c r="Z233" s="24"/>
      <c r="AA233" s="24"/>
      <c r="AB233" s="24"/>
      <c r="AC233" s="25">
        <f t="shared" ref="AC233:AC252" si="95">SUM(Z233:AB233)</f>
        <v>0</v>
      </c>
      <c r="AD233" s="24"/>
      <c r="AE233" s="24"/>
      <c r="AF233" s="24"/>
      <c r="AG233" s="25">
        <f t="shared" ref="AG233:AG252" si="96">SUM(AD233:AF233)</f>
        <v>0</v>
      </c>
      <c r="AH233" s="25">
        <f t="shared" ref="AH233:AH252" si="97">SUM(U233,Y233,AC233,AG233)</f>
        <v>0</v>
      </c>
      <c r="AI233" s="26">
        <f t="shared" ref="AI233:AI252" si="98">IF(ISERROR(AH233/J233),0,AH233/J233)</f>
        <v>0</v>
      </c>
      <c r="AJ233" s="27">
        <f t="shared" ref="AJ233:AJ252" si="99">IF(ISERROR(AH233/$AH$260),"-",AH233/$AH$260)</f>
        <v>0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9">
        <v>3</v>
      </c>
      <c r="B234" s="19"/>
      <c r="C234" s="28" t="s">
        <v>439</v>
      </c>
      <c r="D234" s="29">
        <v>45365</v>
      </c>
      <c r="E234" s="93" t="s">
        <v>415</v>
      </c>
      <c r="F234" s="22" t="s">
        <v>129</v>
      </c>
      <c r="G234" s="22" t="s">
        <v>130</v>
      </c>
      <c r="H234" s="29"/>
      <c r="I234" s="29"/>
      <c r="J234" s="132"/>
      <c r="K234" s="31">
        <v>14680000</v>
      </c>
      <c r="L234" s="22" t="s">
        <v>93</v>
      </c>
      <c r="M234" s="24"/>
      <c r="N234" s="24"/>
      <c r="O234" s="24"/>
      <c r="P234" s="30"/>
      <c r="Q234" s="30"/>
      <c r="R234" s="24"/>
      <c r="S234" s="24"/>
      <c r="T234" s="31">
        <v>14680000</v>
      </c>
      <c r="U234" s="25">
        <f t="shared" si="93"/>
        <v>14680000</v>
      </c>
      <c r="V234" s="24"/>
      <c r="W234" s="24"/>
      <c r="X234" s="24"/>
      <c r="Y234" s="25">
        <f t="shared" si="94"/>
        <v>0</v>
      </c>
      <c r="Z234" s="24"/>
      <c r="AA234" s="24"/>
      <c r="AB234" s="24"/>
      <c r="AC234" s="25">
        <f t="shared" si="95"/>
        <v>0</v>
      </c>
      <c r="AD234" s="24"/>
      <c r="AE234" s="24"/>
      <c r="AF234" s="24"/>
      <c r="AG234" s="25">
        <f t="shared" si="96"/>
        <v>0</v>
      </c>
      <c r="AH234" s="25">
        <f t="shared" si="97"/>
        <v>14680000</v>
      </c>
      <c r="AI234" s="26">
        <f t="shared" si="98"/>
        <v>0</v>
      </c>
      <c r="AJ234" s="27">
        <f t="shared" si="99"/>
        <v>6.9170862675015654E-3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9">
        <v>4</v>
      </c>
      <c r="B235" s="19"/>
      <c r="C235" s="28"/>
      <c r="D235" s="29"/>
      <c r="E235" s="93" t="s">
        <v>416</v>
      </c>
      <c r="F235" s="22" t="s">
        <v>129</v>
      </c>
      <c r="G235" s="22" t="s">
        <v>130</v>
      </c>
      <c r="H235" s="29"/>
      <c r="I235" s="29"/>
      <c r="J235" s="132"/>
      <c r="K235" s="31"/>
      <c r="L235" s="22" t="s">
        <v>93</v>
      </c>
      <c r="M235" s="24"/>
      <c r="N235" s="24"/>
      <c r="O235" s="24"/>
      <c r="P235" s="30"/>
      <c r="Q235" s="30"/>
      <c r="R235" s="24"/>
      <c r="S235" s="24"/>
      <c r="T235" s="31"/>
      <c r="U235" s="25">
        <f t="shared" si="93"/>
        <v>0</v>
      </c>
      <c r="V235" s="24"/>
      <c r="W235" s="24"/>
      <c r="X235" s="24"/>
      <c r="Y235" s="25">
        <f t="shared" si="94"/>
        <v>0</v>
      </c>
      <c r="Z235" s="24"/>
      <c r="AA235" s="24"/>
      <c r="AB235" s="24"/>
      <c r="AC235" s="25">
        <f t="shared" si="95"/>
        <v>0</v>
      </c>
      <c r="AD235" s="24"/>
      <c r="AE235" s="24"/>
      <c r="AF235" s="24"/>
      <c r="AG235" s="25">
        <f t="shared" si="96"/>
        <v>0</v>
      </c>
      <c r="AH235" s="25">
        <f t="shared" si="97"/>
        <v>0</v>
      </c>
      <c r="AI235" s="26">
        <f t="shared" si="98"/>
        <v>0</v>
      </c>
      <c r="AJ235" s="27">
        <f t="shared" si="99"/>
        <v>0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9">
        <v>5</v>
      </c>
      <c r="B236" s="19"/>
      <c r="C236" s="28"/>
      <c r="D236" s="29"/>
      <c r="E236" s="93" t="s">
        <v>417</v>
      </c>
      <c r="F236" s="22" t="s">
        <v>129</v>
      </c>
      <c r="G236" s="22" t="s">
        <v>130</v>
      </c>
      <c r="H236" s="29"/>
      <c r="I236" s="29"/>
      <c r="J236" s="132"/>
      <c r="K236" s="31"/>
      <c r="L236" s="22" t="s">
        <v>93</v>
      </c>
      <c r="M236" s="24"/>
      <c r="N236" s="24"/>
      <c r="O236" s="24"/>
      <c r="P236" s="30"/>
      <c r="Q236" s="30"/>
      <c r="R236" s="24"/>
      <c r="S236" s="24"/>
      <c r="T236" s="31"/>
      <c r="U236" s="25">
        <f t="shared" si="93"/>
        <v>0</v>
      </c>
      <c r="V236" s="24"/>
      <c r="W236" s="24"/>
      <c r="X236" s="24"/>
      <c r="Y236" s="25">
        <f t="shared" si="94"/>
        <v>0</v>
      </c>
      <c r="Z236" s="24"/>
      <c r="AA236" s="24"/>
      <c r="AB236" s="24"/>
      <c r="AC236" s="25">
        <f t="shared" si="95"/>
        <v>0</v>
      </c>
      <c r="AD236" s="24"/>
      <c r="AE236" s="24"/>
      <c r="AF236" s="24"/>
      <c r="AG236" s="25">
        <f t="shared" si="96"/>
        <v>0</v>
      </c>
      <c r="AH236" s="25">
        <f t="shared" si="97"/>
        <v>0</v>
      </c>
      <c r="AI236" s="26">
        <f t="shared" si="98"/>
        <v>0</v>
      </c>
      <c r="AJ236" s="27">
        <f t="shared" si="99"/>
        <v>0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9">
        <v>6</v>
      </c>
      <c r="B237" s="19"/>
      <c r="C237" s="28" t="s">
        <v>441</v>
      </c>
      <c r="D237" s="29">
        <v>45366</v>
      </c>
      <c r="E237" s="93" t="s">
        <v>418</v>
      </c>
      <c r="F237" s="22" t="s">
        <v>129</v>
      </c>
      <c r="G237" s="22" t="s">
        <v>130</v>
      </c>
      <c r="H237" s="29"/>
      <c r="I237" s="29"/>
      <c r="J237" s="132"/>
      <c r="K237" s="31">
        <v>12640000</v>
      </c>
      <c r="L237" s="22" t="s">
        <v>93</v>
      </c>
      <c r="M237" s="24"/>
      <c r="N237" s="24"/>
      <c r="O237" s="24"/>
      <c r="P237" s="30"/>
      <c r="Q237" s="30"/>
      <c r="R237" s="24"/>
      <c r="S237" s="24"/>
      <c r="T237" s="31">
        <v>12640000</v>
      </c>
      <c r="U237" s="25">
        <f t="shared" si="93"/>
        <v>12640000</v>
      </c>
      <c r="V237" s="24"/>
      <c r="W237" s="24"/>
      <c r="X237" s="24"/>
      <c r="Y237" s="25">
        <f t="shared" si="94"/>
        <v>0</v>
      </c>
      <c r="Z237" s="24"/>
      <c r="AA237" s="24"/>
      <c r="AB237" s="24"/>
      <c r="AC237" s="25">
        <f t="shared" si="95"/>
        <v>0</v>
      </c>
      <c r="AD237" s="24"/>
      <c r="AE237" s="24"/>
      <c r="AF237" s="24"/>
      <c r="AG237" s="25">
        <f t="shared" si="96"/>
        <v>0</v>
      </c>
      <c r="AH237" s="25">
        <f t="shared" si="97"/>
        <v>12640000</v>
      </c>
      <c r="AI237" s="26">
        <f t="shared" si="98"/>
        <v>0</v>
      </c>
      <c r="AJ237" s="27">
        <f t="shared" si="99"/>
        <v>5.9558562957234187E-3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9">
        <v>7</v>
      </c>
      <c r="B238" s="19"/>
      <c r="C238" s="28" t="s">
        <v>437</v>
      </c>
      <c r="D238" s="29">
        <v>45364</v>
      </c>
      <c r="E238" s="93" t="s">
        <v>419</v>
      </c>
      <c r="F238" s="22" t="s">
        <v>129</v>
      </c>
      <c r="G238" s="22" t="s">
        <v>130</v>
      </c>
      <c r="H238" s="29"/>
      <c r="I238" s="29"/>
      <c r="J238" s="132"/>
      <c r="K238" s="31">
        <v>6040000</v>
      </c>
      <c r="L238" s="22" t="s">
        <v>93</v>
      </c>
      <c r="M238" s="24"/>
      <c r="N238" s="24"/>
      <c r="O238" s="24"/>
      <c r="P238" s="30"/>
      <c r="Q238" s="30"/>
      <c r="R238" s="24"/>
      <c r="S238" s="24"/>
      <c r="T238" s="31">
        <v>6040000</v>
      </c>
      <c r="U238" s="25">
        <f t="shared" si="93"/>
        <v>6040000</v>
      </c>
      <c r="V238" s="24"/>
      <c r="W238" s="24"/>
      <c r="X238" s="24"/>
      <c r="Y238" s="25">
        <f t="shared" si="94"/>
        <v>0</v>
      </c>
      <c r="Z238" s="24"/>
      <c r="AA238" s="24"/>
      <c r="AB238" s="24"/>
      <c r="AC238" s="25">
        <f t="shared" si="95"/>
        <v>0</v>
      </c>
      <c r="AD238" s="24"/>
      <c r="AE238" s="24"/>
      <c r="AF238" s="24"/>
      <c r="AG238" s="25">
        <f t="shared" si="96"/>
        <v>0</v>
      </c>
      <c r="AH238" s="25">
        <f t="shared" si="97"/>
        <v>6040000</v>
      </c>
      <c r="AI238" s="26">
        <f t="shared" si="98"/>
        <v>0</v>
      </c>
      <c r="AJ238" s="27">
        <f t="shared" si="99"/>
        <v>2.8459946223235322E-3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outlineLevel="1" x14ac:dyDescent="0.25">
      <c r="A239" s="19">
        <v>8</v>
      </c>
      <c r="B239" s="19"/>
      <c r="C239" s="28" t="s">
        <v>435</v>
      </c>
      <c r="D239" s="29">
        <v>45357</v>
      </c>
      <c r="E239" s="93" t="s">
        <v>420</v>
      </c>
      <c r="F239" s="22" t="s">
        <v>129</v>
      </c>
      <c r="G239" s="22" t="s">
        <v>130</v>
      </c>
      <c r="H239" s="29"/>
      <c r="I239" s="29"/>
      <c r="J239" s="132"/>
      <c r="K239" s="31">
        <v>4010000</v>
      </c>
      <c r="L239" s="22" t="s">
        <v>93</v>
      </c>
      <c r="M239" s="24"/>
      <c r="N239" s="24"/>
      <c r="O239" s="24"/>
      <c r="P239" s="30"/>
      <c r="Q239" s="30"/>
      <c r="R239" s="24"/>
      <c r="S239" s="24"/>
      <c r="T239" s="31">
        <v>4010000</v>
      </c>
      <c r="U239" s="25">
        <f t="shared" si="93"/>
        <v>4010000</v>
      </c>
      <c r="V239" s="24"/>
      <c r="W239" s="24"/>
      <c r="X239" s="24"/>
      <c r="Y239" s="25">
        <f t="shared" si="94"/>
        <v>0</v>
      </c>
      <c r="Z239" s="24"/>
      <c r="AA239" s="24"/>
      <c r="AB239" s="24"/>
      <c r="AC239" s="25">
        <f t="shared" si="95"/>
        <v>0</v>
      </c>
      <c r="AD239" s="24"/>
      <c r="AE239" s="24"/>
      <c r="AF239" s="24"/>
      <c r="AG239" s="25">
        <f t="shared" si="96"/>
        <v>0</v>
      </c>
      <c r="AH239" s="25">
        <f t="shared" si="97"/>
        <v>4010000</v>
      </c>
      <c r="AI239" s="26">
        <f t="shared" si="98"/>
        <v>0</v>
      </c>
      <c r="AJ239" s="27">
        <f t="shared" si="99"/>
        <v>1.889476562171749E-3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9">
        <v>9</v>
      </c>
      <c r="B240" s="19"/>
      <c r="C240" s="28"/>
      <c r="D240" s="29"/>
      <c r="E240" s="93" t="s">
        <v>421</v>
      </c>
      <c r="F240" s="22" t="s">
        <v>129</v>
      </c>
      <c r="G240" s="22" t="s">
        <v>130</v>
      </c>
      <c r="H240" s="29"/>
      <c r="I240" s="29"/>
      <c r="J240" s="132"/>
      <c r="K240" s="31"/>
      <c r="L240" s="22" t="s">
        <v>93</v>
      </c>
      <c r="M240" s="24"/>
      <c r="N240" s="24"/>
      <c r="O240" s="24"/>
      <c r="P240" s="30"/>
      <c r="Q240" s="30"/>
      <c r="R240" s="24"/>
      <c r="S240" s="24"/>
      <c r="T240" s="31"/>
      <c r="U240" s="25">
        <f t="shared" si="93"/>
        <v>0</v>
      </c>
      <c r="V240" s="24"/>
      <c r="W240" s="24"/>
      <c r="X240" s="24"/>
      <c r="Y240" s="25">
        <f t="shared" si="94"/>
        <v>0</v>
      </c>
      <c r="Z240" s="24"/>
      <c r="AA240" s="24"/>
      <c r="AB240" s="24"/>
      <c r="AC240" s="25">
        <f t="shared" si="95"/>
        <v>0</v>
      </c>
      <c r="AD240" s="24"/>
      <c r="AE240" s="24"/>
      <c r="AF240" s="24"/>
      <c r="AG240" s="25">
        <f t="shared" si="96"/>
        <v>0</v>
      </c>
      <c r="AH240" s="25">
        <f t="shared" si="97"/>
        <v>0</v>
      </c>
      <c r="AI240" s="26">
        <f t="shared" si="98"/>
        <v>0</v>
      </c>
      <c r="AJ240" s="27">
        <f t="shared" si="99"/>
        <v>0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9">
        <v>10</v>
      </c>
      <c r="B241" s="19"/>
      <c r="C241" s="28" t="s">
        <v>434</v>
      </c>
      <c r="D241" s="29">
        <v>45357</v>
      </c>
      <c r="E241" s="93" t="s">
        <v>422</v>
      </c>
      <c r="F241" s="22" t="s">
        <v>129</v>
      </c>
      <c r="G241" s="22" t="s">
        <v>130</v>
      </c>
      <c r="H241" s="29"/>
      <c r="I241" s="29"/>
      <c r="J241" s="132"/>
      <c r="K241" s="31">
        <v>7230000</v>
      </c>
      <c r="L241" s="22" t="s">
        <v>93</v>
      </c>
      <c r="M241" s="24"/>
      <c r="N241" s="24"/>
      <c r="O241" s="24"/>
      <c r="P241" s="30"/>
      <c r="Q241" s="30"/>
      <c r="R241" s="24"/>
      <c r="S241" s="24"/>
      <c r="T241" s="31">
        <v>7230000</v>
      </c>
      <c r="U241" s="25">
        <f t="shared" si="93"/>
        <v>7230000</v>
      </c>
      <c r="V241" s="24"/>
      <c r="W241" s="24"/>
      <c r="X241" s="24"/>
      <c r="Y241" s="25">
        <f t="shared" si="94"/>
        <v>0</v>
      </c>
      <c r="Z241" s="24"/>
      <c r="AA241" s="24"/>
      <c r="AB241" s="24"/>
      <c r="AC241" s="25">
        <f t="shared" si="95"/>
        <v>0</v>
      </c>
      <c r="AD241" s="24"/>
      <c r="AE241" s="24"/>
      <c r="AF241" s="24"/>
      <c r="AG241" s="25">
        <f t="shared" si="96"/>
        <v>0</v>
      </c>
      <c r="AH241" s="25">
        <f t="shared" si="97"/>
        <v>7230000</v>
      </c>
      <c r="AI241" s="26">
        <f t="shared" si="98"/>
        <v>0</v>
      </c>
      <c r="AJ241" s="27">
        <f t="shared" si="99"/>
        <v>3.4067121058607847E-3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9">
        <v>11</v>
      </c>
      <c r="B242" s="19"/>
      <c r="C242" s="28"/>
      <c r="D242" s="29"/>
      <c r="E242" s="93" t="s">
        <v>423</v>
      </c>
      <c r="F242" s="22" t="s">
        <v>129</v>
      </c>
      <c r="G242" s="22" t="s">
        <v>130</v>
      </c>
      <c r="H242" s="29"/>
      <c r="I242" s="29"/>
      <c r="J242" s="132"/>
      <c r="K242" s="31"/>
      <c r="L242" s="22" t="s">
        <v>93</v>
      </c>
      <c r="M242" s="24"/>
      <c r="N242" s="24"/>
      <c r="O242" s="24"/>
      <c r="P242" s="30"/>
      <c r="Q242" s="30"/>
      <c r="R242" s="24"/>
      <c r="S242" s="24"/>
      <c r="T242" s="31"/>
      <c r="U242" s="25">
        <f t="shared" si="93"/>
        <v>0</v>
      </c>
      <c r="V242" s="24"/>
      <c r="W242" s="24"/>
      <c r="X242" s="24"/>
      <c r="Y242" s="25">
        <f t="shared" si="94"/>
        <v>0</v>
      </c>
      <c r="Z242" s="24"/>
      <c r="AA242" s="24"/>
      <c r="AB242" s="24"/>
      <c r="AC242" s="25">
        <f t="shared" si="95"/>
        <v>0</v>
      </c>
      <c r="AD242" s="24"/>
      <c r="AE242" s="24"/>
      <c r="AF242" s="24"/>
      <c r="AG242" s="25">
        <f t="shared" si="96"/>
        <v>0</v>
      </c>
      <c r="AH242" s="25">
        <f t="shared" si="97"/>
        <v>0</v>
      </c>
      <c r="AI242" s="26">
        <f t="shared" si="98"/>
        <v>0</v>
      </c>
      <c r="AJ242" s="27">
        <f t="shared" si="99"/>
        <v>0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9">
        <v>12</v>
      </c>
      <c r="B243" s="19"/>
      <c r="C243" s="28"/>
      <c r="D243" s="29"/>
      <c r="E243" s="93" t="s">
        <v>424</v>
      </c>
      <c r="F243" s="22" t="s">
        <v>129</v>
      </c>
      <c r="G243" s="22" t="s">
        <v>130</v>
      </c>
      <c r="H243" s="29"/>
      <c r="I243" s="29"/>
      <c r="J243" s="132"/>
      <c r="K243" s="31"/>
      <c r="L243" s="22" t="s">
        <v>93</v>
      </c>
      <c r="M243" s="24"/>
      <c r="N243" s="24"/>
      <c r="O243" s="24"/>
      <c r="P243" s="30"/>
      <c r="Q243" s="30"/>
      <c r="R243" s="24"/>
      <c r="S243" s="24"/>
      <c r="T243" s="31"/>
      <c r="U243" s="25">
        <f t="shared" si="93"/>
        <v>0</v>
      </c>
      <c r="V243" s="24"/>
      <c r="W243" s="24"/>
      <c r="X243" s="24"/>
      <c r="Y243" s="25">
        <f t="shared" si="94"/>
        <v>0</v>
      </c>
      <c r="Z243" s="24"/>
      <c r="AA243" s="24"/>
      <c r="AB243" s="24"/>
      <c r="AC243" s="25">
        <f t="shared" si="95"/>
        <v>0</v>
      </c>
      <c r="AD243" s="24"/>
      <c r="AE243" s="24"/>
      <c r="AF243" s="24"/>
      <c r="AG243" s="25">
        <f t="shared" si="96"/>
        <v>0</v>
      </c>
      <c r="AH243" s="25">
        <f t="shared" si="97"/>
        <v>0</v>
      </c>
      <c r="AI243" s="26">
        <f t="shared" si="98"/>
        <v>0</v>
      </c>
      <c r="AJ243" s="27">
        <f t="shared" si="99"/>
        <v>0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9">
        <v>13</v>
      </c>
      <c r="B244" s="19"/>
      <c r="C244" s="28" t="s">
        <v>440</v>
      </c>
      <c r="D244" s="29">
        <v>45365</v>
      </c>
      <c r="E244" s="93" t="s">
        <v>425</v>
      </c>
      <c r="F244" s="22" t="s">
        <v>129</v>
      </c>
      <c r="G244" s="22" t="s">
        <v>130</v>
      </c>
      <c r="H244" s="29"/>
      <c r="I244" s="29"/>
      <c r="J244" s="132"/>
      <c r="K244" s="31">
        <v>6110000</v>
      </c>
      <c r="L244" s="22" t="s">
        <v>93</v>
      </c>
      <c r="M244" s="24"/>
      <c r="N244" s="24"/>
      <c r="O244" s="24"/>
      <c r="P244" s="30"/>
      <c r="Q244" s="30"/>
      <c r="R244" s="24"/>
      <c r="S244" s="24"/>
      <c r="T244" s="31">
        <v>6110000</v>
      </c>
      <c r="U244" s="25">
        <f t="shared" si="93"/>
        <v>6110000</v>
      </c>
      <c r="V244" s="24"/>
      <c r="W244" s="24"/>
      <c r="X244" s="24"/>
      <c r="Y244" s="25">
        <f t="shared" si="94"/>
        <v>0</v>
      </c>
      <c r="Z244" s="24"/>
      <c r="AA244" s="24"/>
      <c r="AB244" s="24"/>
      <c r="AC244" s="25">
        <f t="shared" si="95"/>
        <v>0</v>
      </c>
      <c r="AD244" s="24"/>
      <c r="AE244" s="24"/>
      <c r="AF244" s="24"/>
      <c r="AG244" s="25">
        <f t="shared" si="96"/>
        <v>0</v>
      </c>
      <c r="AH244" s="25">
        <f t="shared" si="97"/>
        <v>6110000</v>
      </c>
      <c r="AI244" s="26">
        <f t="shared" si="98"/>
        <v>0</v>
      </c>
      <c r="AJ244" s="27">
        <f t="shared" si="99"/>
        <v>2.8789780037080767E-3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9">
        <v>14</v>
      </c>
      <c r="B245" s="19"/>
      <c r="C245" s="28"/>
      <c r="D245" s="29"/>
      <c r="E245" s="93" t="s">
        <v>426</v>
      </c>
      <c r="F245" s="22" t="s">
        <v>129</v>
      </c>
      <c r="G245" s="22" t="s">
        <v>130</v>
      </c>
      <c r="H245" s="29"/>
      <c r="I245" s="29"/>
      <c r="J245" s="132"/>
      <c r="K245" s="31"/>
      <c r="L245" s="22" t="s">
        <v>93</v>
      </c>
      <c r="M245" s="24"/>
      <c r="N245" s="24"/>
      <c r="O245" s="24"/>
      <c r="P245" s="30"/>
      <c r="Q245" s="30"/>
      <c r="R245" s="24"/>
      <c r="S245" s="24"/>
      <c r="T245" s="31"/>
      <c r="U245" s="25">
        <f t="shared" si="93"/>
        <v>0</v>
      </c>
      <c r="V245" s="24"/>
      <c r="W245" s="24"/>
      <c r="X245" s="24"/>
      <c r="Y245" s="25">
        <f t="shared" si="94"/>
        <v>0</v>
      </c>
      <c r="Z245" s="24"/>
      <c r="AA245" s="24"/>
      <c r="AB245" s="24"/>
      <c r="AC245" s="25">
        <f t="shared" si="95"/>
        <v>0</v>
      </c>
      <c r="AD245" s="24"/>
      <c r="AE245" s="24"/>
      <c r="AF245" s="24"/>
      <c r="AG245" s="25">
        <f t="shared" si="96"/>
        <v>0</v>
      </c>
      <c r="AH245" s="25">
        <f t="shared" si="97"/>
        <v>0</v>
      </c>
      <c r="AI245" s="26">
        <f t="shared" si="98"/>
        <v>0</v>
      </c>
      <c r="AJ245" s="27">
        <f t="shared" si="99"/>
        <v>0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9">
        <v>15</v>
      </c>
      <c r="B246" s="19"/>
      <c r="C246" s="28"/>
      <c r="D246" s="29"/>
      <c r="E246" s="93" t="s">
        <v>427</v>
      </c>
      <c r="F246" s="22" t="s">
        <v>129</v>
      </c>
      <c r="G246" s="22" t="s">
        <v>130</v>
      </c>
      <c r="H246" s="29"/>
      <c r="I246" s="29"/>
      <c r="J246" s="132"/>
      <c r="K246" s="31"/>
      <c r="L246" s="22" t="s">
        <v>93</v>
      </c>
      <c r="M246" s="24"/>
      <c r="N246" s="24"/>
      <c r="O246" s="24"/>
      <c r="P246" s="30"/>
      <c r="Q246" s="30"/>
      <c r="R246" s="24"/>
      <c r="S246" s="24"/>
      <c r="T246" s="31"/>
      <c r="U246" s="25">
        <f t="shared" si="93"/>
        <v>0</v>
      </c>
      <c r="V246" s="24"/>
      <c r="W246" s="24"/>
      <c r="X246" s="24"/>
      <c r="Y246" s="25">
        <f t="shared" si="94"/>
        <v>0</v>
      </c>
      <c r="Z246" s="24"/>
      <c r="AA246" s="24"/>
      <c r="AB246" s="24"/>
      <c r="AC246" s="25">
        <f t="shared" si="95"/>
        <v>0</v>
      </c>
      <c r="AD246" s="24"/>
      <c r="AE246" s="24"/>
      <c r="AF246" s="24"/>
      <c r="AG246" s="25">
        <f t="shared" si="96"/>
        <v>0</v>
      </c>
      <c r="AH246" s="25">
        <f t="shared" si="97"/>
        <v>0</v>
      </c>
      <c r="AI246" s="26">
        <f t="shared" si="98"/>
        <v>0</v>
      </c>
      <c r="AJ246" s="27">
        <f t="shared" si="99"/>
        <v>0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9">
        <v>16</v>
      </c>
      <c r="B247" s="19"/>
      <c r="C247" s="28"/>
      <c r="D247" s="29"/>
      <c r="E247" s="93" t="s">
        <v>428</v>
      </c>
      <c r="F247" s="22" t="s">
        <v>129</v>
      </c>
      <c r="G247" s="22" t="s">
        <v>130</v>
      </c>
      <c r="H247" s="29"/>
      <c r="I247" s="29"/>
      <c r="J247" s="132"/>
      <c r="K247" s="31"/>
      <c r="L247" s="22" t="s">
        <v>93</v>
      </c>
      <c r="M247" s="24"/>
      <c r="N247" s="24"/>
      <c r="O247" s="24"/>
      <c r="P247" s="30"/>
      <c r="Q247" s="30"/>
      <c r="R247" s="24"/>
      <c r="S247" s="24"/>
      <c r="T247" s="31"/>
      <c r="U247" s="25">
        <f t="shared" si="93"/>
        <v>0</v>
      </c>
      <c r="V247" s="24"/>
      <c r="W247" s="24"/>
      <c r="X247" s="24"/>
      <c r="Y247" s="25">
        <f t="shared" si="94"/>
        <v>0</v>
      </c>
      <c r="Z247" s="24"/>
      <c r="AA247" s="24"/>
      <c r="AB247" s="24"/>
      <c r="AC247" s="25">
        <f t="shared" si="95"/>
        <v>0</v>
      </c>
      <c r="AD247" s="24"/>
      <c r="AE247" s="24"/>
      <c r="AF247" s="24"/>
      <c r="AG247" s="25">
        <f t="shared" si="96"/>
        <v>0</v>
      </c>
      <c r="AH247" s="25">
        <f t="shared" si="97"/>
        <v>0</v>
      </c>
      <c r="AI247" s="26">
        <f t="shared" si="98"/>
        <v>0</v>
      </c>
      <c r="AJ247" s="27">
        <f t="shared" si="99"/>
        <v>0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9">
        <v>17</v>
      </c>
      <c r="B248" s="19"/>
      <c r="C248" s="28" t="s">
        <v>232</v>
      </c>
      <c r="D248" s="29">
        <v>45373</v>
      </c>
      <c r="E248" s="93" t="s">
        <v>429</v>
      </c>
      <c r="F248" s="22" t="s">
        <v>129</v>
      </c>
      <c r="G248" s="22" t="s">
        <v>130</v>
      </c>
      <c r="H248" s="29"/>
      <c r="I248" s="29"/>
      <c r="J248" s="132"/>
      <c r="K248" s="31">
        <v>8800000</v>
      </c>
      <c r="L248" s="22" t="s">
        <v>93</v>
      </c>
      <c r="M248" s="24"/>
      <c r="N248" s="24"/>
      <c r="O248" s="24"/>
      <c r="P248" s="30"/>
      <c r="Q248" s="30"/>
      <c r="R248" s="24"/>
      <c r="S248" s="24"/>
      <c r="T248" s="31">
        <v>8800000</v>
      </c>
      <c r="U248" s="25">
        <f t="shared" si="93"/>
        <v>8800000</v>
      </c>
      <c r="V248" s="24"/>
      <c r="W248" s="24"/>
      <c r="X248" s="24"/>
      <c r="Y248" s="25">
        <f t="shared" si="94"/>
        <v>0</v>
      </c>
      <c r="Z248" s="24"/>
      <c r="AA248" s="24"/>
      <c r="AB248" s="24"/>
      <c r="AC248" s="25">
        <f t="shared" si="95"/>
        <v>0</v>
      </c>
      <c r="AD248" s="24"/>
      <c r="AE248" s="24"/>
      <c r="AF248" s="24"/>
      <c r="AG248" s="25">
        <f t="shared" si="96"/>
        <v>0</v>
      </c>
      <c r="AH248" s="25">
        <f t="shared" si="97"/>
        <v>8800000</v>
      </c>
      <c r="AI248" s="26">
        <f t="shared" si="98"/>
        <v>0</v>
      </c>
      <c r="AJ248" s="27">
        <f t="shared" si="99"/>
        <v>4.1464822311998483E-3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9">
        <v>18</v>
      </c>
      <c r="B249" s="19"/>
      <c r="C249" s="28" t="s">
        <v>436</v>
      </c>
      <c r="D249" s="29">
        <v>45357</v>
      </c>
      <c r="E249" s="93" t="s">
        <v>430</v>
      </c>
      <c r="F249" s="22" t="s">
        <v>129</v>
      </c>
      <c r="G249" s="22" t="s">
        <v>130</v>
      </c>
      <c r="H249" s="29"/>
      <c r="I249" s="29"/>
      <c r="J249" s="132"/>
      <c r="K249" s="31">
        <v>6460000</v>
      </c>
      <c r="L249" s="22" t="s">
        <v>93</v>
      </c>
      <c r="M249" s="24"/>
      <c r="N249" s="24"/>
      <c r="O249" s="24"/>
      <c r="P249" s="30"/>
      <c r="Q249" s="30"/>
      <c r="R249" s="24"/>
      <c r="S249" s="24"/>
      <c r="T249" s="31">
        <v>6460000</v>
      </c>
      <c r="U249" s="25">
        <f t="shared" si="93"/>
        <v>6460000</v>
      </c>
      <c r="V249" s="24"/>
      <c r="W249" s="24"/>
      <c r="X249" s="24"/>
      <c r="Y249" s="25">
        <f t="shared" si="94"/>
        <v>0</v>
      </c>
      <c r="Z249" s="24"/>
      <c r="AA249" s="24"/>
      <c r="AB249" s="24"/>
      <c r="AC249" s="25">
        <f t="shared" si="95"/>
        <v>0</v>
      </c>
      <c r="AD249" s="24"/>
      <c r="AE249" s="24"/>
      <c r="AF249" s="24"/>
      <c r="AG249" s="25">
        <f t="shared" si="96"/>
        <v>0</v>
      </c>
      <c r="AH249" s="25">
        <f t="shared" si="97"/>
        <v>6460000</v>
      </c>
      <c r="AI249" s="26">
        <f t="shared" si="98"/>
        <v>0</v>
      </c>
      <c r="AJ249" s="27">
        <f t="shared" si="99"/>
        <v>3.0438949106307979E-3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9">
        <v>19</v>
      </c>
      <c r="B250" s="19"/>
      <c r="C250" s="28"/>
      <c r="D250" s="29"/>
      <c r="E250" s="93" t="s">
        <v>431</v>
      </c>
      <c r="F250" s="22" t="s">
        <v>129</v>
      </c>
      <c r="G250" s="22" t="s">
        <v>130</v>
      </c>
      <c r="H250" s="29"/>
      <c r="I250" s="29"/>
      <c r="J250" s="132"/>
      <c r="K250" s="31"/>
      <c r="L250" s="22" t="s">
        <v>93</v>
      </c>
      <c r="M250" s="24"/>
      <c r="N250" s="24"/>
      <c r="O250" s="24"/>
      <c r="P250" s="30"/>
      <c r="Q250" s="30"/>
      <c r="R250" s="24"/>
      <c r="S250" s="24"/>
      <c r="T250" s="31"/>
      <c r="U250" s="25">
        <f t="shared" si="93"/>
        <v>0</v>
      </c>
      <c r="V250" s="24"/>
      <c r="W250" s="24"/>
      <c r="X250" s="24"/>
      <c r="Y250" s="25">
        <f t="shared" si="94"/>
        <v>0</v>
      </c>
      <c r="Z250" s="24"/>
      <c r="AA250" s="24"/>
      <c r="AB250" s="24"/>
      <c r="AC250" s="25">
        <f t="shared" si="95"/>
        <v>0</v>
      </c>
      <c r="AD250" s="24"/>
      <c r="AE250" s="24"/>
      <c r="AF250" s="24"/>
      <c r="AG250" s="25">
        <f t="shared" si="96"/>
        <v>0</v>
      </c>
      <c r="AH250" s="25">
        <f t="shared" si="97"/>
        <v>0</v>
      </c>
      <c r="AI250" s="26">
        <f t="shared" si="98"/>
        <v>0</v>
      </c>
      <c r="AJ250" s="27">
        <f t="shared" si="99"/>
        <v>0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9">
        <v>20</v>
      </c>
      <c r="B251" s="19"/>
      <c r="C251" s="28" t="s">
        <v>438</v>
      </c>
      <c r="D251" s="29">
        <v>45364</v>
      </c>
      <c r="E251" s="93" t="s">
        <v>432</v>
      </c>
      <c r="F251" s="22" t="s">
        <v>129</v>
      </c>
      <c r="G251" s="22" t="s">
        <v>130</v>
      </c>
      <c r="H251" s="29"/>
      <c r="I251" s="29"/>
      <c r="J251" s="132"/>
      <c r="K251" s="31">
        <v>3156000</v>
      </c>
      <c r="L251" s="22" t="s">
        <v>93</v>
      </c>
      <c r="M251" s="24"/>
      <c r="N251" s="24"/>
      <c r="O251" s="24"/>
      <c r="P251" s="30"/>
      <c r="Q251" s="30"/>
      <c r="R251" s="24"/>
      <c r="S251" s="24"/>
      <c r="T251" s="31">
        <v>3156000</v>
      </c>
      <c r="U251" s="25">
        <f t="shared" si="93"/>
        <v>3156000</v>
      </c>
      <c r="V251" s="24"/>
      <c r="W251" s="24"/>
      <c r="X251" s="24"/>
      <c r="Y251" s="25">
        <f t="shared" si="94"/>
        <v>0</v>
      </c>
      <c r="Z251" s="24"/>
      <c r="AA251" s="24"/>
      <c r="AB251" s="24"/>
      <c r="AC251" s="25">
        <f t="shared" si="95"/>
        <v>0</v>
      </c>
      <c r="AD251" s="24"/>
      <c r="AE251" s="24"/>
      <c r="AF251" s="24"/>
      <c r="AG251" s="25">
        <f t="shared" si="96"/>
        <v>0</v>
      </c>
      <c r="AH251" s="25">
        <f t="shared" si="97"/>
        <v>3156000</v>
      </c>
      <c r="AI251" s="26">
        <f t="shared" si="98"/>
        <v>0</v>
      </c>
      <c r="AJ251" s="27">
        <f t="shared" si="99"/>
        <v>1.4870793092803094E-3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9">
        <v>21</v>
      </c>
      <c r="B252" s="19"/>
      <c r="C252" s="28"/>
      <c r="D252" s="29"/>
      <c r="E252" s="93" t="s">
        <v>433</v>
      </c>
      <c r="F252" s="22" t="s">
        <v>129</v>
      </c>
      <c r="G252" s="22" t="s">
        <v>130</v>
      </c>
      <c r="H252" s="29"/>
      <c r="I252" s="29"/>
      <c r="J252" s="132"/>
      <c r="K252" s="31"/>
      <c r="L252" s="22" t="s">
        <v>93</v>
      </c>
      <c r="M252" s="24"/>
      <c r="N252" s="24"/>
      <c r="O252" s="24"/>
      <c r="P252" s="30"/>
      <c r="Q252" s="30"/>
      <c r="R252" s="24"/>
      <c r="S252" s="24"/>
      <c r="T252" s="24"/>
      <c r="U252" s="25">
        <f t="shared" si="93"/>
        <v>0</v>
      </c>
      <c r="V252" s="24"/>
      <c r="W252" s="24"/>
      <c r="X252" s="24"/>
      <c r="Y252" s="25">
        <f t="shared" si="94"/>
        <v>0</v>
      </c>
      <c r="Z252" s="24"/>
      <c r="AA252" s="24"/>
      <c r="AB252" s="24"/>
      <c r="AC252" s="25">
        <f t="shared" si="95"/>
        <v>0</v>
      </c>
      <c r="AD252" s="24"/>
      <c r="AE252" s="24"/>
      <c r="AF252" s="24"/>
      <c r="AG252" s="25">
        <f t="shared" si="96"/>
        <v>0</v>
      </c>
      <c r="AH252" s="25">
        <f t="shared" si="97"/>
        <v>0</v>
      </c>
      <c r="AI252" s="26">
        <f t="shared" si="98"/>
        <v>0</v>
      </c>
      <c r="AJ252" s="27">
        <f t="shared" si="99"/>
        <v>0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9">
        <v>22</v>
      </c>
      <c r="B253" s="19"/>
      <c r="C253" s="28"/>
      <c r="D253" s="29"/>
      <c r="E253" s="30"/>
      <c r="F253" s="30"/>
      <c r="G253" s="30"/>
      <c r="H253" s="29"/>
      <c r="I253" s="29"/>
      <c r="J253" s="119"/>
      <c r="K253" s="31"/>
      <c r="L253" s="30"/>
      <c r="M253" s="24"/>
      <c r="N253" s="24"/>
      <c r="O253" s="24"/>
      <c r="P253" s="30"/>
      <c r="Q253" s="30"/>
      <c r="R253" s="24"/>
      <c r="S253" s="24"/>
      <c r="T253" s="24"/>
      <c r="U253" s="25">
        <f>SUM(R253:T253)</f>
        <v>0</v>
      </c>
      <c r="V253" s="24"/>
      <c r="W253" s="24"/>
      <c r="X253" s="24"/>
      <c r="Y253" s="25">
        <f>SUM(V253:X253)</f>
        <v>0</v>
      </c>
      <c r="Z253" s="24"/>
      <c r="AA253" s="24"/>
      <c r="AB253" s="24"/>
      <c r="AC253" s="25">
        <f>SUM(Z253:AB253)</f>
        <v>0</v>
      </c>
      <c r="AD253" s="24"/>
      <c r="AE253" s="24"/>
      <c r="AF253" s="24"/>
      <c r="AG253" s="25">
        <f>SUM(AD253:AF253)</f>
        <v>0</v>
      </c>
      <c r="AH253" s="25">
        <f>SUM(U253,Y253,AC253,AG253)</f>
        <v>0</v>
      </c>
      <c r="AI253" s="26">
        <f>IF(ISERROR(AH253/J253),0,AH253/J253)</f>
        <v>0</v>
      </c>
      <c r="AJ253" s="27">
        <f>IF(ISERROR(AH253/$AH$260),"-",AH253/$AH$260)</f>
        <v>0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s="37" customFormat="1" ht="12.75" customHeight="1" x14ac:dyDescent="0.25">
      <c r="A254" s="108" t="s">
        <v>412</v>
      </c>
      <c r="B254" s="110"/>
      <c r="C254" s="110"/>
      <c r="D254" s="110"/>
      <c r="E254" s="110"/>
      <c r="F254" s="110"/>
      <c r="G254" s="110"/>
      <c r="H254" s="110"/>
      <c r="I254" s="111"/>
      <c r="J254" s="33">
        <f>SUM(J232:J253)</f>
        <v>201260000</v>
      </c>
      <c r="K254" s="33">
        <f>SUM(K232:K253)</f>
        <v>82196000</v>
      </c>
      <c r="L254" s="32"/>
      <c r="M254" s="33">
        <f>SUM(M232:M253)</f>
        <v>0</v>
      </c>
      <c r="N254" s="33">
        <f>SUM(N232:N253)</f>
        <v>0</v>
      </c>
      <c r="O254" s="33">
        <f>SUM(O232:O253)</f>
        <v>0</v>
      </c>
      <c r="P254" s="34"/>
      <c r="Q254" s="35"/>
      <c r="R254" s="33">
        <f t="shared" ref="R254:AH254" si="100">SUM(R232:R253)</f>
        <v>0</v>
      </c>
      <c r="S254" s="33">
        <f t="shared" si="100"/>
        <v>0</v>
      </c>
      <c r="T254" s="33">
        <f t="shared" si="100"/>
        <v>82196000</v>
      </c>
      <c r="U254" s="33">
        <f t="shared" si="100"/>
        <v>82196000</v>
      </c>
      <c r="V254" s="33">
        <f t="shared" si="100"/>
        <v>0</v>
      </c>
      <c r="W254" s="33">
        <f t="shared" si="100"/>
        <v>0</v>
      </c>
      <c r="X254" s="33">
        <f t="shared" si="100"/>
        <v>0</v>
      </c>
      <c r="Y254" s="33">
        <f t="shared" si="100"/>
        <v>0</v>
      </c>
      <c r="Z254" s="33">
        <f t="shared" si="100"/>
        <v>0</v>
      </c>
      <c r="AA254" s="33">
        <f t="shared" si="100"/>
        <v>0</v>
      </c>
      <c r="AB254" s="33">
        <f t="shared" si="100"/>
        <v>0</v>
      </c>
      <c r="AC254" s="33">
        <f t="shared" si="100"/>
        <v>0</v>
      </c>
      <c r="AD254" s="33">
        <f t="shared" si="100"/>
        <v>0</v>
      </c>
      <c r="AE254" s="33">
        <f t="shared" si="100"/>
        <v>0</v>
      </c>
      <c r="AF254" s="33">
        <f t="shared" si="100"/>
        <v>0</v>
      </c>
      <c r="AG254" s="33">
        <f t="shared" si="100"/>
        <v>0</v>
      </c>
      <c r="AH254" s="33">
        <f t="shared" si="100"/>
        <v>82196000</v>
      </c>
      <c r="AI254" s="36">
        <f>IF(ISERROR(AH254/J254),0,AH254/J254)</f>
        <v>0.40840703567524594</v>
      </c>
      <c r="AJ254" s="36">
        <f>IF(ISERROR(AH254/$AH$260),0,AH254/$AH$260)</f>
        <v>3.8730028804057126E-2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x14ac:dyDescent="0.25">
      <c r="A255" s="120" t="s">
        <v>74</v>
      </c>
      <c r="B255" s="121"/>
      <c r="C255" s="121"/>
      <c r="D255" s="121"/>
      <c r="E255" s="122"/>
      <c r="F255" s="9"/>
      <c r="G255" s="10"/>
      <c r="H255" s="11"/>
      <c r="I255" s="11"/>
      <c r="J255" s="118">
        <v>1994986872</v>
      </c>
      <c r="K255" s="13"/>
      <c r="L255" s="14"/>
      <c r="M255" s="15"/>
      <c r="N255" s="15"/>
      <c r="O255" s="15"/>
      <c r="P255" s="10"/>
      <c r="Q255" s="16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7"/>
      <c r="AJ255" s="17"/>
    </row>
    <row r="256" spans="1:106" outlineLevel="1" x14ac:dyDescent="0.25">
      <c r="A256" s="19">
        <v>1</v>
      </c>
      <c r="B256" s="19"/>
      <c r="C256" s="50"/>
      <c r="D256" s="51"/>
      <c r="E256" s="68"/>
      <c r="F256" s="69"/>
      <c r="G256" s="70"/>
      <c r="H256" s="53"/>
      <c r="I256" s="55"/>
      <c r="J256" s="132"/>
      <c r="K256" s="71">
        <v>341965490</v>
      </c>
      <c r="L256" s="22" t="s">
        <v>99</v>
      </c>
      <c r="M256" s="47"/>
      <c r="N256" s="72"/>
      <c r="O256" s="47"/>
      <c r="P256" s="73"/>
      <c r="Q256" s="73"/>
      <c r="R256" s="24"/>
      <c r="S256" s="24">
        <v>67723816</v>
      </c>
      <c r="T256" s="24">
        <v>37219903</v>
      </c>
      <c r="U256" s="25">
        <f>SUM(R256:T256)</f>
        <v>104943719</v>
      </c>
      <c r="V256" s="24"/>
      <c r="W256" s="24"/>
      <c r="X256" s="24"/>
      <c r="Y256" s="25">
        <f>SUM(V256:X256)</f>
        <v>0</v>
      </c>
      <c r="Z256" s="24"/>
      <c r="AA256" s="24"/>
      <c r="AB256" s="24"/>
      <c r="AC256" s="25">
        <f>SUM(Z256:AB256)</f>
        <v>0</v>
      </c>
      <c r="AD256" s="24"/>
      <c r="AE256" s="24">
        <v>0</v>
      </c>
      <c r="AF256" s="24">
        <v>0</v>
      </c>
      <c r="AG256" s="25">
        <f>SUM(AD256:AF256)</f>
        <v>0</v>
      </c>
      <c r="AH256" s="25">
        <f>SUM(U256,Y256,AC256,AG256)</f>
        <v>104943719</v>
      </c>
      <c r="AI256" s="26">
        <f>IF(ISERROR(AH256/J255),0,AH256/J255)</f>
        <v>5.2603714075969116E-2</v>
      </c>
      <c r="AJ256" s="27">
        <f>IF(ISERROR(AH256/$AH$260),"-",AH256/$AH$260)</f>
        <v>4.9448552966992035E-2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outlineLevel="1" x14ac:dyDescent="0.25">
      <c r="A257" s="19">
        <v>2</v>
      </c>
      <c r="B257" s="19"/>
      <c r="C257" s="50"/>
      <c r="D257" s="51"/>
      <c r="E257" s="68"/>
      <c r="F257" s="69"/>
      <c r="G257" s="70"/>
      <c r="H257" s="53"/>
      <c r="I257" s="55"/>
      <c r="J257" s="132"/>
      <c r="K257" s="71">
        <f>782988389+176169000</f>
        <v>959157389</v>
      </c>
      <c r="L257" s="22" t="s">
        <v>100</v>
      </c>
      <c r="M257" s="47"/>
      <c r="N257" s="72"/>
      <c r="O257" s="47"/>
      <c r="P257" s="73"/>
      <c r="Q257" s="73"/>
      <c r="R257" s="24"/>
      <c r="S257" s="24">
        <f>102080943+4141200</f>
        <v>106222143</v>
      </c>
      <c r="T257" s="24">
        <f>58953463+13492349</f>
        <v>72445812</v>
      </c>
      <c r="U257" s="25">
        <f>SUM(R257:T257)</f>
        <v>178667955</v>
      </c>
      <c r="V257" s="24"/>
      <c r="W257" s="24"/>
      <c r="X257" s="24"/>
      <c r="Y257" s="25">
        <f>SUM(V257:X257)</f>
        <v>0</v>
      </c>
      <c r="Z257" s="24"/>
      <c r="AA257" s="24"/>
      <c r="AB257" s="24"/>
      <c r="AC257" s="25">
        <f>SUM(Z257:AB257)</f>
        <v>0</v>
      </c>
      <c r="AD257" s="24"/>
      <c r="AE257" s="24">
        <v>0</v>
      </c>
      <c r="AF257" s="24">
        <v>0</v>
      </c>
      <c r="AG257" s="25">
        <f>SUM(AD257:AF257)</f>
        <v>0</v>
      </c>
      <c r="AH257" s="25">
        <f>SUM(U257,Y257,AC257,AG257)</f>
        <v>178667955</v>
      </c>
      <c r="AI257" s="26">
        <f>IF(ISERROR(AH257/J255),0,AH257/J255)</f>
        <v>8.9558461515530208E-2</v>
      </c>
      <c r="AJ257" s="27">
        <f>IF(ISERROR(AH257/$AH$260),"-",AH257/$AH$260)</f>
        <v>8.4186761442308425E-2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outlineLevel="1" x14ac:dyDescent="0.25">
      <c r="A258" s="19">
        <v>3</v>
      </c>
      <c r="B258" s="19"/>
      <c r="C258" s="50"/>
      <c r="D258" s="51"/>
      <c r="E258" s="68"/>
      <c r="F258" s="69"/>
      <c r="G258" s="70"/>
      <c r="H258" s="53"/>
      <c r="I258" s="55"/>
      <c r="J258" s="119"/>
      <c r="K258" s="71">
        <v>3441242</v>
      </c>
      <c r="L258" s="22" t="s">
        <v>442</v>
      </c>
      <c r="M258" s="47"/>
      <c r="N258" s="72"/>
      <c r="O258" s="47"/>
      <c r="P258" s="73"/>
      <c r="Q258" s="73"/>
      <c r="R258" s="24"/>
      <c r="S258" s="24"/>
      <c r="T258" s="24"/>
      <c r="U258" s="25">
        <f>SUM(R258:T258)</f>
        <v>0</v>
      </c>
      <c r="V258" s="24"/>
      <c r="W258" s="24"/>
      <c r="X258" s="24"/>
      <c r="Y258" s="25">
        <f>SUM(V258:X258)</f>
        <v>0</v>
      </c>
      <c r="Z258" s="24"/>
      <c r="AA258" s="24"/>
      <c r="AB258" s="24"/>
      <c r="AC258" s="25">
        <f>SUM(Z258:AB258)</f>
        <v>0</v>
      </c>
      <c r="AD258" s="24"/>
      <c r="AE258" s="24">
        <v>0</v>
      </c>
      <c r="AF258" s="24">
        <v>0</v>
      </c>
      <c r="AG258" s="25">
        <f>SUM(AD258:AF258)</f>
        <v>0</v>
      </c>
      <c r="AH258" s="25">
        <f>SUM(U258,Y258,AC258,AG258)</f>
        <v>0</v>
      </c>
      <c r="AI258" s="26">
        <f>IF(ISERROR(AH258/J256),0,AH258/J256)</f>
        <v>0</v>
      </c>
      <c r="AJ258" s="27">
        <f>IF(ISERROR(AH258/$AH$260),"-",AH258/$AH$260)</f>
        <v>0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s="37" customFormat="1" ht="12.75" customHeight="1" x14ac:dyDescent="0.25">
      <c r="A259" s="120" t="s">
        <v>75</v>
      </c>
      <c r="B259" s="121"/>
      <c r="C259" s="121"/>
      <c r="D259" s="121"/>
      <c r="E259" s="122"/>
      <c r="F259" s="120"/>
      <c r="G259" s="121"/>
      <c r="H259" s="121"/>
      <c r="I259" s="121"/>
      <c r="J259" s="74">
        <f>J255</f>
        <v>1994986872</v>
      </c>
      <c r="K259" s="74">
        <f>SUM(K256:K258)</f>
        <v>1304564121</v>
      </c>
      <c r="L259" s="75"/>
      <c r="M259" s="74">
        <f>SUM(M256:M256)</f>
        <v>0</v>
      </c>
      <c r="N259" s="74">
        <f>SUM(N256:N256)</f>
        <v>0</v>
      </c>
      <c r="O259" s="74">
        <f>SUM(O256:O256)</f>
        <v>0</v>
      </c>
      <c r="P259" s="76"/>
      <c r="Q259" s="38"/>
      <c r="R259" s="74">
        <f t="shared" ref="R259:AH259" si="101">SUM(R256:R258)</f>
        <v>0</v>
      </c>
      <c r="S259" s="74">
        <f t="shared" si="101"/>
        <v>173945959</v>
      </c>
      <c r="T259" s="74">
        <f t="shared" si="101"/>
        <v>109665715</v>
      </c>
      <c r="U259" s="74">
        <f t="shared" si="101"/>
        <v>283611674</v>
      </c>
      <c r="V259" s="74">
        <f t="shared" si="101"/>
        <v>0</v>
      </c>
      <c r="W259" s="74">
        <f t="shared" si="101"/>
        <v>0</v>
      </c>
      <c r="X259" s="74">
        <f t="shared" si="101"/>
        <v>0</v>
      </c>
      <c r="Y259" s="74">
        <f t="shared" si="101"/>
        <v>0</v>
      </c>
      <c r="Z259" s="74">
        <f t="shared" si="101"/>
        <v>0</v>
      </c>
      <c r="AA259" s="74">
        <f t="shared" si="101"/>
        <v>0</v>
      </c>
      <c r="AB259" s="74">
        <f t="shared" si="101"/>
        <v>0</v>
      </c>
      <c r="AC259" s="74">
        <f t="shared" si="101"/>
        <v>0</v>
      </c>
      <c r="AD259" s="74">
        <f t="shared" si="101"/>
        <v>0</v>
      </c>
      <c r="AE259" s="74">
        <f t="shared" si="101"/>
        <v>0</v>
      </c>
      <c r="AF259" s="74">
        <f t="shared" si="101"/>
        <v>0</v>
      </c>
      <c r="AG259" s="74">
        <f t="shared" si="101"/>
        <v>0</v>
      </c>
      <c r="AH259" s="74">
        <f t="shared" si="101"/>
        <v>283611674</v>
      </c>
      <c r="AI259" s="77">
        <f>IF(ISERROR(AH259/J259),0,AH259/J259)</f>
        <v>0.14216217559149932</v>
      </c>
      <c r="AJ259" s="77">
        <f>IF(ISERROR(AH259/$AH$260),0,AH259/$AH$260)</f>
        <v>0.13363531440930046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s="78" customFormat="1" ht="15" customHeight="1" x14ac:dyDescent="0.25">
      <c r="A260" s="129" t="str">
        <f>"TOTAL ASIG."&amp;" "&amp;$A$5</f>
        <v>TOTAL ASIG. 24-03-341 "Sistema de Apoyo a la Selección de Beneficios Sociales"</v>
      </c>
      <c r="B260" s="130"/>
      <c r="C260" s="130"/>
      <c r="D260" s="130"/>
      <c r="E260" s="130"/>
      <c r="F260" s="130"/>
      <c r="G260" s="130"/>
      <c r="H260" s="130"/>
      <c r="I260" s="131"/>
      <c r="J260" s="33">
        <f>SUM(J15,J28,J39,J58,J62,J98,J102,J138,J174,J178,J191,J204,J219,J226,J230,J259,J254)</f>
        <v>6969717000</v>
      </c>
      <c r="K260" s="33">
        <f>SUM(K15,K28,K39,K58,K62,K98,K102,K138,K174,K178,K191,K204,K219,K226,K230,K259,K254)</f>
        <v>3746703337</v>
      </c>
      <c r="L260" s="32"/>
      <c r="M260" s="33">
        <f>+M15+M28+M39+M58+M62+M98+M102+M138+M174+M178+M191+M204+M230+M219+M226+M259</f>
        <v>0</v>
      </c>
      <c r="N260" s="33">
        <f>+N15+N28+N39+N58+N62+N98+N102+N138+N174+N178+N191+N204+N230+N219+N226+N259</f>
        <v>0</v>
      </c>
      <c r="O260" s="33">
        <f>+O15+O28+O39+O58+O62+O98+O102+O138+O174+O178+O191+O204+O230+O219+O226+O259</f>
        <v>0</v>
      </c>
      <c r="P260" s="34"/>
      <c r="Q260" s="35"/>
      <c r="R260" s="33">
        <f t="shared" ref="R260:AH260" si="102">SUM(R15,R28,R39,R58,R62,R98,R102,R138,R174,R178,R191,R204,R219,R226,R230,R259,R254)</f>
        <v>0</v>
      </c>
      <c r="S260" s="33">
        <f t="shared" si="102"/>
        <v>174214309</v>
      </c>
      <c r="T260" s="33">
        <f t="shared" si="102"/>
        <v>1948066581</v>
      </c>
      <c r="U260" s="33">
        <f t="shared" si="102"/>
        <v>2122280890</v>
      </c>
      <c r="V260" s="33">
        <f t="shared" si="102"/>
        <v>0</v>
      </c>
      <c r="W260" s="33">
        <f t="shared" si="102"/>
        <v>0</v>
      </c>
      <c r="X260" s="33">
        <f t="shared" si="102"/>
        <v>0</v>
      </c>
      <c r="Y260" s="33">
        <f t="shared" si="102"/>
        <v>0</v>
      </c>
      <c r="Z260" s="33">
        <f t="shared" si="102"/>
        <v>0</v>
      </c>
      <c r="AA260" s="33">
        <f t="shared" si="102"/>
        <v>0</v>
      </c>
      <c r="AB260" s="33">
        <f t="shared" si="102"/>
        <v>0</v>
      </c>
      <c r="AC260" s="33">
        <f t="shared" si="102"/>
        <v>0</v>
      </c>
      <c r="AD260" s="33">
        <f t="shared" si="102"/>
        <v>0</v>
      </c>
      <c r="AE260" s="33">
        <f t="shared" si="102"/>
        <v>0</v>
      </c>
      <c r="AF260" s="33">
        <f t="shared" si="102"/>
        <v>0</v>
      </c>
      <c r="AG260" s="33">
        <f t="shared" si="102"/>
        <v>0</v>
      </c>
      <c r="AH260" s="33">
        <f t="shared" si="102"/>
        <v>2122280890</v>
      </c>
      <c r="AI260" s="36">
        <f>IF(ISERROR(AH260/J260),0,AH260/J260)</f>
        <v>0.30450029606654044</v>
      </c>
      <c r="AJ260" s="36">
        <f>IF(ISERROR(AH260/$AH$260),0,AH260/$AH$260)</f>
        <v>1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</row>
    <row r="261" spans="1:106" x14ac:dyDescent="0.25">
      <c r="J261" s="80"/>
      <c r="R261" s="80"/>
      <c r="S261" s="80"/>
      <c r="T261" s="80"/>
      <c r="V261" s="80"/>
      <c r="W261" s="80"/>
      <c r="X261" s="80"/>
      <c r="Z261" s="80"/>
      <c r="AA261" s="80"/>
      <c r="AB261" s="80"/>
      <c r="AD261" s="80"/>
      <c r="AE261" s="80"/>
      <c r="AF261" s="80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x14ac:dyDescent="0.25">
      <c r="J262" s="80"/>
      <c r="R262" s="80"/>
      <c r="S262" s="80"/>
      <c r="T262" s="80"/>
      <c r="V262" s="80"/>
      <c r="W262" s="80"/>
      <c r="X262" s="80"/>
      <c r="Z262" s="80"/>
      <c r="AA262" s="80"/>
      <c r="AB262" s="80"/>
      <c r="AD262" s="80"/>
      <c r="AE262" s="80"/>
      <c r="AF262" s="80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x14ac:dyDescent="0.25">
      <c r="J263" s="80"/>
      <c r="R263" s="80"/>
      <c r="S263" s="80"/>
      <c r="T263" s="80"/>
      <c r="V263" s="80"/>
      <c r="W263" s="80"/>
      <c r="X263" s="80"/>
      <c r="Z263" s="80"/>
      <c r="AA263" s="80"/>
      <c r="AB263" s="80"/>
      <c r="AD263" s="80"/>
      <c r="AE263" s="80"/>
      <c r="AF263" s="80"/>
    </row>
    <row r="264" spans="1:106" x14ac:dyDescent="0.25">
      <c r="J264" s="80"/>
      <c r="R264" s="80"/>
      <c r="S264" s="80"/>
      <c r="T264" s="80"/>
      <c r="V264" s="80"/>
      <c r="W264" s="80"/>
      <c r="X264" s="80"/>
      <c r="Z264" s="80"/>
      <c r="AA264" s="80"/>
      <c r="AB264" s="80"/>
      <c r="AD264" s="80"/>
      <c r="AE264" s="80"/>
      <c r="AF264" s="80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x14ac:dyDescent="0.25">
      <c r="J265" s="80"/>
      <c r="R265" s="80"/>
      <c r="S265" s="80"/>
      <c r="T265" s="80"/>
      <c r="V265" s="80"/>
      <c r="W265" s="80"/>
      <c r="X265" s="80"/>
      <c r="Z265" s="80"/>
      <c r="AA265" s="80"/>
      <c r="AB265" s="80"/>
      <c r="AD265" s="80"/>
      <c r="AE265" s="80"/>
      <c r="AF265" s="80"/>
    </row>
    <row r="266" spans="1:106" x14ac:dyDescent="0.25">
      <c r="J266" s="80"/>
      <c r="R266" s="80"/>
      <c r="S266" s="80"/>
      <c r="T266" s="80"/>
      <c r="V266" s="80"/>
      <c r="W266" s="80"/>
      <c r="X266" s="80"/>
      <c r="Z266" s="80"/>
      <c r="AA266" s="80"/>
      <c r="AB266" s="80"/>
      <c r="AD266" s="80"/>
      <c r="AE266" s="80"/>
      <c r="AF266" s="80"/>
    </row>
    <row r="267" spans="1:106" x14ac:dyDescent="0.25">
      <c r="J267" s="80"/>
      <c r="R267" s="80"/>
      <c r="S267" s="80"/>
      <c r="T267" s="80"/>
      <c r="V267" s="80"/>
      <c r="W267" s="80"/>
      <c r="X267" s="80"/>
      <c r="Z267" s="80"/>
      <c r="AA267" s="80"/>
      <c r="AB267" s="80"/>
      <c r="AD267" s="80"/>
      <c r="AE267" s="80"/>
      <c r="AF267" s="80"/>
    </row>
    <row r="268" spans="1:106" x14ac:dyDescent="0.25">
      <c r="J268" s="80"/>
      <c r="R268" s="80"/>
      <c r="S268" s="80"/>
      <c r="T268" s="80"/>
      <c r="V268" s="80"/>
      <c r="W268" s="80"/>
      <c r="X268" s="80"/>
      <c r="Z268" s="80"/>
      <c r="AA268" s="80"/>
      <c r="AB268" s="80"/>
      <c r="AD268" s="80"/>
      <c r="AE268" s="80"/>
      <c r="AF268" s="80"/>
    </row>
    <row r="269" spans="1:106" x14ac:dyDescent="0.25">
      <c r="A269" s="2"/>
      <c r="J269" s="80"/>
      <c r="R269" s="80"/>
      <c r="S269" s="80"/>
      <c r="T269" s="80"/>
      <c r="V269" s="80"/>
      <c r="W269" s="80"/>
      <c r="X269" s="80"/>
      <c r="Z269" s="80"/>
      <c r="AA269" s="80"/>
      <c r="AB269" s="80"/>
      <c r="AD269" s="80"/>
      <c r="AE269" s="80"/>
      <c r="AF269" s="80"/>
    </row>
    <row r="270" spans="1:106" x14ac:dyDescent="0.25">
      <c r="A270" s="2"/>
      <c r="J270" s="80"/>
      <c r="R270" s="80"/>
      <c r="S270" s="80"/>
      <c r="T270" s="80"/>
      <c r="V270" s="80"/>
      <c r="W270" s="80"/>
      <c r="X270" s="80"/>
      <c r="Z270" s="80"/>
      <c r="AA270" s="80"/>
      <c r="AB270" s="80"/>
      <c r="AD270" s="80"/>
      <c r="AE270" s="80"/>
      <c r="AF270" s="80"/>
    </row>
    <row r="271" spans="1:106" x14ac:dyDescent="0.25">
      <c r="A271" s="2"/>
      <c r="J271" s="80"/>
      <c r="R271" s="80"/>
      <c r="S271" s="80"/>
      <c r="T271" s="80"/>
      <c r="V271" s="80"/>
      <c r="W271" s="80"/>
      <c r="X271" s="80"/>
      <c r="Z271" s="80"/>
      <c r="AA271" s="80"/>
      <c r="AB271" s="80"/>
      <c r="AD271" s="80"/>
      <c r="AE271" s="80"/>
      <c r="AF271" s="80"/>
    </row>
    <row r="272" spans="1:106" x14ac:dyDescent="0.25">
      <c r="A272" s="2"/>
      <c r="J272" s="80"/>
      <c r="R272" s="80"/>
      <c r="S272" s="80"/>
      <c r="T272" s="80"/>
      <c r="V272" s="80"/>
      <c r="W272" s="80"/>
      <c r="X272" s="80"/>
      <c r="Z272" s="80"/>
      <c r="AA272" s="80"/>
      <c r="AB272" s="80"/>
      <c r="AD272" s="80"/>
      <c r="AE272" s="80"/>
      <c r="AF272" s="80"/>
    </row>
    <row r="273" spans="1:32" x14ac:dyDescent="0.25">
      <c r="A273" s="2"/>
      <c r="J273" s="80"/>
      <c r="R273" s="80"/>
      <c r="S273" s="80"/>
      <c r="T273" s="80"/>
      <c r="V273" s="80"/>
      <c r="W273" s="80"/>
      <c r="X273" s="80"/>
      <c r="Z273" s="80"/>
      <c r="AA273" s="80"/>
      <c r="AB273" s="80"/>
      <c r="AD273" s="80"/>
      <c r="AE273" s="80"/>
      <c r="AF273" s="80"/>
    </row>
    <row r="274" spans="1:32" x14ac:dyDescent="0.25">
      <c r="A274" s="2"/>
      <c r="J274" s="80"/>
      <c r="R274" s="80"/>
      <c r="S274" s="80"/>
      <c r="T274" s="80"/>
      <c r="V274" s="80"/>
      <c r="W274" s="80"/>
      <c r="X274" s="80"/>
      <c r="Z274" s="80"/>
      <c r="AA274" s="80"/>
      <c r="AB274" s="80"/>
      <c r="AD274" s="80"/>
      <c r="AE274" s="80"/>
      <c r="AF274" s="80"/>
    </row>
    <row r="275" spans="1:32" x14ac:dyDescent="0.25">
      <c r="A275" s="2"/>
      <c r="J275" s="80"/>
      <c r="R275" s="80"/>
      <c r="S275" s="80"/>
      <c r="T275" s="80"/>
      <c r="V275" s="80"/>
      <c r="W275" s="80"/>
      <c r="X275" s="80"/>
      <c r="Z275" s="80"/>
      <c r="AA275" s="80"/>
      <c r="AB275" s="80"/>
      <c r="AD275" s="80"/>
      <c r="AE275" s="80"/>
      <c r="AF275" s="80"/>
    </row>
    <row r="276" spans="1:32" x14ac:dyDescent="0.25">
      <c r="A276" s="2"/>
      <c r="J276" s="80"/>
      <c r="R276" s="80"/>
      <c r="S276" s="80"/>
      <c r="T276" s="80"/>
      <c r="V276" s="80"/>
      <c r="W276" s="80"/>
      <c r="X276" s="80"/>
      <c r="Z276" s="80"/>
      <c r="AA276" s="80"/>
      <c r="AB276" s="80"/>
      <c r="AD276" s="80"/>
      <c r="AE276" s="80"/>
      <c r="AF276" s="80"/>
    </row>
    <row r="277" spans="1:32" x14ac:dyDescent="0.25">
      <c r="A277" s="2"/>
      <c r="J277" s="80"/>
      <c r="R277" s="80"/>
      <c r="S277" s="80"/>
      <c r="T277" s="80"/>
      <c r="V277" s="80"/>
      <c r="W277" s="80"/>
      <c r="X277" s="80"/>
      <c r="Z277" s="80"/>
      <c r="AA277" s="80"/>
      <c r="AB277" s="80"/>
      <c r="AD277" s="80"/>
      <c r="AE277" s="80"/>
      <c r="AF277" s="80"/>
    </row>
    <row r="279" spans="1:32" x14ac:dyDescent="0.25">
      <c r="E279" s="84"/>
    </row>
  </sheetData>
  <mergeCells count="81">
    <mergeCell ref="A260:I260"/>
    <mergeCell ref="A227:E227"/>
    <mergeCell ref="J228:J229"/>
    <mergeCell ref="A230:I230"/>
    <mergeCell ref="A255:E255"/>
    <mergeCell ref="A259:E259"/>
    <mergeCell ref="F259:I259"/>
    <mergeCell ref="A231:E231"/>
    <mergeCell ref="J232:J253"/>
    <mergeCell ref="A254:I254"/>
    <mergeCell ref="J255:J258"/>
    <mergeCell ref="A226:I226"/>
    <mergeCell ref="A179:E179"/>
    <mergeCell ref="J180:J190"/>
    <mergeCell ref="A191:I191"/>
    <mergeCell ref="A192:E192"/>
    <mergeCell ref="J193:J203"/>
    <mergeCell ref="A204:I204"/>
    <mergeCell ref="A205:E205"/>
    <mergeCell ref="J206:J218"/>
    <mergeCell ref="A219:I219"/>
    <mergeCell ref="A220:E220"/>
    <mergeCell ref="J221:J225"/>
    <mergeCell ref="A178:I178"/>
    <mergeCell ref="A99:E99"/>
    <mergeCell ref="J100:J101"/>
    <mergeCell ref="A102:I102"/>
    <mergeCell ref="A103:E103"/>
    <mergeCell ref="J104:J137"/>
    <mergeCell ref="A138:I138"/>
    <mergeCell ref="A139:E139"/>
    <mergeCell ref="J140:J173"/>
    <mergeCell ref="A174:I174"/>
    <mergeCell ref="A175:E175"/>
    <mergeCell ref="J176:J177"/>
    <mergeCell ref="A98:I98"/>
    <mergeCell ref="A29:E29"/>
    <mergeCell ref="J30:J38"/>
    <mergeCell ref="A39:I39"/>
    <mergeCell ref="A40:E40"/>
    <mergeCell ref="J41:J57"/>
    <mergeCell ref="A58:I58"/>
    <mergeCell ref="A59:E59"/>
    <mergeCell ref="J60:J61"/>
    <mergeCell ref="A62:I62"/>
    <mergeCell ref="A63:E63"/>
    <mergeCell ref="J64:J97"/>
    <mergeCell ref="A8:E8"/>
    <mergeCell ref="J9:J14"/>
    <mergeCell ref="A15:I15"/>
    <mergeCell ref="A16:E16"/>
    <mergeCell ref="J17:J27"/>
    <mergeCell ref="A28:I28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phoneticPr fontId="91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228:D229 D206:D218 D180:D190 D177 D64:D97 D41:D57 D30:D38 D9:D14 D193:D203 D17:D27 D100:D101 D141:D173 D104:D137 D221:D225 D232:D253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28:I229 H206:I218 H180:I190 H177:I177 H64:I97 H41:I57 H30:I38 H10:I14 H17:I27 H100:I101 H141:I173 H193:I203 H104:I137 H221:I225 H232:I253" xr:uid="{00000000-0002-0000-0600-000003000000}">
      <formula1>42005</formula1>
    </dataValidation>
    <dataValidation allowBlank="1" showInputMessage="1" showErrorMessage="1" errorTitle="Sólo números" error="Sólo ingresar números sin letras_x000a_" sqref="O227:O229 O205:O218 O179:O190 O175:O177 O63:O97 O40:O57 O29:O38 O8:O14 O231:O253 O16:O27 O59:O61 O99:O101 O103:O137 P180 O139:O173 O192:O203 O220:O225 O255:O258" xr:uid="{00000000-0002-0000-0600-000004000000}"/>
    <dataValidation type="textLength" operator="lessThanOrEqual" allowBlank="1" showInputMessage="1" showErrorMessage="1" errorTitle="MÁXIMO DE CARACTERES SOBREPASADO" error="Sólo 255 caracteres por celdas" sqref="P228:Q229 L206:L218 C180:C190 L177 C177 E176:G177 N176 P176:Q177 L100:L101 C41:C57 C30:C38 L9:L14 E17:G27 P60:Q61 E60:G61 N60:N61 C100:C101 E100:G101 L64:L97 P100:Q101 N140 L104:L137 Q180 L140:L173 L193:L203 C228:C229 E228:G229 L228:L229 C232:C253 C9:C14 P9:Q14 E9:G14 L17:L27 C17:C27 P17:Q27 P30:Q38 E30:G38 L30:L38 L41:L57 E41:G57 P41:Q57 C64:C97 P64:Q97 E64:G97 C104:C137 P104:Q137 E104:G137 C141:C173 E140:G173 P140:Q173 E180:G190 P181:Q190 L180:L190 C193:C203 P193:Q203 E193:G203 P206:Q218 E206:G218 C206:C218 E221:G225 P221:Q225 P256:Q258 C221:C225 L221:L225 P232:Q253 E232:G253 E256:G258 N256:N258 L232:L253 L256:L258" xr:uid="{00000000-0002-0000-0600-000005000000}">
      <formula1>255</formula1>
    </dataValidation>
    <dataValidation type="textLength" operator="lessThanOrEqual" allowBlank="1" showInputMessage="1" showErrorMessage="1" sqref="K228:K229 T206:T217 T180:T189 K176 K64:K97 K41:K57 T30:T38 T9:T14 T232:T251 K17:K27 K60:K61 K100:K101 T104:T136 T140:T171 T193:T202 K9:K14 K30:K38 T41:T57 K104:K137 K140:K173 K180:K190 K193:K203 K206:K218 K221:K225 T221:T224 K232:K253 K256:K258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228:N229 T218 T190 M176 R176:T177 Z176:AB177 AD176:AF177 V176:X177 M177:N177 M64:N97 M41:N57 R30:S38 R9:S14 R17:T27 AD60:AF61 V60:X61 Z60:AB61 M60:M61 R60:T61 V100:X101 Z100:AB101 AD100:AF101 R100:T101 M100:N101 M140 T137 T172:T173 T203 V228:X229 Z228:AB229 AD228:AF229 R228:T229 T252:T253 M9:N14 V9:X14 Z9:AB14 AD9:AF14 M17:N27 V17:X27 AD17:AF27 Z17:AB27 M30:N38 AD30:AF38 Z30:AB38 V30:X38 R41:S57 AD41:AF57 Z41:AB57 V41:X57 V64:X97 Z64:AB97 AD64:AF97 R64:T97 V104:X137 Z104:AB137 AD104:AF137 M104:N137 R104:S137 M141:N173 AD140:AF173 V140:X173 Z140:AB173 R140:S173 M180:N190 V180:X190 AD180:AF190 Z180:AB190 R180:S190 V193:X203 Z193:AB203 AD193:AF203 M193:N203 R193:S203 M206:N218 V206:X218 AD206:AF218 Z206:AB218 R206:S218 V221:X225 Z221:AB225 AD221:AF225 M221:N225 R221:S225 T225 M232:N253 AD232:AF253 Z232:AB253 V232:X253 R232:S253 R256:T258 Z256:AB258 V256:X258 M256:M258 AD256:AF258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8" zoomScaleNormal="100" workbookViewId="0">
      <selection activeCell="C27" sqref="C27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8" width="8.85546875" style="82" customWidth="1" outlineLevel="1"/>
    <col min="9" max="9" width="9.42578125" style="82" bestFit="1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'24-03-341 Ind. RSH'!A5:U5</f>
        <v>24-03-341 "Sistema de Apoyo a la Selección de Beneficios Sociales"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+'24-03-341 Ind. RSH'!J15</f>
        <v>92020000</v>
      </c>
      <c r="C8" s="63">
        <f>+'24-03-341 Ind. RSH'!K15</f>
        <v>51230000</v>
      </c>
      <c r="D8" s="63">
        <f>+'24-03-341 Ind. RSH'!M15</f>
        <v>0</v>
      </c>
      <c r="E8" s="63">
        <f>+'24-03-341 Ind. RSH'!N15</f>
        <v>0</v>
      </c>
      <c r="F8" s="63">
        <f>+'24-03-341 Ind. RSH'!O15</f>
        <v>0</v>
      </c>
      <c r="G8" s="63">
        <f>+'24-03-341 Ind. RSH'!R15</f>
        <v>0</v>
      </c>
      <c r="H8" s="63">
        <f>+'24-03-341 Ind. RSH'!S15</f>
        <v>0</v>
      </c>
      <c r="I8" s="63">
        <f>+'24-03-341 Ind. RSH'!T15</f>
        <v>51230000</v>
      </c>
      <c r="J8" s="63">
        <f>+'24-03-341 Ind. RSH'!U15</f>
        <v>51230000</v>
      </c>
      <c r="K8" s="63">
        <f>+'24-03-341 Ind. RSH'!V15</f>
        <v>0</v>
      </c>
      <c r="L8" s="63">
        <f>+'24-03-341 Ind. RSH'!W15</f>
        <v>0</v>
      </c>
      <c r="M8" s="63">
        <f>+'24-03-341 Ind. RSH'!X15</f>
        <v>0</v>
      </c>
      <c r="N8" s="63">
        <f>+'24-03-341 Ind. RSH'!Y15</f>
        <v>0</v>
      </c>
      <c r="O8" s="63">
        <f>+'24-03-341 Ind. RSH'!Z15</f>
        <v>0</v>
      </c>
      <c r="P8" s="63">
        <f>+'24-03-341 Ind. RSH'!AA15</f>
        <v>0</v>
      </c>
      <c r="Q8" s="63">
        <f>+'24-03-341 Ind. RSH'!AB15</f>
        <v>0</v>
      </c>
      <c r="R8" s="63">
        <f>+'24-03-341 Ind. RSH'!AC15</f>
        <v>0</v>
      </c>
      <c r="S8" s="63">
        <f>+'24-03-341 Ind. RSH'!AD15</f>
        <v>0</v>
      </c>
      <c r="T8" s="63">
        <f>+'24-03-341 Ind. RSH'!AE15</f>
        <v>0</v>
      </c>
      <c r="U8" s="63">
        <f>+'24-03-341 Ind. RSH'!AF15</f>
        <v>0</v>
      </c>
      <c r="V8" s="63">
        <f>+'24-03-341 Ind. RSH'!AG15</f>
        <v>0</v>
      </c>
      <c r="W8" s="63">
        <f>+'24-03-341 Ind. RSH'!AH15</f>
        <v>51230000</v>
      </c>
      <c r="X8" s="86">
        <f>+'24-03-341 Ind. RSH'!AI15</f>
        <v>0.55672679852206042</v>
      </c>
      <c r="Y8" s="86">
        <f>+'24-03-341 Ind. RSH'!AJ15</f>
        <v>2.4139123261860025E-2</v>
      </c>
    </row>
    <row r="9" spans="1:25" ht="24.75" customHeight="1" x14ac:dyDescent="0.25">
      <c r="A9" s="85" t="s">
        <v>46</v>
      </c>
      <c r="B9" s="63">
        <f>+'24-03-341 Ind. RSH'!J28</f>
        <v>114882432</v>
      </c>
      <c r="C9" s="63">
        <f>+'24-03-341 Ind. RSH'!K28</f>
        <v>240380</v>
      </c>
      <c r="D9" s="63">
        <f>+'24-03-341 Ind. RSH'!M28</f>
        <v>0</v>
      </c>
      <c r="E9" s="63">
        <f>+'24-03-341 Ind. RSH'!N28</f>
        <v>0</v>
      </c>
      <c r="F9" s="63">
        <f>+'24-03-341 Ind. RSH'!O28</f>
        <v>0</v>
      </c>
      <c r="G9" s="63">
        <f>+'24-03-341 Ind. RSH'!R28</f>
        <v>0</v>
      </c>
      <c r="H9" s="63">
        <f>+'24-03-341 Ind. RSH'!S28</f>
        <v>0</v>
      </c>
      <c r="I9" s="63">
        <f>+'24-03-341 Ind. RSH'!T28</f>
        <v>240380</v>
      </c>
      <c r="J9" s="63">
        <f>+'24-03-341 Ind. RSH'!U28</f>
        <v>240380</v>
      </c>
      <c r="K9" s="63">
        <f>+'24-03-341 Ind. RSH'!V28</f>
        <v>0</v>
      </c>
      <c r="L9" s="63">
        <f>+'24-03-341 Ind. RSH'!W28</f>
        <v>0</v>
      </c>
      <c r="M9" s="63">
        <f>+'24-03-341 Ind. RSH'!X28</f>
        <v>0</v>
      </c>
      <c r="N9" s="63">
        <f>+'24-03-341 Ind. RSH'!Y28</f>
        <v>0</v>
      </c>
      <c r="O9" s="63">
        <f>+'24-03-341 Ind. RSH'!Z28</f>
        <v>0</v>
      </c>
      <c r="P9" s="63">
        <f>+'24-03-341 Ind. RSH'!AA28</f>
        <v>0</v>
      </c>
      <c r="Q9" s="63">
        <f>+'24-03-341 Ind. RSH'!AB28</f>
        <v>0</v>
      </c>
      <c r="R9" s="63">
        <f>+'24-03-341 Ind. RSH'!AC28</f>
        <v>0</v>
      </c>
      <c r="S9" s="63">
        <f>+'24-03-341 Ind. RSH'!AD28</f>
        <v>0</v>
      </c>
      <c r="T9" s="63">
        <f>+'24-03-341 Ind. RSH'!AE28</f>
        <v>0</v>
      </c>
      <c r="U9" s="63">
        <f>+'24-03-341 Ind. RSH'!AF28</f>
        <v>0</v>
      </c>
      <c r="V9" s="63">
        <f>+'24-03-341 Ind. RSH'!AG28</f>
        <v>0</v>
      </c>
      <c r="W9" s="63">
        <f>+'24-03-341 Ind. RSH'!AH28</f>
        <v>240380</v>
      </c>
      <c r="X9" s="86">
        <f>+'24-03-341 Ind. RSH'!AI28</f>
        <v>2.0923999937605777E-3</v>
      </c>
      <c r="Y9" s="86">
        <f>+'24-03-341 Ind. RSH'!AJ28</f>
        <v>1.1326493167452496E-4</v>
      </c>
    </row>
    <row r="10" spans="1:25" ht="24.75" customHeight="1" x14ac:dyDescent="0.25">
      <c r="A10" s="85" t="s">
        <v>48</v>
      </c>
      <c r="B10" s="63">
        <f>+'24-03-341 Ind. RSH'!J39</f>
        <v>123360000</v>
      </c>
      <c r="C10" s="63">
        <f>+'24-03-341 Ind. RSH'!K39</f>
        <v>123360000</v>
      </c>
      <c r="D10" s="63">
        <f>+'24-03-341 Ind. RSH'!M39</f>
        <v>0</v>
      </c>
      <c r="E10" s="63">
        <f>+'24-03-341 Ind. RSH'!N39</f>
        <v>0</v>
      </c>
      <c r="F10" s="63">
        <f>+'24-03-341 Ind. RSH'!O39</f>
        <v>0</v>
      </c>
      <c r="G10" s="63">
        <f>+'24-03-341 Ind. RSH'!R39</f>
        <v>0</v>
      </c>
      <c r="H10" s="63">
        <f>+'24-03-341 Ind. RSH'!S39</f>
        <v>0</v>
      </c>
      <c r="I10" s="63">
        <f>+'24-03-341 Ind. RSH'!T39</f>
        <v>123360000</v>
      </c>
      <c r="J10" s="63">
        <f>+'24-03-341 Ind. RSH'!U39</f>
        <v>123360000</v>
      </c>
      <c r="K10" s="63">
        <f>+'24-03-341 Ind. RSH'!V39</f>
        <v>0</v>
      </c>
      <c r="L10" s="63">
        <f>+'24-03-341 Ind. RSH'!W39</f>
        <v>0</v>
      </c>
      <c r="M10" s="63">
        <f>+'24-03-341 Ind. RSH'!X39</f>
        <v>0</v>
      </c>
      <c r="N10" s="63">
        <f>+'24-03-341 Ind. RSH'!Y39</f>
        <v>0</v>
      </c>
      <c r="O10" s="63">
        <f>+'24-03-341 Ind. RSH'!Z39</f>
        <v>0</v>
      </c>
      <c r="P10" s="63">
        <f>+'24-03-341 Ind. RSH'!AA39</f>
        <v>0</v>
      </c>
      <c r="Q10" s="63">
        <f>+'24-03-341 Ind. RSH'!AB39</f>
        <v>0</v>
      </c>
      <c r="R10" s="63">
        <f>+'24-03-341 Ind. RSH'!AC39</f>
        <v>0</v>
      </c>
      <c r="S10" s="63">
        <f>+'24-03-341 Ind. RSH'!AD39</f>
        <v>0</v>
      </c>
      <c r="T10" s="63">
        <f>+'24-03-341 Ind. RSH'!AE39</f>
        <v>0</v>
      </c>
      <c r="U10" s="63">
        <f>+'24-03-341 Ind. RSH'!AF39</f>
        <v>0</v>
      </c>
      <c r="V10" s="63">
        <f>+'24-03-341 Ind. RSH'!AG39</f>
        <v>0</v>
      </c>
      <c r="W10" s="63">
        <f>+'24-03-341 Ind. RSH'!AH39</f>
        <v>123360000</v>
      </c>
      <c r="X10" s="86">
        <f>+'24-03-341 Ind. RSH'!AI39</f>
        <v>1</v>
      </c>
      <c r="Y10" s="86">
        <f>+'24-03-341 Ind. RSH'!AJ39</f>
        <v>5.8126141822819694E-2</v>
      </c>
    </row>
    <row r="11" spans="1:25" ht="24.75" customHeight="1" x14ac:dyDescent="0.25">
      <c r="A11" s="85" t="s">
        <v>50</v>
      </c>
      <c r="B11" s="63">
        <f>+'24-03-341 Ind. RSH'!J58</f>
        <v>242758350</v>
      </c>
      <c r="C11" s="63">
        <f>+'24-03-341 Ind. RSH'!K58</f>
        <v>242758350</v>
      </c>
      <c r="D11" s="63">
        <f>+'24-03-341 Ind. RSH'!M58</f>
        <v>0</v>
      </c>
      <c r="E11" s="63">
        <f>+'24-03-341 Ind. RSH'!N58</f>
        <v>0</v>
      </c>
      <c r="F11" s="63">
        <f>+'24-03-341 Ind. RSH'!O58</f>
        <v>0</v>
      </c>
      <c r="G11" s="63">
        <f>+'24-03-341 Ind. RSH'!R58</f>
        <v>0</v>
      </c>
      <c r="H11" s="63">
        <f>+'24-03-341 Ind. RSH'!S58</f>
        <v>268350</v>
      </c>
      <c r="I11" s="63">
        <f>+'24-03-341 Ind. RSH'!T58</f>
        <v>242490000</v>
      </c>
      <c r="J11" s="63">
        <f>+'24-03-341 Ind. RSH'!U58</f>
        <v>242758350</v>
      </c>
      <c r="K11" s="63">
        <f>+'24-03-341 Ind. RSH'!V58</f>
        <v>0</v>
      </c>
      <c r="L11" s="63">
        <f>+'24-03-341 Ind. RSH'!W58</f>
        <v>0</v>
      </c>
      <c r="M11" s="63">
        <f>+'24-03-341 Ind. RSH'!X58</f>
        <v>0</v>
      </c>
      <c r="N11" s="63">
        <f>+'24-03-341 Ind. RSH'!Y58</f>
        <v>0</v>
      </c>
      <c r="O11" s="63">
        <f>+'24-03-341 Ind. RSH'!Z58</f>
        <v>0</v>
      </c>
      <c r="P11" s="63">
        <f>+'24-03-341 Ind. RSH'!AA58</f>
        <v>0</v>
      </c>
      <c r="Q11" s="63">
        <f>+'24-03-341 Ind. RSH'!AB58</f>
        <v>0</v>
      </c>
      <c r="R11" s="63">
        <f>+'24-03-341 Ind. RSH'!AC58</f>
        <v>0</v>
      </c>
      <c r="S11" s="63">
        <f>+'24-03-341 Ind. RSH'!AD58</f>
        <v>0</v>
      </c>
      <c r="T11" s="63">
        <f>+'24-03-341 Ind. RSH'!AE58</f>
        <v>0</v>
      </c>
      <c r="U11" s="63">
        <f>+'24-03-341 Ind. RSH'!AF58</f>
        <v>0</v>
      </c>
      <c r="V11" s="63">
        <f>+'24-03-341 Ind. RSH'!AG58</f>
        <v>0</v>
      </c>
      <c r="W11" s="63">
        <f>+'24-03-341 Ind. RSH'!AH58</f>
        <v>242758350</v>
      </c>
      <c r="X11" s="86">
        <f>+'24-03-341 Ind. RSH'!AI58</f>
        <v>1</v>
      </c>
      <c r="Y11" s="86">
        <f>+'24-03-341 Ind. RSH'!AJ58</f>
        <v>0.11438558917618111</v>
      </c>
    </row>
    <row r="12" spans="1:25" ht="24.75" customHeight="1" x14ac:dyDescent="0.25">
      <c r="A12" s="85" t="s">
        <v>52</v>
      </c>
      <c r="B12" s="63">
        <f>+'24-03-341 Ind. RSH'!J62</f>
        <v>519990000</v>
      </c>
      <c r="C12" s="63">
        <f>+'24-03-341 Ind. RSH'!K62</f>
        <v>0</v>
      </c>
      <c r="D12" s="63">
        <f>+'24-03-341 Ind. RSH'!M62</f>
        <v>0</v>
      </c>
      <c r="E12" s="63">
        <f>+'24-03-341 Ind. RSH'!N62</f>
        <v>0</v>
      </c>
      <c r="F12" s="63">
        <f>+'24-03-341 Ind. RSH'!O62</f>
        <v>0</v>
      </c>
      <c r="G12" s="63">
        <f>+'24-03-341 Ind. RSH'!R62</f>
        <v>0</v>
      </c>
      <c r="H12" s="63">
        <f>+'24-03-341 Ind. RSH'!S62</f>
        <v>0</v>
      </c>
      <c r="I12" s="63">
        <f>+'24-03-341 Ind. RSH'!T62</f>
        <v>0</v>
      </c>
      <c r="J12" s="63">
        <f>+'24-03-341 Ind. RSH'!U62</f>
        <v>0</v>
      </c>
      <c r="K12" s="63">
        <f>+'24-03-341 Ind. RSH'!V62</f>
        <v>0</v>
      </c>
      <c r="L12" s="63">
        <f>+'24-03-341 Ind. RSH'!W62</f>
        <v>0</v>
      </c>
      <c r="M12" s="63">
        <f>+'24-03-341 Ind. RSH'!X62</f>
        <v>0</v>
      </c>
      <c r="N12" s="63">
        <f>+'24-03-341 Ind. RSH'!Y62</f>
        <v>0</v>
      </c>
      <c r="O12" s="63">
        <f>+'24-03-341 Ind. RSH'!Z62</f>
        <v>0</v>
      </c>
      <c r="P12" s="63">
        <f>+'24-03-341 Ind. RSH'!AA62</f>
        <v>0</v>
      </c>
      <c r="Q12" s="63">
        <f>+'24-03-341 Ind. RSH'!AB62</f>
        <v>0</v>
      </c>
      <c r="R12" s="63">
        <f>+'24-03-341 Ind. RSH'!AC62</f>
        <v>0</v>
      </c>
      <c r="S12" s="63">
        <f>+'24-03-341 Ind. RSH'!AD62</f>
        <v>0</v>
      </c>
      <c r="T12" s="63">
        <f>+'24-03-341 Ind. RSH'!AE62</f>
        <v>0</v>
      </c>
      <c r="U12" s="63">
        <f>+'24-03-341 Ind. RSH'!AF62</f>
        <v>0</v>
      </c>
      <c r="V12" s="63">
        <f>+'24-03-341 Ind. RSH'!AG62</f>
        <v>0</v>
      </c>
      <c r="W12" s="63">
        <f>+'24-03-341 Ind. RSH'!AH62</f>
        <v>0</v>
      </c>
      <c r="X12" s="86">
        <f>+'24-03-341 Ind. RSH'!AI62</f>
        <v>0</v>
      </c>
      <c r="Y12" s="86">
        <f>+'24-03-341 Ind. RSH'!AJ62</f>
        <v>0</v>
      </c>
    </row>
    <row r="13" spans="1:25" ht="24.75" customHeight="1" x14ac:dyDescent="0.25">
      <c r="A13" s="85" t="s">
        <v>54</v>
      </c>
      <c r="B13" s="63">
        <f>+'24-03-341 Ind. RSH'!J98</f>
        <v>326980000</v>
      </c>
      <c r="C13" s="63">
        <f>+'24-03-341 Ind. RSH'!K98</f>
        <v>260720000</v>
      </c>
      <c r="D13" s="63">
        <f>+'24-03-341 Ind. RSH'!M98</f>
        <v>0</v>
      </c>
      <c r="E13" s="63">
        <f>+'24-03-341 Ind. RSH'!N98</f>
        <v>0</v>
      </c>
      <c r="F13" s="63">
        <f>+'24-03-341 Ind. RSH'!O98</f>
        <v>0</v>
      </c>
      <c r="G13" s="63">
        <f>+'24-03-341 Ind. RSH'!R98</f>
        <v>0</v>
      </c>
      <c r="H13" s="63">
        <f>+'24-03-341 Ind. RSH'!S98</f>
        <v>0</v>
      </c>
      <c r="I13" s="63">
        <f>+'24-03-341 Ind. RSH'!T98</f>
        <v>214800000</v>
      </c>
      <c r="J13" s="63">
        <f>+'24-03-341 Ind. RSH'!U98</f>
        <v>214800000</v>
      </c>
      <c r="K13" s="63">
        <f>+'24-03-341 Ind. RSH'!V98</f>
        <v>0</v>
      </c>
      <c r="L13" s="63">
        <f>+'24-03-341 Ind. RSH'!W98</f>
        <v>0</v>
      </c>
      <c r="M13" s="63">
        <f>+'24-03-341 Ind. RSH'!X98</f>
        <v>0</v>
      </c>
      <c r="N13" s="63">
        <f>+'24-03-341 Ind. RSH'!Y98</f>
        <v>0</v>
      </c>
      <c r="O13" s="63">
        <f>+'24-03-341 Ind. RSH'!Z98</f>
        <v>0</v>
      </c>
      <c r="P13" s="63">
        <f>+'24-03-341 Ind. RSH'!AA98</f>
        <v>0</v>
      </c>
      <c r="Q13" s="63">
        <f>+'24-03-341 Ind. RSH'!AB98</f>
        <v>0</v>
      </c>
      <c r="R13" s="63">
        <f>+'24-03-341 Ind. RSH'!AC98</f>
        <v>0</v>
      </c>
      <c r="S13" s="63">
        <f>+'24-03-341 Ind. RSH'!AD98</f>
        <v>0</v>
      </c>
      <c r="T13" s="63">
        <f>+'24-03-341 Ind. RSH'!AE98</f>
        <v>0</v>
      </c>
      <c r="U13" s="63">
        <f>+'24-03-341 Ind. RSH'!AF98</f>
        <v>0</v>
      </c>
      <c r="V13" s="63">
        <f>+'24-03-341 Ind. RSH'!AG98</f>
        <v>0</v>
      </c>
      <c r="W13" s="63">
        <f>+'24-03-341 Ind. RSH'!AH98</f>
        <v>214800000</v>
      </c>
      <c r="X13" s="86">
        <f>+'24-03-341 Ind. RSH'!AI98</f>
        <v>0.65692091259404239</v>
      </c>
      <c r="Y13" s="86">
        <f>+'24-03-341 Ind. RSH'!AJ98</f>
        <v>0.10121186173428721</v>
      </c>
    </row>
    <row r="14" spans="1:25" ht="24.75" customHeight="1" x14ac:dyDescent="0.25">
      <c r="A14" s="85" t="s">
        <v>56</v>
      </c>
      <c r="B14" s="63">
        <f>+'24-03-341 Ind. RSH'!J102</f>
        <v>408080000</v>
      </c>
      <c r="C14" s="63">
        <f>+'24-03-341 Ind. RSH'!K102</f>
        <v>408080000</v>
      </c>
      <c r="D14" s="63">
        <f>+'24-03-341 Ind. RSH'!M102</f>
        <v>0</v>
      </c>
      <c r="E14" s="63">
        <f>+'24-03-341 Ind. RSH'!N102</f>
        <v>0</v>
      </c>
      <c r="F14" s="63">
        <f>+'24-03-341 Ind. RSH'!O102</f>
        <v>0</v>
      </c>
      <c r="G14" s="63">
        <f>+'24-03-341 Ind. RSH'!R102</f>
        <v>0</v>
      </c>
      <c r="H14" s="63">
        <f>+'24-03-341 Ind. RSH'!S102</f>
        <v>0</v>
      </c>
      <c r="I14" s="63">
        <f>+'24-03-341 Ind. RSH'!T102</f>
        <v>0</v>
      </c>
      <c r="J14" s="63">
        <f>+'24-03-341 Ind. RSH'!U102</f>
        <v>0</v>
      </c>
      <c r="K14" s="63">
        <f>+'24-03-341 Ind. RSH'!V102</f>
        <v>0</v>
      </c>
      <c r="L14" s="63">
        <f>+'24-03-341 Ind. RSH'!W102</f>
        <v>0</v>
      </c>
      <c r="M14" s="63">
        <f>+'24-03-341 Ind. RSH'!X102</f>
        <v>0</v>
      </c>
      <c r="N14" s="63">
        <f>+'24-03-341 Ind. RSH'!Y102</f>
        <v>0</v>
      </c>
      <c r="O14" s="63">
        <f>+'24-03-341 Ind. RSH'!Z102</f>
        <v>0</v>
      </c>
      <c r="P14" s="63">
        <f>+'24-03-341 Ind. RSH'!AA102</f>
        <v>0</v>
      </c>
      <c r="Q14" s="63">
        <f>+'24-03-341 Ind. RSH'!AB102</f>
        <v>0</v>
      </c>
      <c r="R14" s="63">
        <f>+'24-03-341 Ind. RSH'!AC102</f>
        <v>0</v>
      </c>
      <c r="S14" s="63">
        <f>+'24-03-341 Ind. RSH'!AD102</f>
        <v>0</v>
      </c>
      <c r="T14" s="63">
        <f>+'24-03-341 Ind. RSH'!AE102</f>
        <v>0</v>
      </c>
      <c r="U14" s="63">
        <f>+'24-03-341 Ind. RSH'!AF102</f>
        <v>0</v>
      </c>
      <c r="V14" s="63">
        <f>+'24-03-341 Ind. RSH'!AG102</f>
        <v>0</v>
      </c>
      <c r="W14" s="63">
        <f>+'24-03-341 Ind. RSH'!AH102</f>
        <v>0</v>
      </c>
      <c r="X14" s="86">
        <f>+'24-03-341 Ind. RSH'!AI102</f>
        <v>0</v>
      </c>
      <c r="Y14" s="86">
        <f>+'24-03-341 Ind. RSH'!AJ102</f>
        <v>0</v>
      </c>
    </row>
    <row r="15" spans="1:25" ht="24.75" customHeight="1" x14ac:dyDescent="0.25">
      <c r="A15" s="85" t="s">
        <v>58</v>
      </c>
      <c r="B15" s="63">
        <f>+'24-03-341 Ind. RSH'!J138</f>
        <v>515850000</v>
      </c>
      <c r="C15" s="63">
        <f>+'24-03-341 Ind. RSH'!K138</f>
        <v>515850000</v>
      </c>
      <c r="D15" s="63">
        <f>+'24-03-341 Ind. RSH'!M138</f>
        <v>0</v>
      </c>
      <c r="E15" s="63">
        <f>+'24-03-341 Ind. RSH'!N138</f>
        <v>0</v>
      </c>
      <c r="F15" s="63">
        <f>+'24-03-341 Ind. RSH'!O138</f>
        <v>0</v>
      </c>
      <c r="G15" s="63">
        <f>+'24-03-341 Ind. RSH'!R138</f>
        <v>0</v>
      </c>
      <c r="H15" s="63">
        <f>+'24-03-341 Ind. RSH'!S138</f>
        <v>0</v>
      </c>
      <c r="I15" s="63">
        <f>+'24-03-341 Ind. RSH'!T138</f>
        <v>366380000</v>
      </c>
      <c r="J15" s="63">
        <f>+'24-03-341 Ind. RSH'!U138</f>
        <v>366380000</v>
      </c>
      <c r="K15" s="63">
        <f>+'24-03-341 Ind. RSH'!V138</f>
        <v>0</v>
      </c>
      <c r="L15" s="63">
        <f>+'24-03-341 Ind. RSH'!W138</f>
        <v>0</v>
      </c>
      <c r="M15" s="63">
        <f>+'24-03-341 Ind. RSH'!X138</f>
        <v>0</v>
      </c>
      <c r="N15" s="63">
        <f>+'24-03-341 Ind. RSH'!Y138</f>
        <v>0</v>
      </c>
      <c r="O15" s="63">
        <f>+'24-03-341 Ind. RSH'!Z138</f>
        <v>0</v>
      </c>
      <c r="P15" s="63">
        <f>+'24-03-341 Ind. RSH'!AA138</f>
        <v>0</v>
      </c>
      <c r="Q15" s="63">
        <f>+'24-03-341 Ind. RSH'!AB138</f>
        <v>0</v>
      </c>
      <c r="R15" s="63">
        <f>+'24-03-341 Ind. RSH'!AC138</f>
        <v>0</v>
      </c>
      <c r="S15" s="63">
        <f>+'24-03-341 Ind. RSH'!AD138</f>
        <v>0</v>
      </c>
      <c r="T15" s="63">
        <f>+'24-03-341 Ind. RSH'!AE138</f>
        <v>0</v>
      </c>
      <c r="U15" s="63">
        <f>+'24-03-341 Ind. RSH'!AF138</f>
        <v>0</v>
      </c>
      <c r="V15" s="63">
        <f>+'24-03-341 Ind. RSH'!AG138</f>
        <v>0</v>
      </c>
      <c r="W15" s="63">
        <f>+'24-03-341 Ind. RSH'!AH138</f>
        <v>366380000</v>
      </c>
      <c r="X15" s="86">
        <f>+'24-03-341 Ind. RSH'!AI138</f>
        <v>0.71024522632548226</v>
      </c>
      <c r="Y15" s="86">
        <f>+'24-03-341 Ind. RSH'!AJ138</f>
        <v>0.1726350181667046</v>
      </c>
    </row>
    <row r="16" spans="1:25" ht="24.75" customHeight="1" x14ac:dyDescent="0.25">
      <c r="A16" s="85" t="s">
        <v>60</v>
      </c>
      <c r="B16" s="63">
        <f>+'24-03-341 Ind. RSH'!J174</f>
        <v>418020000</v>
      </c>
      <c r="C16" s="63">
        <f>+'24-03-341 Ind. RSH'!K174</f>
        <v>375820000</v>
      </c>
      <c r="D16" s="63">
        <f>+'24-03-341 Ind. RSH'!M174</f>
        <v>0</v>
      </c>
      <c r="E16" s="63">
        <f>+'24-03-341 Ind. RSH'!N174</f>
        <v>0</v>
      </c>
      <c r="F16" s="63">
        <f>+'24-03-341 Ind. RSH'!O174</f>
        <v>0</v>
      </c>
      <c r="G16" s="63">
        <f>+'24-03-341 Ind. RSH'!R174</f>
        <v>0</v>
      </c>
      <c r="H16" s="63">
        <f>+'24-03-341 Ind. RSH'!S174</f>
        <v>0</v>
      </c>
      <c r="I16" s="63">
        <f>+'24-03-341 Ind. RSH'!T174</f>
        <v>375820000</v>
      </c>
      <c r="J16" s="63">
        <f>+'24-03-341 Ind. RSH'!U174</f>
        <v>375820000</v>
      </c>
      <c r="K16" s="63">
        <f>+'24-03-341 Ind. RSH'!V174</f>
        <v>0</v>
      </c>
      <c r="L16" s="63">
        <f>+'24-03-341 Ind. RSH'!W174</f>
        <v>0</v>
      </c>
      <c r="M16" s="63">
        <f>+'24-03-341 Ind. RSH'!X174</f>
        <v>0</v>
      </c>
      <c r="N16" s="63">
        <f>+'24-03-341 Ind. RSH'!Y174</f>
        <v>0</v>
      </c>
      <c r="O16" s="63">
        <f>+'24-03-341 Ind. RSH'!Z174</f>
        <v>0</v>
      </c>
      <c r="P16" s="63">
        <f>+'24-03-341 Ind. RSH'!AA174</f>
        <v>0</v>
      </c>
      <c r="Q16" s="63">
        <f>+'24-03-341 Ind. RSH'!AB174</f>
        <v>0</v>
      </c>
      <c r="R16" s="63">
        <f>+'24-03-341 Ind. RSH'!AC174</f>
        <v>0</v>
      </c>
      <c r="S16" s="63">
        <f>+'24-03-341 Ind. RSH'!AD174</f>
        <v>0</v>
      </c>
      <c r="T16" s="63">
        <f>+'24-03-341 Ind. RSH'!AE174</f>
        <v>0</v>
      </c>
      <c r="U16" s="63">
        <f>+'24-03-341 Ind. RSH'!AF174</f>
        <v>0</v>
      </c>
      <c r="V16" s="63">
        <f>+'24-03-341 Ind. RSH'!AG174</f>
        <v>0</v>
      </c>
      <c r="W16" s="63">
        <f>+'24-03-341 Ind. RSH'!AH174</f>
        <v>375820000</v>
      </c>
      <c r="X16" s="86">
        <f>+'24-03-341 Ind. RSH'!AI174</f>
        <v>0.89904789244533756</v>
      </c>
      <c r="Y16" s="86">
        <f>+'24-03-341 Ind. RSH'!AJ174</f>
        <v>0.1770830627419917</v>
      </c>
    </row>
    <row r="17" spans="1:25" ht="24.75" customHeight="1" x14ac:dyDescent="0.25">
      <c r="A17" s="85" t="s">
        <v>62</v>
      </c>
      <c r="B17" s="63">
        <f>+'24-03-341 Ind. RSH'!J178</f>
        <v>290004486</v>
      </c>
      <c r="C17" s="63">
        <f>+'24-03-341 Ind. RSH'!K178</f>
        <v>24486</v>
      </c>
      <c r="D17" s="63">
        <f>+'24-03-341 Ind. RSH'!M178</f>
        <v>0</v>
      </c>
      <c r="E17" s="63">
        <f>+'24-03-341 Ind. RSH'!N178</f>
        <v>0</v>
      </c>
      <c r="F17" s="63">
        <f>+'24-03-341 Ind. RSH'!O178</f>
        <v>0</v>
      </c>
      <c r="G17" s="63">
        <f>+'24-03-341 Ind. RSH'!R178</f>
        <v>0</v>
      </c>
      <c r="H17" s="63">
        <f>+'24-03-341 Ind. RSH'!S178</f>
        <v>0</v>
      </c>
      <c r="I17" s="63">
        <f>+'24-03-341 Ind. RSH'!T178</f>
        <v>24486</v>
      </c>
      <c r="J17" s="63">
        <f>+'24-03-341 Ind. RSH'!U178</f>
        <v>24486</v>
      </c>
      <c r="K17" s="63">
        <f>+'24-03-341 Ind. RSH'!V178</f>
        <v>0</v>
      </c>
      <c r="L17" s="63">
        <f>+'24-03-341 Ind. RSH'!W178</f>
        <v>0</v>
      </c>
      <c r="M17" s="63">
        <f>+'24-03-341 Ind. RSH'!X178</f>
        <v>0</v>
      </c>
      <c r="N17" s="63">
        <f>+'24-03-341 Ind. RSH'!Y178</f>
        <v>0</v>
      </c>
      <c r="O17" s="63">
        <f>+'24-03-341 Ind. RSH'!Z178</f>
        <v>0</v>
      </c>
      <c r="P17" s="63">
        <f>+'24-03-341 Ind. RSH'!AA178</f>
        <v>0</v>
      </c>
      <c r="Q17" s="63">
        <f>+'24-03-341 Ind. RSH'!AB178</f>
        <v>0</v>
      </c>
      <c r="R17" s="63">
        <f>+'24-03-341 Ind. RSH'!AC178</f>
        <v>0</v>
      </c>
      <c r="S17" s="63">
        <f>+'24-03-341 Ind. RSH'!AD178</f>
        <v>0</v>
      </c>
      <c r="T17" s="63">
        <f>+'24-03-341 Ind. RSH'!AE178</f>
        <v>0</v>
      </c>
      <c r="U17" s="63">
        <f>+'24-03-341 Ind. RSH'!AF178</f>
        <v>0</v>
      </c>
      <c r="V17" s="63">
        <f>+'24-03-341 Ind. RSH'!AG178</f>
        <v>0</v>
      </c>
      <c r="W17" s="63">
        <f>+'24-03-341 Ind. RSH'!AH178</f>
        <v>24486</v>
      </c>
      <c r="X17" s="86">
        <f>+'24-03-341 Ind. RSH'!AI178</f>
        <v>8.4433176664722357E-5</v>
      </c>
      <c r="Y17" s="86">
        <f>+'24-03-341 Ind. RSH'!AJ175</f>
        <v>0</v>
      </c>
    </row>
    <row r="18" spans="1:25" ht="24.75" customHeight="1" x14ac:dyDescent="0.25">
      <c r="A18" s="85" t="s">
        <v>64</v>
      </c>
      <c r="B18" s="63">
        <f>+'24-03-341 Ind. RSH'!J191</f>
        <v>79750000</v>
      </c>
      <c r="C18" s="63">
        <f>+'24-03-341 Ind. RSH'!K191</f>
        <v>79750000</v>
      </c>
      <c r="D18" s="63">
        <f>+'24-03-341 Ind. RSH'!M191</f>
        <v>0</v>
      </c>
      <c r="E18" s="63">
        <f>+'24-03-341 Ind. RSH'!N191</f>
        <v>0</v>
      </c>
      <c r="F18" s="63">
        <f>+'24-03-341 Ind. RSH'!O191</f>
        <v>0</v>
      </c>
      <c r="G18" s="63">
        <f>+'24-03-341 Ind. RSH'!R191</f>
        <v>0</v>
      </c>
      <c r="H18" s="63">
        <f>+'24-03-341 Ind. RSH'!S191</f>
        <v>0</v>
      </c>
      <c r="I18" s="63">
        <f>+'24-03-341 Ind. RSH'!T191</f>
        <v>79750000</v>
      </c>
      <c r="J18" s="63">
        <f>+'24-03-341 Ind. RSH'!U191</f>
        <v>79750000</v>
      </c>
      <c r="K18" s="63">
        <f>+'24-03-341 Ind. RSH'!V191</f>
        <v>0</v>
      </c>
      <c r="L18" s="63">
        <f>+'24-03-341 Ind. RSH'!W191</f>
        <v>0</v>
      </c>
      <c r="M18" s="63">
        <f>+'24-03-341 Ind. RSH'!X191</f>
        <v>0</v>
      </c>
      <c r="N18" s="63">
        <f>+'24-03-341 Ind. RSH'!Y191</f>
        <v>0</v>
      </c>
      <c r="O18" s="63">
        <f>+'24-03-341 Ind. RSH'!Z191</f>
        <v>0</v>
      </c>
      <c r="P18" s="63">
        <f>+'24-03-341 Ind. RSH'!AA191</f>
        <v>0</v>
      </c>
      <c r="Q18" s="63">
        <f>+'24-03-341 Ind. RSH'!AB191</f>
        <v>0</v>
      </c>
      <c r="R18" s="63">
        <f>+'24-03-341 Ind. RSH'!AC191</f>
        <v>0</v>
      </c>
      <c r="S18" s="63">
        <f>+'24-03-341 Ind. RSH'!AD191</f>
        <v>0</v>
      </c>
      <c r="T18" s="63">
        <f>+'24-03-341 Ind. RSH'!AE191</f>
        <v>0</v>
      </c>
      <c r="U18" s="63">
        <f>+'24-03-341 Ind. RSH'!AF191</f>
        <v>0</v>
      </c>
      <c r="V18" s="63">
        <f>+'24-03-341 Ind. RSH'!AG191</f>
        <v>0</v>
      </c>
      <c r="W18" s="63">
        <f>+'24-03-341 Ind. RSH'!AH191</f>
        <v>79750000</v>
      </c>
      <c r="X18" s="86">
        <f>+'24-03-341 Ind. RSH'!AI191</f>
        <v>1</v>
      </c>
      <c r="Y18" s="86">
        <f>+'24-03-341 Ind. RSH'!AJ191</f>
        <v>3.7577495220248627E-2</v>
      </c>
    </row>
    <row r="19" spans="1:25" ht="24.75" customHeight="1" x14ac:dyDescent="0.25">
      <c r="A19" s="85" t="s">
        <v>66</v>
      </c>
      <c r="B19" s="63">
        <f>+'24-03-341 Ind. RSH'!J204</f>
        <v>73810000</v>
      </c>
      <c r="C19" s="63">
        <f>+'24-03-341 Ind. RSH'!K204</f>
        <v>73810000</v>
      </c>
      <c r="D19" s="63">
        <f>+'24-03-341 Ind. RSH'!M204</f>
        <v>0</v>
      </c>
      <c r="E19" s="63">
        <f>+'24-03-341 Ind. RSH'!N204</f>
        <v>0</v>
      </c>
      <c r="F19" s="63">
        <f>+'24-03-341 Ind. RSH'!O204</f>
        <v>0</v>
      </c>
      <c r="G19" s="63">
        <f>+'24-03-341 Ind. RSH'!R204</f>
        <v>0</v>
      </c>
      <c r="H19" s="63">
        <f>+'24-03-341 Ind. RSH'!S204</f>
        <v>0</v>
      </c>
      <c r="I19" s="63">
        <f>+'24-03-341 Ind. RSH'!T204</f>
        <v>73810000</v>
      </c>
      <c r="J19" s="63">
        <f>+'24-03-341 Ind. RSH'!U204</f>
        <v>73810000</v>
      </c>
      <c r="K19" s="63">
        <f>+'24-03-341 Ind. RSH'!V204</f>
        <v>0</v>
      </c>
      <c r="L19" s="63">
        <f>+'24-03-341 Ind. RSH'!W204</f>
        <v>0</v>
      </c>
      <c r="M19" s="63">
        <f>+'24-03-341 Ind. RSH'!X204</f>
        <v>0</v>
      </c>
      <c r="N19" s="63">
        <f>+'24-03-341 Ind. RSH'!Y204</f>
        <v>0</v>
      </c>
      <c r="O19" s="63">
        <f>+'24-03-341 Ind. RSH'!Z204</f>
        <v>0</v>
      </c>
      <c r="P19" s="63">
        <f>+'24-03-341 Ind. RSH'!AA204</f>
        <v>0</v>
      </c>
      <c r="Q19" s="63">
        <f>+'24-03-341 Ind. RSH'!AB204</f>
        <v>0</v>
      </c>
      <c r="R19" s="63">
        <f>+'24-03-341 Ind. RSH'!AC204</f>
        <v>0</v>
      </c>
      <c r="S19" s="63">
        <f>+'24-03-341 Ind. RSH'!AD204</f>
        <v>0</v>
      </c>
      <c r="T19" s="63">
        <f>+'24-03-341 Ind. RSH'!AE204</f>
        <v>0</v>
      </c>
      <c r="U19" s="63">
        <f>+'24-03-341 Ind. RSH'!AF204</f>
        <v>0</v>
      </c>
      <c r="V19" s="63">
        <f>+'24-03-341 Ind. RSH'!AG204</f>
        <v>0</v>
      </c>
      <c r="W19" s="63">
        <f>+'24-03-341 Ind. RSH'!AH204</f>
        <v>73810000</v>
      </c>
      <c r="X19" s="86">
        <f>+'24-03-341 Ind. RSH'!AI204</f>
        <v>1</v>
      </c>
      <c r="Y19" s="86">
        <f>+'24-03-341 Ind. RSH'!AJ204</f>
        <v>3.4778619714188726E-2</v>
      </c>
    </row>
    <row r="20" spans="1:25" ht="24.75" customHeight="1" x14ac:dyDescent="0.25">
      <c r="A20" s="87" t="s">
        <v>68</v>
      </c>
      <c r="B20" s="63">
        <f>+'24-03-341 Ind. RSH'!J219</f>
        <v>157850000</v>
      </c>
      <c r="C20" s="63">
        <f>+'24-03-341 Ind. RSH'!K219</f>
        <v>157850000</v>
      </c>
      <c r="D20" s="63">
        <f>+'24-03-341 Ind. RSH'!M219</f>
        <v>0</v>
      </c>
      <c r="E20" s="63">
        <f>+'24-03-341 Ind. RSH'!N219</f>
        <v>0</v>
      </c>
      <c r="F20" s="63">
        <f>+'24-03-341 Ind. RSH'!O219</f>
        <v>0</v>
      </c>
      <c r="G20" s="63">
        <f>+'24-03-341 Ind. RSH'!R219</f>
        <v>0</v>
      </c>
      <c r="H20" s="63">
        <f>+'24-03-341 Ind. RSH'!S219</f>
        <v>0</v>
      </c>
      <c r="I20" s="63">
        <f>+'24-03-341 Ind. RSH'!T219</f>
        <v>157850000</v>
      </c>
      <c r="J20" s="63">
        <f>+'24-03-341 Ind. RSH'!U219</f>
        <v>157850000</v>
      </c>
      <c r="K20" s="63">
        <f>+'24-03-341 Ind. RSH'!V219</f>
        <v>0</v>
      </c>
      <c r="L20" s="63">
        <f>+'24-03-341 Ind. RSH'!W219</f>
        <v>0</v>
      </c>
      <c r="M20" s="63">
        <f>+'24-03-341 Ind. RSH'!X219</f>
        <v>0</v>
      </c>
      <c r="N20" s="63">
        <f>+'24-03-341 Ind. RSH'!Y219</f>
        <v>0</v>
      </c>
      <c r="O20" s="63">
        <f>+'24-03-341 Ind. RSH'!Z219</f>
        <v>0</v>
      </c>
      <c r="P20" s="63">
        <f>+'24-03-341 Ind. RSH'!AA219</f>
        <v>0</v>
      </c>
      <c r="Q20" s="63">
        <f>+'24-03-341 Ind. RSH'!AB219</f>
        <v>0</v>
      </c>
      <c r="R20" s="63">
        <f>+'24-03-341 Ind. RSH'!AC219</f>
        <v>0</v>
      </c>
      <c r="S20" s="63">
        <f>+'24-03-341 Ind. RSH'!AD219</f>
        <v>0</v>
      </c>
      <c r="T20" s="63">
        <f>+'24-03-341 Ind. RSH'!AE219</f>
        <v>0</v>
      </c>
      <c r="U20" s="63">
        <f>+'24-03-341 Ind. RSH'!AF219</f>
        <v>0</v>
      </c>
      <c r="V20" s="63">
        <f>+'24-03-341 Ind. RSH'!AG219</f>
        <v>0</v>
      </c>
      <c r="W20" s="63">
        <f>+'24-03-341 Ind. RSH'!AH219</f>
        <v>157850000</v>
      </c>
      <c r="X20" s="86">
        <f>+'24-03-341 Ind. RSH'!AI219</f>
        <v>1</v>
      </c>
      <c r="Y20" s="86">
        <f>+'24-03-341 Ind. RSH'!AJ219</f>
        <v>7.4377525022147284E-2</v>
      </c>
    </row>
    <row r="21" spans="1:25" ht="24.75" customHeight="1" x14ac:dyDescent="0.25">
      <c r="A21" s="87" t="s">
        <v>70</v>
      </c>
      <c r="B21" s="63">
        <f>+'24-03-341 Ind. RSH'!J226</f>
        <v>70450000</v>
      </c>
      <c r="C21" s="63">
        <f>+'24-03-341 Ind. RSH'!K226</f>
        <v>70450000</v>
      </c>
      <c r="D21" s="63">
        <f>+'24-03-341 Ind. RSH'!M226</f>
        <v>0</v>
      </c>
      <c r="E21" s="63">
        <f>+'24-03-341 Ind. RSH'!N226</f>
        <v>0</v>
      </c>
      <c r="F21" s="63">
        <f>+'24-03-341 Ind. RSH'!O226</f>
        <v>0</v>
      </c>
      <c r="G21" s="63">
        <f>+'24-03-341 Ind. RSH'!R226</f>
        <v>0</v>
      </c>
      <c r="H21" s="63">
        <f>+'24-03-341 Ind. RSH'!S226</f>
        <v>0</v>
      </c>
      <c r="I21" s="63">
        <f>+'24-03-341 Ind. RSH'!T226</f>
        <v>70450000</v>
      </c>
      <c r="J21" s="63">
        <f>+'24-03-341 Ind. RSH'!U226</f>
        <v>70450000</v>
      </c>
      <c r="K21" s="63">
        <f>+'24-03-341 Ind. RSH'!V226</f>
        <v>0</v>
      </c>
      <c r="L21" s="63">
        <f>+'24-03-341 Ind. RSH'!W226</f>
        <v>0</v>
      </c>
      <c r="M21" s="63">
        <f>+'24-03-341 Ind. RSH'!X226</f>
        <v>0</v>
      </c>
      <c r="N21" s="63">
        <f>+'24-03-341 Ind. RSH'!Y226</f>
        <v>0</v>
      </c>
      <c r="O21" s="63">
        <f>+'24-03-341 Ind. RSH'!Z226</f>
        <v>0</v>
      </c>
      <c r="P21" s="63">
        <f>+'24-03-341 Ind. RSH'!AA226</f>
        <v>0</v>
      </c>
      <c r="Q21" s="63">
        <f>+'24-03-341 Ind. RSH'!AB226</f>
        <v>0</v>
      </c>
      <c r="R21" s="63">
        <f>+'24-03-341 Ind. RSH'!AC226</f>
        <v>0</v>
      </c>
      <c r="S21" s="63">
        <f>+'24-03-341 Ind. RSH'!AD226</f>
        <v>0</v>
      </c>
      <c r="T21" s="63">
        <f>+'24-03-341 Ind. RSH'!AE226</f>
        <v>0</v>
      </c>
      <c r="U21" s="63">
        <f>+'24-03-341 Ind. RSH'!AF226</f>
        <v>0</v>
      </c>
      <c r="V21" s="63">
        <f>+'24-03-341 Ind. RSH'!AG226</f>
        <v>0</v>
      </c>
      <c r="W21" s="63">
        <f>+'24-03-341 Ind. RSH'!AH226</f>
        <v>70450000</v>
      </c>
      <c r="X21" s="86">
        <f>+'24-03-341 Ind. RSH'!AI226</f>
        <v>1</v>
      </c>
      <c r="Y21" s="86">
        <f>+'24-03-341 Ind. RSH'!AJ226</f>
        <v>3.3195417407730604E-2</v>
      </c>
    </row>
    <row r="22" spans="1:25" ht="24.75" customHeight="1" x14ac:dyDescent="0.25">
      <c r="A22" s="87" t="s">
        <v>72</v>
      </c>
      <c r="B22" s="63">
        <f>+'24-03-341 Ind. RSH'!J230</f>
        <v>1339664860</v>
      </c>
      <c r="C22" s="63">
        <f>+'24-03-341 Ind. RSH'!K230</f>
        <v>0</v>
      </c>
      <c r="D22" s="63">
        <f>+'24-03-341 Ind. RSH'!M230</f>
        <v>0</v>
      </c>
      <c r="E22" s="63">
        <f>+'24-03-341 Ind. RSH'!N230</f>
        <v>0</v>
      </c>
      <c r="F22" s="63">
        <f>+'24-03-341 Ind. RSH'!O230</f>
        <v>0</v>
      </c>
      <c r="G22" s="63">
        <f>+'24-03-341 Ind. RSH'!R230</f>
        <v>0</v>
      </c>
      <c r="H22" s="63">
        <f>+'24-03-341 Ind. RSH'!S230</f>
        <v>0</v>
      </c>
      <c r="I22" s="63">
        <f>+'24-03-341 Ind. RSH'!T230</f>
        <v>0</v>
      </c>
      <c r="J22" s="63">
        <f>+'24-03-341 Ind. RSH'!U230</f>
        <v>0</v>
      </c>
      <c r="K22" s="63">
        <f>+'24-03-341 Ind. RSH'!V230</f>
        <v>0</v>
      </c>
      <c r="L22" s="63">
        <f>+'24-03-341 Ind. RSH'!W230</f>
        <v>0</v>
      </c>
      <c r="M22" s="63">
        <f>+'24-03-341 Ind. RSH'!X230</f>
        <v>0</v>
      </c>
      <c r="N22" s="63">
        <f>+'24-03-341 Ind. RSH'!Y230</f>
        <v>0</v>
      </c>
      <c r="O22" s="63">
        <f>+'24-03-341 Ind. RSH'!Z230</f>
        <v>0</v>
      </c>
      <c r="P22" s="63">
        <f>+'24-03-341 Ind. RSH'!AA230</f>
        <v>0</v>
      </c>
      <c r="Q22" s="63">
        <f>+'24-03-341 Ind. RSH'!AB230</f>
        <v>0</v>
      </c>
      <c r="R22" s="63">
        <f>+'24-03-341 Ind. RSH'!AC230</f>
        <v>0</v>
      </c>
      <c r="S22" s="63">
        <f>+'24-03-341 Ind. RSH'!AD230</f>
        <v>0</v>
      </c>
      <c r="T22" s="63">
        <f>+'24-03-341 Ind. RSH'!AE230</f>
        <v>0</v>
      </c>
      <c r="U22" s="63">
        <f>+'24-03-341 Ind. RSH'!AF230</f>
        <v>0</v>
      </c>
      <c r="V22" s="63">
        <f>+'24-03-341 Ind. RSH'!AG230</f>
        <v>0</v>
      </c>
      <c r="W22" s="63">
        <f>+'24-03-341 Ind. RSH'!AH230</f>
        <v>0</v>
      </c>
      <c r="X22" s="86">
        <f>+'24-03-341 Ind. RSH'!AI230</f>
        <v>0</v>
      </c>
      <c r="Y22" s="86">
        <f>+'24-03-341 Ind. RSH'!AJ230</f>
        <v>0</v>
      </c>
    </row>
    <row r="23" spans="1:25" ht="24.75" customHeight="1" x14ac:dyDescent="0.25">
      <c r="A23" s="87" t="s">
        <v>97</v>
      </c>
      <c r="B23" s="63">
        <f>+'24-03-341 Ind. RSH'!J254</f>
        <v>201260000</v>
      </c>
      <c r="C23" s="63">
        <f>+'24-03-341 Ind. RSH'!K254</f>
        <v>82196000</v>
      </c>
      <c r="D23" s="63">
        <f>+'24-03-341 Ind. RSH'!M231</f>
        <v>0</v>
      </c>
      <c r="E23" s="63">
        <f>+'24-03-341 Ind. RSH'!N231</f>
        <v>0</v>
      </c>
      <c r="F23" s="63">
        <f>+'24-03-341 Ind. RSH'!O231</f>
        <v>0</v>
      </c>
      <c r="G23" s="63">
        <f>+'24-03-341 Ind. RSH'!R254</f>
        <v>0</v>
      </c>
      <c r="H23" s="63">
        <f>+'24-03-341 Ind. RSH'!S254</f>
        <v>0</v>
      </c>
      <c r="I23" s="63">
        <f>+'24-03-341 Ind. RSH'!T254</f>
        <v>82196000</v>
      </c>
      <c r="J23" s="63">
        <f>+'24-03-341 Ind. RSH'!U254</f>
        <v>82196000</v>
      </c>
      <c r="K23" s="63">
        <f>+'24-03-341 Ind. RSH'!V231</f>
        <v>0</v>
      </c>
      <c r="L23" s="63">
        <f>+'24-03-341 Ind. RSH'!W231</f>
        <v>0</v>
      </c>
      <c r="M23" s="63">
        <f>+'24-03-341 Ind. RSH'!X231</f>
        <v>0</v>
      </c>
      <c r="N23" s="63">
        <f>+'24-03-341 Ind. RSH'!Y254</f>
        <v>0</v>
      </c>
      <c r="O23" s="63">
        <f>+'24-03-341 Ind. RSH'!Z231</f>
        <v>0</v>
      </c>
      <c r="P23" s="63">
        <f>+'24-03-341 Ind. RSH'!AA231</f>
        <v>0</v>
      </c>
      <c r="Q23" s="63">
        <f>+'24-03-341 Ind. RSH'!AB231</f>
        <v>0</v>
      </c>
      <c r="R23" s="63">
        <f>+'24-03-341 Ind. RSH'!AC254</f>
        <v>0</v>
      </c>
      <c r="S23" s="63">
        <f>+'24-03-341 Ind. RSH'!AD231</f>
        <v>0</v>
      </c>
      <c r="T23" s="63">
        <f>+'24-03-341 Ind. RSH'!AE231</f>
        <v>0</v>
      </c>
      <c r="U23" s="63">
        <f>+'24-03-341 Ind. RSH'!AF231</f>
        <v>0</v>
      </c>
      <c r="V23" s="63">
        <f>+'24-03-341 Ind. RSH'!AG254</f>
        <v>0</v>
      </c>
      <c r="W23" s="63">
        <f>+'24-03-341 Ind. RSH'!AH254</f>
        <v>82196000</v>
      </c>
      <c r="X23" s="86">
        <f>+'24-03-341 Ind. RSH'!AI254</f>
        <v>0.40840703567524594</v>
      </c>
      <c r="Y23" s="86">
        <f>+'24-03-341 Ind. RSH'!AJ254</f>
        <v>3.8730028804057126E-2</v>
      </c>
    </row>
    <row r="24" spans="1:25" ht="24.75" customHeight="1" x14ac:dyDescent="0.25">
      <c r="A24" s="88" t="s">
        <v>74</v>
      </c>
      <c r="B24" s="63">
        <f>+'24-03-341 Ind. RSH'!J259</f>
        <v>1994986872</v>
      </c>
      <c r="C24" s="63">
        <f>+'24-03-341 Ind. RSH'!K259</f>
        <v>1304564121</v>
      </c>
      <c r="D24" s="63">
        <f>+'24-03-341 Ind. RSH'!M259</f>
        <v>0</v>
      </c>
      <c r="E24" s="63">
        <f>+'24-03-341 Ind. RSH'!N259</f>
        <v>0</v>
      </c>
      <c r="F24" s="63">
        <f>+'24-03-341 Ind. RSH'!O259</f>
        <v>0</v>
      </c>
      <c r="G24" s="63">
        <f>+'24-03-341 Ind. RSH'!R259</f>
        <v>0</v>
      </c>
      <c r="H24" s="63">
        <f>+'24-03-341 Ind. RSH'!S259</f>
        <v>173945959</v>
      </c>
      <c r="I24" s="63">
        <f>+'24-03-341 Ind. RSH'!T259</f>
        <v>109665715</v>
      </c>
      <c r="J24" s="63">
        <f>+'24-03-341 Ind. RSH'!U259</f>
        <v>283611674</v>
      </c>
      <c r="K24" s="63">
        <f>+'24-03-341 Ind. RSH'!V259</f>
        <v>0</v>
      </c>
      <c r="L24" s="63">
        <f>+'24-03-341 Ind. RSH'!W259</f>
        <v>0</v>
      </c>
      <c r="M24" s="63">
        <f>+'24-03-341 Ind. RSH'!X259</f>
        <v>0</v>
      </c>
      <c r="N24" s="63">
        <f>+'24-03-341 Ind. RSH'!Y259</f>
        <v>0</v>
      </c>
      <c r="O24" s="63">
        <f>+'24-03-341 Ind. RSH'!Z259</f>
        <v>0</v>
      </c>
      <c r="P24" s="63">
        <f>+'24-03-341 Ind. RSH'!AA259</f>
        <v>0</v>
      </c>
      <c r="Q24" s="63">
        <f>+'24-03-341 Ind. RSH'!AB259</f>
        <v>0</v>
      </c>
      <c r="R24" s="63">
        <f>+'24-03-341 Ind. RSH'!AC259</f>
        <v>0</v>
      </c>
      <c r="S24" s="63">
        <f>+'24-03-341 Ind. RSH'!AD259</f>
        <v>0</v>
      </c>
      <c r="T24" s="63">
        <f>+'24-03-341 Ind. RSH'!AE259</f>
        <v>0</v>
      </c>
      <c r="U24" s="63">
        <f>+'24-03-341 Ind. RSH'!AF259</f>
        <v>0</v>
      </c>
      <c r="V24" s="63">
        <f>+'24-03-341 Ind. RSH'!AG259</f>
        <v>0</v>
      </c>
      <c r="W24" s="63">
        <f>+'24-03-341 Ind. RSH'!AH259</f>
        <v>283611674</v>
      </c>
      <c r="X24" s="86">
        <f>+'24-03-341 Ind. RSH'!AI259</f>
        <v>0.14216217559149932</v>
      </c>
      <c r="Y24" s="86">
        <f>+'24-03-341 Ind. RSH'!AJ259</f>
        <v>0.13363531440930046</v>
      </c>
    </row>
    <row r="25" spans="1:25" ht="25.5" x14ac:dyDescent="0.25">
      <c r="A25" s="8" t="str">
        <f>"TOTAL ASIG."&amp;" "&amp;$A$5</f>
        <v>TOTAL ASIG. 24-03-341 "Sistema de Apoyo a la Selección de Beneficios Sociales"</v>
      </c>
      <c r="B25" s="74">
        <f>SUM(B8:B24)</f>
        <v>6969717000</v>
      </c>
      <c r="C25" s="74">
        <f t="shared" ref="C25:V25" si="0">SUM(C8:C24)</f>
        <v>3746703337</v>
      </c>
      <c r="D25" s="74">
        <f t="shared" si="0"/>
        <v>0</v>
      </c>
      <c r="E25" s="74">
        <f>SUM(E8:E24)</f>
        <v>0</v>
      </c>
      <c r="F25" s="74">
        <f t="shared" si="0"/>
        <v>0</v>
      </c>
      <c r="G25" s="74">
        <f t="shared" si="0"/>
        <v>0</v>
      </c>
      <c r="H25" s="74">
        <f t="shared" si="0"/>
        <v>174214309</v>
      </c>
      <c r="I25" s="74">
        <f t="shared" si="0"/>
        <v>1948066581</v>
      </c>
      <c r="J25" s="74">
        <f t="shared" si="0"/>
        <v>2122280890</v>
      </c>
      <c r="K25" s="74">
        <f t="shared" si="0"/>
        <v>0</v>
      </c>
      <c r="L25" s="74">
        <f t="shared" si="0"/>
        <v>0</v>
      </c>
      <c r="M25" s="74">
        <f t="shared" si="0"/>
        <v>0</v>
      </c>
      <c r="N25" s="74">
        <f t="shared" si="0"/>
        <v>0</v>
      </c>
      <c r="O25" s="74">
        <f t="shared" si="0"/>
        <v>0</v>
      </c>
      <c r="P25" s="74">
        <f t="shared" si="0"/>
        <v>0</v>
      </c>
      <c r="Q25" s="74">
        <f t="shared" si="0"/>
        <v>0</v>
      </c>
      <c r="R25" s="74">
        <f t="shared" si="0"/>
        <v>0</v>
      </c>
      <c r="S25" s="74">
        <f t="shared" si="0"/>
        <v>0</v>
      </c>
      <c r="T25" s="74">
        <f t="shared" si="0"/>
        <v>0</v>
      </c>
      <c r="U25" s="74">
        <f t="shared" si="0"/>
        <v>0</v>
      </c>
      <c r="V25" s="74">
        <f t="shared" si="0"/>
        <v>0</v>
      </c>
      <c r="W25" s="74">
        <f>SUM(W8:W24)</f>
        <v>2122280890</v>
      </c>
      <c r="X25" s="89">
        <f>+'24-03-341 Ind. RSH'!AI260</f>
        <v>0.30450029606654044</v>
      </c>
      <c r="Y25" s="89">
        <f>'24-03-341 Ind. RSH'!AJ260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topLeftCell="A11" zoomScaleNormal="100" workbookViewId="0">
      <selection activeCell="H7" sqref="H1:I10485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88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850149000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230000000</v>
      </c>
      <c r="L69" s="59" t="s">
        <v>93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850149000</v>
      </c>
      <c r="K71" s="74">
        <f>SUM(K69:K69)</f>
        <v>230000000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24-03-342 "Apoyo, monitoreo y supervisión a la gestión territorial"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850149000</v>
      </c>
      <c r="K72" s="33">
        <f>+K11+K15+K19+K23+K27+K31+K35+K39+K43+K47+K51+K55+K67+K59+K63+K71</f>
        <v>230000000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topLeftCell="A3" zoomScaleNormal="100" workbookViewId="0">
      <selection activeCell="D7" sqref="D1:F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'24-03-342 Ind. GSL'!A5:U5</f>
        <v>24-03-342 "Apoyo, monitoreo y supervisión a la gestión territorial"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+'24-03-342 Ind. GSL'!J11</f>
        <v>0</v>
      </c>
      <c r="C8" s="63">
        <f>+'24-03-342 Ind. GSL'!K11</f>
        <v>0</v>
      </c>
      <c r="D8" s="63">
        <f>+'24-03-342 Ind. GSL'!M11</f>
        <v>0</v>
      </c>
      <c r="E8" s="63">
        <f>+'24-03-342 Ind. GSL'!N11</f>
        <v>0</v>
      </c>
      <c r="F8" s="63">
        <f>+'24-03-342 Ind. GSL'!O11</f>
        <v>0</v>
      </c>
      <c r="G8" s="63">
        <f>+'24-03-342 Ind. GSL'!R11</f>
        <v>0</v>
      </c>
      <c r="H8" s="63">
        <f>+'24-03-342 Ind. GSL'!S11</f>
        <v>0</v>
      </c>
      <c r="I8" s="63">
        <f>+'24-03-342 Ind. GSL'!T11</f>
        <v>0</v>
      </c>
      <c r="J8" s="63">
        <f>+'24-03-342 Ind. GSL'!U11</f>
        <v>0</v>
      </c>
      <c r="K8" s="63">
        <f>+'24-03-342 Ind. GSL'!V11</f>
        <v>0</v>
      </c>
      <c r="L8" s="63">
        <f>+'24-03-342 Ind. GSL'!W11</f>
        <v>0</v>
      </c>
      <c r="M8" s="63">
        <f>+'24-03-342 Ind. GSL'!X11</f>
        <v>0</v>
      </c>
      <c r="N8" s="63">
        <f>+'24-03-342 Ind. GSL'!Y11</f>
        <v>0</v>
      </c>
      <c r="O8" s="63">
        <f>+'24-03-342 Ind. GSL'!Z11</f>
        <v>0</v>
      </c>
      <c r="P8" s="63">
        <f>+'24-03-342 Ind. GSL'!AA11</f>
        <v>0</v>
      </c>
      <c r="Q8" s="63">
        <f>+'24-03-342 Ind. GSL'!AB11</f>
        <v>0</v>
      </c>
      <c r="R8" s="63">
        <f>+'24-03-342 Ind. GSL'!AC11</f>
        <v>0</v>
      </c>
      <c r="S8" s="63">
        <f>+'24-03-342 Ind. GSL'!AD11</f>
        <v>0</v>
      </c>
      <c r="T8" s="63">
        <f>+'24-03-342 Ind. GSL'!AE11</f>
        <v>0</v>
      </c>
      <c r="U8" s="63">
        <f>+'24-03-342 Ind. GSL'!AF11</f>
        <v>0</v>
      </c>
      <c r="V8" s="63">
        <f>+'24-03-342 Ind. GSL'!AG11</f>
        <v>0</v>
      </c>
      <c r="W8" s="63">
        <f>+'24-03-342 Ind. GSL'!AH11</f>
        <v>0</v>
      </c>
      <c r="X8" s="86">
        <f>+'24-03-342 Ind. GSL'!AI11</f>
        <v>0</v>
      </c>
      <c r="Y8" s="86">
        <f>+'24-03-342 Ind. GSL'!AJ11</f>
        <v>0</v>
      </c>
    </row>
    <row r="9" spans="1:25" ht="24.75" customHeight="1" x14ac:dyDescent="0.25">
      <c r="A9" s="85" t="s">
        <v>46</v>
      </c>
      <c r="B9" s="63">
        <f>+'24-03-342 Ind. GSL'!J15</f>
        <v>0</v>
      </c>
      <c r="C9" s="63">
        <f>+'24-03-342 Ind. GSL'!K15</f>
        <v>0</v>
      </c>
      <c r="D9" s="63">
        <f>+'24-03-342 Ind. GSL'!M15</f>
        <v>0</v>
      </c>
      <c r="E9" s="63">
        <f>+'24-03-342 Ind. GSL'!N15</f>
        <v>0</v>
      </c>
      <c r="F9" s="63">
        <f>+'24-03-342 Ind. GSL'!O15</f>
        <v>0</v>
      </c>
      <c r="G9" s="63">
        <f>+'24-03-342 Ind. GSL'!R15</f>
        <v>0</v>
      </c>
      <c r="H9" s="63">
        <f>+'24-03-342 Ind. GSL'!S15</f>
        <v>0</v>
      </c>
      <c r="I9" s="63">
        <f>+'24-03-342 Ind. GSL'!T15</f>
        <v>0</v>
      </c>
      <c r="J9" s="63">
        <f>+'24-03-342 Ind. GSL'!U15</f>
        <v>0</v>
      </c>
      <c r="K9" s="63">
        <f>+'24-03-342 Ind. GSL'!V15</f>
        <v>0</v>
      </c>
      <c r="L9" s="63">
        <f>+'24-03-342 Ind. GSL'!W15</f>
        <v>0</v>
      </c>
      <c r="M9" s="63">
        <f>+'24-03-342 Ind. GSL'!X15</f>
        <v>0</v>
      </c>
      <c r="N9" s="63">
        <f>+'24-03-342 Ind. GSL'!Y15</f>
        <v>0</v>
      </c>
      <c r="O9" s="63">
        <f>+'24-03-342 Ind. GSL'!Z15</f>
        <v>0</v>
      </c>
      <c r="P9" s="63">
        <f>+'24-03-342 Ind. GSL'!AA15</f>
        <v>0</v>
      </c>
      <c r="Q9" s="63">
        <f>+'24-03-342 Ind. GSL'!AB15</f>
        <v>0</v>
      </c>
      <c r="R9" s="63">
        <f>+'24-03-342 Ind. GSL'!AC15</f>
        <v>0</v>
      </c>
      <c r="S9" s="63">
        <f>+'24-03-342 Ind. GSL'!AD15</f>
        <v>0</v>
      </c>
      <c r="T9" s="63">
        <f>+'24-03-342 Ind. GSL'!AE15</f>
        <v>0</v>
      </c>
      <c r="U9" s="63">
        <f>+'24-03-342 Ind. GSL'!AF15</f>
        <v>0</v>
      </c>
      <c r="V9" s="63">
        <f>+'24-03-342 Ind. GSL'!AG15</f>
        <v>0</v>
      </c>
      <c r="W9" s="63">
        <f>+'24-03-342 Ind. GSL'!AH15</f>
        <v>0</v>
      </c>
      <c r="X9" s="86">
        <f>+'24-03-342 Ind. GSL'!AI15</f>
        <v>0</v>
      </c>
      <c r="Y9" s="86">
        <f>+'24-03-342 Ind. GSL'!AJ15</f>
        <v>0</v>
      </c>
    </row>
    <row r="10" spans="1:25" ht="24.75" customHeight="1" x14ac:dyDescent="0.25">
      <c r="A10" s="85" t="s">
        <v>48</v>
      </c>
      <c r="B10" s="63">
        <f>+'24-03-342 Ind. GSL'!J19</f>
        <v>0</v>
      </c>
      <c r="C10" s="63">
        <f>+'24-03-342 Ind. GSL'!K19</f>
        <v>0</v>
      </c>
      <c r="D10" s="63">
        <f>+'24-03-342 Ind. GSL'!M19</f>
        <v>0</v>
      </c>
      <c r="E10" s="63">
        <f>+'24-03-342 Ind. GSL'!N19</f>
        <v>0</v>
      </c>
      <c r="F10" s="63">
        <f>+'24-03-342 Ind. GSL'!O19</f>
        <v>0</v>
      </c>
      <c r="G10" s="63">
        <f>+'24-03-342 Ind. GSL'!R19</f>
        <v>0</v>
      </c>
      <c r="H10" s="63">
        <f>+'24-03-342 Ind. GSL'!S19</f>
        <v>0</v>
      </c>
      <c r="I10" s="63">
        <f>+'24-03-342 Ind. GSL'!T19</f>
        <v>0</v>
      </c>
      <c r="J10" s="63">
        <f>+'24-03-342 Ind. GSL'!U19</f>
        <v>0</v>
      </c>
      <c r="K10" s="63">
        <f>+'24-03-342 Ind. GSL'!V19</f>
        <v>0</v>
      </c>
      <c r="L10" s="63">
        <f>+'24-03-342 Ind. GSL'!W19</f>
        <v>0</v>
      </c>
      <c r="M10" s="63">
        <f>+'24-03-342 Ind. GSL'!X19</f>
        <v>0</v>
      </c>
      <c r="N10" s="63">
        <f>+'24-03-342 Ind. GSL'!Y19</f>
        <v>0</v>
      </c>
      <c r="O10" s="63">
        <f>+'24-03-342 Ind. GSL'!Z19</f>
        <v>0</v>
      </c>
      <c r="P10" s="63">
        <f>+'24-03-342 Ind. GSL'!AA19</f>
        <v>0</v>
      </c>
      <c r="Q10" s="63">
        <f>+'24-03-342 Ind. GSL'!AB19</f>
        <v>0</v>
      </c>
      <c r="R10" s="63">
        <f>+'24-03-342 Ind. GSL'!AC19</f>
        <v>0</v>
      </c>
      <c r="S10" s="63">
        <f>+'24-03-342 Ind. GSL'!AD19</f>
        <v>0</v>
      </c>
      <c r="T10" s="63">
        <f>+'24-03-342 Ind. GSL'!AE19</f>
        <v>0</v>
      </c>
      <c r="U10" s="63">
        <f>+'24-03-342 Ind. GSL'!AF19</f>
        <v>0</v>
      </c>
      <c r="V10" s="63">
        <f>+'24-03-342 Ind. GSL'!AG19</f>
        <v>0</v>
      </c>
      <c r="W10" s="63">
        <f>+'24-03-342 Ind. GSL'!AH19</f>
        <v>0</v>
      </c>
      <c r="X10" s="86">
        <f>+'24-03-342 Ind. GSL'!AI19</f>
        <v>0</v>
      </c>
      <c r="Y10" s="86">
        <f>+'24-03-342 Ind. GSL'!AJ19</f>
        <v>0</v>
      </c>
    </row>
    <row r="11" spans="1:25" ht="24.75" customHeight="1" x14ac:dyDescent="0.25">
      <c r="A11" s="85" t="s">
        <v>50</v>
      </c>
      <c r="B11" s="63">
        <f>+'24-03-342 Ind. GSL'!J23</f>
        <v>0</v>
      </c>
      <c r="C11" s="63">
        <f>+'24-03-342 Ind. GSL'!K23</f>
        <v>0</v>
      </c>
      <c r="D11" s="63">
        <f>+'24-03-342 Ind. GSL'!M23</f>
        <v>0</v>
      </c>
      <c r="E11" s="63">
        <f>+'24-03-342 Ind. GSL'!N23</f>
        <v>0</v>
      </c>
      <c r="F11" s="63">
        <f>+'24-03-342 Ind. GSL'!O23</f>
        <v>0</v>
      </c>
      <c r="G11" s="63">
        <f>+'24-03-342 Ind. GSL'!R23</f>
        <v>0</v>
      </c>
      <c r="H11" s="63">
        <f>+'24-03-342 Ind. GSL'!S23</f>
        <v>0</v>
      </c>
      <c r="I11" s="63">
        <f>+'24-03-342 Ind. GSL'!T23</f>
        <v>0</v>
      </c>
      <c r="J11" s="63">
        <f>+'24-03-342 Ind. GSL'!U23</f>
        <v>0</v>
      </c>
      <c r="K11" s="63">
        <f>+'24-03-342 Ind. GSL'!V23</f>
        <v>0</v>
      </c>
      <c r="L11" s="63">
        <f>+'24-03-342 Ind. GSL'!W23</f>
        <v>0</v>
      </c>
      <c r="M11" s="63">
        <f>+'24-03-342 Ind. GSL'!X23</f>
        <v>0</v>
      </c>
      <c r="N11" s="63">
        <f>+'24-03-342 Ind. GSL'!Y23</f>
        <v>0</v>
      </c>
      <c r="O11" s="63">
        <f>+'24-03-342 Ind. GSL'!Z23</f>
        <v>0</v>
      </c>
      <c r="P11" s="63">
        <f>+'24-03-342 Ind. GSL'!AA23</f>
        <v>0</v>
      </c>
      <c r="Q11" s="63">
        <f>+'24-03-342 Ind. GSL'!AB23</f>
        <v>0</v>
      </c>
      <c r="R11" s="63">
        <f>+'24-03-342 Ind. GSL'!AC23</f>
        <v>0</v>
      </c>
      <c r="S11" s="63">
        <f>+'24-03-342 Ind. GSL'!AD23</f>
        <v>0</v>
      </c>
      <c r="T11" s="63">
        <f>+'24-03-342 Ind. GSL'!AE23</f>
        <v>0</v>
      </c>
      <c r="U11" s="63">
        <f>+'24-03-342 Ind. GSL'!AF23</f>
        <v>0</v>
      </c>
      <c r="V11" s="63">
        <f>+'24-03-342 Ind. GSL'!AG23</f>
        <v>0</v>
      </c>
      <c r="W11" s="63">
        <f>+'24-03-342 Ind. GSL'!AH23</f>
        <v>0</v>
      </c>
      <c r="X11" s="86">
        <f>+'24-03-342 Ind. GSL'!AI23</f>
        <v>0</v>
      </c>
      <c r="Y11" s="86">
        <f>+'24-03-342 Ind. GSL'!AJ23</f>
        <v>0</v>
      </c>
    </row>
    <row r="12" spans="1:25" ht="24.75" customHeight="1" x14ac:dyDescent="0.25">
      <c r="A12" s="85" t="s">
        <v>52</v>
      </c>
      <c r="B12" s="63">
        <f>+'24-03-342 Ind. GSL'!J27</f>
        <v>0</v>
      </c>
      <c r="C12" s="63">
        <f>+'24-03-342 Ind. GSL'!K27</f>
        <v>0</v>
      </c>
      <c r="D12" s="63">
        <f>+'24-03-342 Ind. GSL'!M27</f>
        <v>0</v>
      </c>
      <c r="E12" s="63">
        <f>+'24-03-342 Ind. GSL'!N27</f>
        <v>0</v>
      </c>
      <c r="F12" s="63">
        <f>+'24-03-342 Ind. GSL'!O27</f>
        <v>0</v>
      </c>
      <c r="G12" s="63">
        <f>+'24-03-342 Ind. GSL'!R27</f>
        <v>0</v>
      </c>
      <c r="H12" s="63">
        <f>+'24-03-342 Ind. GSL'!S27</f>
        <v>0</v>
      </c>
      <c r="I12" s="63">
        <f>+'24-03-342 Ind. GSL'!T27</f>
        <v>0</v>
      </c>
      <c r="J12" s="63">
        <f>+'24-03-342 Ind. GSL'!U27</f>
        <v>0</v>
      </c>
      <c r="K12" s="63">
        <f>+'24-03-342 Ind. GSL'!V27</f>
        <v>0</v>
      </c>
      <c r="L12" s="63">
        <f>+'24-03-342 Ind. GSL'!W27</f>
        <v>0</v>
      </c>
      <c r="M12" s="63">
        <f>+'24-03-342 Ind. GSL'!X27</f>
        <v>0</v>
      </c>
      <c r="N12" s="63">
        <f>+'24-03-342 Ind. GSL'!Y27</f>
        <v>0</v>
      </c>
      <c r="O12" s="63">
        <f>+'24-03-342 Ind. GSL'!Z27</f>
        <v>0</v>
      </c>
      <c r="P12" s="63">
        <f>+'24-03-342 Ind. GSL'!AA27</f>
        <v>0</v>
      </c>
      <c r="Q12" s="63">
        <f>+'24-03-342 Ind. GSL'!AB27</f>
        <v>0</v>
      </c>
      <c r="R12" s="63">
        <f>+'24-03-342 Ind. GSL'!AC27</f>
        <v>0</v>
      </c>
      <c r="S12" s="63">
        <f>+'24-03-342 Ind. GSL'!AD27</f>
        <v>0</v>
      </c>
      <c r="T12" s="63">
        <f>+'24-03-342 Ind. GSL'!AE27</f>
        <v>0</v>
      </c>
      <c r="U12" s="63">
        <f>+'24-03-342 Ind. GSL'!AF27</f>
        <v>0</v>
      </c>
      <c r="V12" s="63">
        <f>+'24-03-342 Ind. GSL'!AG27</f>
        <v>0</v>
      </c>
      <c r="W12" s="63">
        <f>+'24-03-342 Ind. GSL'!AH27</f>
        <v>0</v>
      </c>
      <c r="X12" s="86">
        <f>+'24-03-342 Ind. GSL'!AI27</f>
        <v>0</v>
      </c>
      <c r="Y12" s="86">
        <f>+'24-03-342 Ind. GSL'!AJ27</f>
        <v>0</v>
      </c>
    </row>
    <row r="13" spans="1:25" ht="24.75" customHeight="1" x14ac:dyDescent="0.25">
      <c r="A13" s="85" t="s">
        <v>54</v>
      </c>
      <c r="B13" s="63">
        <f>+'24-03-342 Ind. GSL'!J31</f>
        <v>0</v>
      </c>
      <c r="C13" s="63">
        <f>+'24-03-342 Ind. GSL'!K31</f>
        <v>0</v>
      </c>
      <c r="D13" s="63">
        <f>+'24-03-342 Ind. GSL'!M31</f>
        <v>0</v>
      </c>
      <c r="E13" s="63">
        <f>+'24-03-342 Ind. GSL'!N31</f>
        <v>0</v>
      </c>
      <c r="F13" s="63">
        <f>+'24-03-342 Ind. GSL'!O31</f>
        <v>0</v>
      </c>
      <c r="G13" s="63">
        <f>+'24-03-342 Ind. GSL'!R31</f>
        <v>0</v>
      </c>
      <c r="H13" s="63">
        <f>+'24-03-342 Ind. GSL'!S31</f>
        <v>0</v>
      </c>
      <c r="I13" s="63">
        <f>+'24-03-342 Ind. GSL'!T31</f>
        <v>0</v>
      </c>
      <c r="J13" s="63">
        <f>+'24-03-342 Ind. GSL'!U31</f>
        <v>0</v>
      </c>
      <c r="K13" s="63">
        <f>+'24-03-342 Ind. GSL'!V31</f>
        <v>0</v>
      </c>
      <c r="L13" s="63">
        <f>+'24-03-342 Ind. GSL'!W31</f>
        <v>0</v>
      </c>
      <c r="M13" s="63">
        <f>+'24-03-342 Ind. GSL'!X31</f>
        <v>0</v>
      </c>
      <c r="N13" s="63">
        <f>+'24-03-342 Ind. GSL'!Y31</f>
        <v>0</v>
      </c>
      <c r="O13" s="63">
        <f>+'24-03-342 Ind. GSL'!Z31</f>
        <v>0</v>
      </c>
      <c r="P13" s="63">
        <f>+'24-03-342 Ind. GSL'!AA31</f>
        <v>0</v>
      </c>
      <c r="Q13" s="63">
        <f>+'24-03-342 Ind. GSL'!AB31</f>
        <v>0</v>
      </c>
      <c r="R13" s="63">
        <f>+'24-03-342 Ind. GSL'!AC31</f>
        <v>0</v>
      </c>
      <c r="S13" s="63">
        <f>+'24-03-342 Ind. GSL'!AD31</f>
        <v>0</v>
      </c>
      <c r="T13" s="63">
        <f>+'24-03-342 Ind. GSL'!AE31</f>
        <v>0</v>
      </c>
      <c r="U13" s="63">
        <f>+'24-03-342 Ind. GSL'!AF31</f>
        <v>0</v>
      </c>
      <c r="V13" s="63">
        <f>+'24-03-342 Ind. GSL'!AG31</f>
        <v>0</v>
      </c>
      <c r="W13" s="63">
        <f>+'24-03-342 Ind. GSL'!AH31</f>
        <v>0</v>
      </c>
      <c r="X13" s="86">
        <f>+'24-03-342 Ind. GSL'!AI31</f>
        <v>0</v>
      </c>
      <c r="Y13" s="86">
        <f>+'24-03-342 Ind. GSL'!AJ31</f>
        <v>0</v>
      </c>
    </row>
    <row r="14" spans="1:25" ht="24.75" customHeight="1" x14ac:dyDescent="0.25">
      <c r="A14" s="85" t="s">
        <v>56</v>
      </c>
      <c r="B14" s="63">
        <f>+'24-03-342 Ind. GSL'!J35</f>
        <v>0</v>
      </c>
      <c r="C14" s="63">
        <f>+'24-03-342 Ind. GSL'!K35</f>
        <v>0</v>
      </c>
      <c r="D14" s="63">
        <f>+'24-03-342 Ind. GSL'!M35</f>
        <v>0</v>
      </c>
      <c r="E14" s="63">
        <f>+'24-03-342 Ind. GSL'!N35</f>
        <v>0</v>
      </c>
      <c r="F14" s="63">
        <f>+'24-03-342 Ind. GSL'!O35</f>
        <v>0</v>
      </c>
      <c r="G14" s="63">
        <f>+'24-03-342 Ind. GSL'!R35</f>
        <v>0</v>
      </c>
      <c r="H14" s="63">
        <f>+'24-03-342 Ind. GSL'!S35</f>
        <v>0</v>
      </c>
      <c r="I14" s="63">
        <f>+'24-03-342 Ind. GSL'!T35</f>
        <v>0</v>
      </c>
      <c r="J14" s="63">
        <f>+'24-03-342 Ind. GSL'!U35</f>
        <v>0</v>
      </c>
      <c r="K14" s="63">
        <f>+'24-03-342 Ind. GSL'!V35</f>
        <v>0</v>
      </c>
      <c r="L14" s="63">
        <f>+'24-03-342 Ind. GSL'!W35</f>
        <v>0</v>
      </c>
      <c r="M14" s="63">
        <f>+'24-03-342 Ind. GSL'!X35</f>
        <v>0</v>
      </c>
      <c r="N14" s="63">
        <f>+'24-03-342 Ind. GSL'!Y35</f>
        <v>0</v>
      </c>
      <c r="O14" s="63">
        <f>+'24-03-342 Ind. GSL'!Z35</f>
        <v>0</v>
      </c>
      <c r="P14" s="63">
        <f>+'24-03-342 Ind. GSL'!AA35</f>
        <v>0</v>
      </c>
      <c r="Q14" s="63">
        <f>+'24-03-342 Ind. GSL'!AB35</f>
        <v>0</v>
      </c>
      <c r="R14" s="63">
        <f>+'24-03-342 Ind. GSL'!AC35</f>
        <v>0</v>
      </c>
      <c r="S14" s="63">
        <f>+'24-03-342 Ind. GSL'!AD35</f>
        <v>0</v>
      </c>
      <c r="T14" s="63">
        <f>+'24-03-342 Ind. GSL'!AE35</f>
        <v>0</v>
      </c>
      <c r="U14" s="63">
        <f>+'24-03-342 Ind. GSL'!AF35</f>
        <v>0</v>
      </c>
      <c r="V14" s="63">
        <f>+'24-03-342 Ind. GSL'!AG35</f>
        <v>0</v>
      </c>
      <c r="W14" s="63">
        <f>+'24-03-342 Ind. GSL'!AH35</f>
        <v>0</v>
      </c>
      <c r="X14" s="86">
        <f>+'24-03-342 Ind. GSL'!AI35</f>
        <v>0</v>
      </c>
      <c r="Y14" s="86">
        <f>+'24-03-342 Ind. GSL'!AJ35</f>
        <v>0</v>
      </c>
    </row>
    <row r="15" spans="1:25" ht="24.75" customHeight="1" x14ac:dyDescent="0.25">
      <c r="A15" s="85" t="s">
        <v>58</v>
      </c>
      <c r="B15" s="63">
        <f>+'24-03-342 Ind. GSL'!J39</f>
        <v>0</v>
      </c>
      <c r="C15" s="63">
        <f>+'24-03-342 Ind. GSL'!K39</f>
        <v>0</v>
      </c>
      <c r="D15" s="63">
        <f>+'24-03-342 Ind. GSL'!M39</f>
        <v>0</v>
      </c>
      <c r="E15" s="63">
        <f>+'24-03-342 Ind. GSL'!N39</f>
        <v>0</v>
      </c>
      <c r="F15" s="63">
        <f>+'24-03-342 Ind. GSL'!O39</f>
        <v>0</v>
      </c>
      <c r="G15" s="63">
        <f>+'24-03-342 Ind. GSL'!R39</f>
        <v>0</v>
      </c>
      <c r="H15" s="63">
        <f>+'24-03-342 Ind. GSL'!S39</f>
        <v>0</v>
      </c>
      <c r="I15" s="63">
        <f>+'24-03-342 Ind. GSL'!T39</f>
        <v>0</v>
      </c>
      <c r="J15" s="63">
        <f>+'24-03-342 Ind. GSL'!U39</f>
        <v>0</v>
      </c>
      <c r="K15" s="63">
        <f>+'24-03-342 Ind. GSL'!V39</f>
        <v>0</v>
      </c>
      <c r="L15" s="63">
        <f>+'24-03-342 Ind. GSL'!W39</f>
        <v>0</v>
      </c>
      <c r="M15" s="63">
        <f>+'24-03-342 Ind. GSL'!X39</f>
        <v>0</v>
      </c>
      <c r="N15" s="63">
        <f>+'24-03-342 Ind. GSL'!Y39</f>
        <v>0</v>
      </c>
      <c r="O15" s="63">
        <f>+'24-03-342 Ind. GSL'!Z39</f>
        <v>0</v>
      </c>
      <c r="P15" s="63">
        <f>+'24-03-342 Ind. GSL'!AA39</f>
        <v>0</v>
      </c>
      <c r="Q15" s="63">
        <f>+'24-03-342 Ind. GSL'!AB39</f>
        <v>0</v>
      </c>
      <c r="R15" s="63">
        <f>+'24-03-342 Ind. GSL'!AC39</f>
        <v>0</v>
      </c>
      <c r="S15" s="63">
        <f>+'24-03-342 Ind. GSL'!AD39</f>
        <v>0</v>
      </c>
      <c r="T15" s="63">
        <f>+'24-03-342 Ind. GSL'!AE39</f>
        <v>0</v>
      </c>
      <c r="U15" s="63">
        <f>+'24-03-342 Ind. GSL'!AF39</f>
        <v>0</v>
      </c>
      <c r="V15" s="63">
        <f>+'24-03-342 Ind. GSL'!AG39</f>
        <v>0</v>
      </c>
      <c r="W15" s="63">
        <f>+'24-03-342 Ind. GSL'!AH39</f>
        <v>0</v>
      </c>
      <c r="X15" s="86">
        <f>+'24-03-342 Ind. GSL'!AI39</f>
        <v>0</v>
      </c>
      <c r="Y15" s="86">
        <f>+'24-03-342 Ind. GSL'!AJ39</f>
        <v>0</v>
      </c>
    </row>
    <row r="16" spans="1:25" ht="24.75" customHeight="1" x14ac:dyDescent="0.25">
      <c r="A16" s="85" t="s">
        <v>60</v>
      </c>
      <c r="B16" s="63">
        <f>+'24-03-342 Ind. GSL'!J43</f>
        <v>0</v>
      </c>
      <c r="C16" s="63">
        <f>+'24-03-342 Ind. GSL'!K43</f>
        <v>0</v>
      </c>
      <c r="D16" s="63">
        <f>+'24-03-342 Ind. GSL'!M43</f>
        <v>0</v>
      </c>
      <c r="E16" s="63">
        <f>+'24-03-342 Ind. GSL'!N43</f>
        <v>0</v>
      </c>
      <c r="F16" s="63">
        <f>+'24-03-342 Ind. GSL'!O43</f>
        <v>0</v>
      </c>
      <c r="G16" s="63">
        <f>+'24-03-342 Ind. GSL'!R43</f>
        <v>0</v>
      </c>
      <c r="H16" s="63">
        <f>+'24-03-342 Ind. GSL'!S43</f>
        <v>0</v>
      </c>
      <c r="I16" s="63">
        <f>+'24-03-342 Ind. GSL'!T43</f>
        <v>0</v>
      </c>
      <c r="J16" s="63">
        <f>+'24-03-342 Ind. GSL'!U43</f>
        <v>0</v>
      </c>
      <c r="K16" s="63">
        <f>+'24-03-342 Ind. GSL'!V43</f>
        <v>0</v>
      </c>
      <c r="L16" s="63">
        <f>+'24-03-342 Ind. GSL'!W43</f>
        <v>0</v>
      </c>
      <c r="M16" s="63">
        <f>+'24-03-342 Ind. GSL'!X43</f>
        <v>0</v>
      </c>
      <c r="N16" s="63">
        <f>+'24-03-342 Ind. GSL'!Y43</f>
        <v>0</v>
      </c>
      <c r="O16" s="63">
        <f>+'24-03-342 Ind. GSL'!Z43</f>
        <v>0</v>
      </c>
      <c r="P16" s="63">
        <f>+'24-03-342 Ind. GSL'!AA43</f>
        <v>0</v>
      </c>
      <c r="Q16" s="63">
        <f>+'24-03-342 Ind. GSL'!AB43</f>
        <v>0</v>
      </c>
      <c r="R16" s="63">
        <f>+'24-03-342 Ind. GSL'!AC43</f>
        <v>0</v>
      </c>
      <c r="S16" s="63">
        <f>+'24-03-342 Ind. GSL'!AD43</f>
        <v>0</v>
      </c>
      <c r="T16" s="63">
        <f>+'24-03-342 Ind. GSL'!AE43</f>
        <v>0</v>
      </c>
      <c r="U16" s="63">
        <f>+'24-03-342 Ind. GSL'!AF43</f>
        <v>0</v>
      </c>
      <c r="V16" s="63">
        <f>+'24-03-342 Ind. GSL'!AG43</f>
        <v>0</v>
      </c>
      <c r="W16" s="63">
        <f>+'24-03-342 Ind. GSL'!AH43</f>
        <v>0</v>
      </c>
      <c r="X16" s="86">
        <f>+'24-03-342 Ind. GSL'!AI43</f>
        <v>0</v>
      </c>
      <c r="Y16" s="86">
        <f>+'24-03-342 Ind. GSL'!AJ43</f>
        <v>0</v>
      </c>
    </row>
    <row r="17" spans="1:25" ht="24.75" customHeight="1" x14ac:dyDescent="0.25">
      <c r="A17" s="85" t="s">
        <v>62</v>
      </c>
      <c r="B17" s="63">
        <f>+'24-03-342 Ind. GSL'!J47</f>
        <v>0</v>
      </c>
      <c r="C17" s="63">
        <f>+'24-03-342 Ind. GSL'!K47</f>
        <v>0</v>
      </c>
      <c r="D17" s="63">
        <f>+'24-03-342 Ind. GSL'!M47</f>
        <v>0</v>
      </c>
      <c r="E17" s="63">
        <f>+'24-03-342 Ind. GSL'!N47</f>
        <v>0</v>
      </c>
      <c r="F17" s="63">
        <f>+'24-03-342 Ind. GSL'!O47</f>
        <v>0</v>
      </c>
      <c r="G17" s="63">
        <f>+'24-03-342 Ind. GSL'!R47</f>
        <v>0</v>
      </c>
      <c r="H17" s="63">
        <f>+'24-03-342 Ind. GSL'!S47</f>
        <v>0</v>
      </c>
      <c r="I17" s="63">
        <f>+'24-03-342 Ind. GSL'!T47</f>
        <v>0</v>
      </c>
      <c r="J17" s="63">
        <f>+'24-03-342 Ind. GSL'!U47</f>
        <v>0</v>
      </c>
      <c r="K17" s="63">
        <f>+'24-03-342 Ind. GSL'!V47</f>
        <v>0</v>
      </c>
      <c r="L17" s="63">
        <f>+'24-03-342 Ind. GSL'!W47</f>
        <v>0</v>
      </c>
      <c r="M17" s="63">
        <f>+'24-03-342 Ind. GSL'!X47</f>
        <v>0</v>
      </c>
      <c r="N17" s="63">
        <f>+'24-03-342 Ind. GSL'!Y47</f>
        <v>0</v>
      </c>
      <c r="O17" s="63">
        <f>+'24-03-342 Ind. GSL'!Z47</f>
        <v>0</v>
      </c>
      <c r="P17" s="63">
        <f>+'24-03-342 Ind. GSL'!AA47</f>
        <v>0</v>
      </c>
      <c r="Q17" s="63">
        <f>+'24-03-342 Ind. GSL'!AB47</f>
        <v>0</v>
      </c>
      <c r="R17" s="63">
        <f>+'24-03-342 Ind. GSL'!AC47</f>
        <v>0</v>
      </c>
      <c r="S17" s="63">
        <f>+'24-03-342 Ind. GSL'!AD47</f>
        <v>0</v>
      </c>
      <c r="T17" s="63">
        <f>+'24-03-342 Ind. GSL'!AE47</f>
        <v>0</v>
      </c>
      <c r="U17" s="63">
        <f>+'24-03-342 Ind. GSL'!AF47</f>
        <v>0</v>
      </c>
      <c r="V17" s="63">
        <f>+'24-03-342 Ind. GSL'!AG47</f>
        <v>0</v>
      </c>
      <c r="W17" s="63">
        <f>+'24-03-342 Ind. GSL'!AH47</f>
        <v>0</v>
      </c>
      <c r="X17" s="86">
        <f>+'24-03-342 Ind. GSL'!AI47</f>
        <v>0</v>
      </c>
      <c r="Y17" s="86">
        <f>+'24-03-342 Ind. GSL'!AJ44</f>
        <v>0</v>
      </c>
    </row>
    <row r="18" spans="1:25" ht="24.75" customHeight="1" x14ac:dyDescent="0.25">
      <c r="A18" s="85" t="s">
        <v>64</v>
      </c>
      <c r="B18" s="63">
        <f>+'24-03-342 Ind. GSL'!J51</f>
        <v>0</v>
      </c>
      <c r="C18" s="63">
        <f>+'24-03-342 Ind. GSL'!K51</f>
        <v>0</v>
      </c>
      <c r="D18" s="63">
        <f>+'24-03-342 Ind. GSL'!M51</f>
        <v>0</v>
      </c>
      <c r="E18" s="63">
        <f>+'24-03-342 Ind. GSL'!N51</f>
        <v>0</v>
      </c>
      <c r="F18" s="63">
        <f>+'24-03-342 Ind. GSL'!O51</f>
        <v>0</v>
      </c>
      <c r="G18" s="63">
        <f>+'24-03-342 Ind. GSL'!R51</f>
        <v>0</v>
      </c>
      <c r="H18" s="63">
        <f>+'24-03-342 Ind. GSL'!S51</f>
        <v>0</v>
      </c>
      <c r="I18" s="63">
        <f>+'24-03-342 Ind. GSL'!T51</f>
        <v>0</v>
      </c>
      <c r="J18" s="63">
        <f>+'24-03-342 Ind. GSL'!U51</f>
        <v>0</v>
      </c>
      <c r="K18" s="63">
        <f>+'24-03-342 Ind. GSL'!V51</f>
        <v>0</v>
      </c>
      <c r="L18" s="63">
        <f>+'24-03-342 Ind. GSL'!W51</f>
        <v>0</v>
      </c>
      <c r="M18" s="63">
        <f>+'24-03-342 Ind. GSL'!X51</f>
        <v>0</v>
      </c>
      <c r="N18" s="63">
        <f>+'24-03-342 Ind. GSL'!Y51</f>
        <v>0</v>
      </c>
      <c r="O18" s="63">
        <f>+'24-03-342 Ind. GSL'!Z51</f>
        <v>0</v>
      </c>
      <c r="P18" s="63">
        <f>+'24-03-342 Ind. GSL'!AA51</f>
        <v>0</v>
      </c>
      <c r="Q18" s="63">
        <f>+'24-03-342 Ind. GSL'!AB51</f>
        <v>0</v>
      </c>
      <c r="R18" s="63">
        <f>+'24-03-342 Ind. GSL'!AC51</f>
        <v>0</v>
      </c>
      <c r="S18" s="63">
        <f>+'24-03-342 Ind. GSL'!AD51</f>
        <v>0</v>
      </c>
      <c r="T18" s="63">
        <f>+'24-03-342 Ind. GSL'!AE51</f>
        <v>0</v>
      </c>
      <c r="U18" s="63">
        <f>+'24-03-342 Ind. GSL'!AF51</f>
        <v>0</v>
      </c>
      <c r="V18" s="63">
        <f>+'24-03-342 Ind. GSL'!AG51</f>
        <v>0</v>
      </c>
      <c r="W18" s="63">
        <f>+'24-03-342 Ind. GSL'!AH51</f>
        <v>0</v>
      </c>
      <c r="X18" s="86">
        <f>+'24-03-342 Ind. GSL'!AI51</f>
        <v>0</v>
      </c>
      <c r="Y18" s="86">
        <f>+'24-03-342 Ind. GSL'!AJ51</f>
        <v>0</v>
      </c>
    </row>
    <row r="19" spans="1:25" ht="24.75" customHeight="1" x14ac:dyDescent="0.25">
      <c r="A19" s="85" t="s">
        <v>66</v>
      </c>
      <c r="B19" s="63">
        <f>+'24-03-342 Ind. GSL'!J55</f>
        <v>0</v>
      </c>
      <c r="C19" s="63">
        <f>+'24-03-342 Ind. GSL'!K55</f>
        <v>0</v>
      </c>
      <c r="D19" s="63">
        <f>+'24-03-342 Ind. GSL'!M55</f>
        <v>0</v>
      </c>
      <c r="E19" s="63">
        <f>+'24-03-342 Ind. GSL'!N55</f>
        <v>0</v>
      </c>
      <c r="F19" s="63">
        <f>+'24-03-342 Ind. GSL'!O55</f>
        <v>0</v>
      </c>
      <c r="G19" s="63">
        <f>+'24-03-342 Ind. GSL'!R55</f>
        <v>0</v>
      </c>
      <c r="H19" s="63">
        <f>+'24-03-342 Ind. GSL'!S55</f>
        <v>0</v>
      </c>
      <c r="I19" s="63">
        <f>+'24-03-342 Ind. GSL'!T55</f>
        <v>0</v>
      </c>
      <c r="J19" s="63">
        <f>+'24-03-342 Ind. GSL'!U55</f>
        <v>0</v>
      </c>
      <c r="K19" s="63">
        <f>+'24-03-342 Ind. GSL'!V55</f>
        <v>0</v>
      </c>
      <c r="L19" s="63">
        <f>+'24-03-342 Ind. GSL'!W55</f>
        <v>0</v>
      </c>
      <c r="M19" s="63">
        <f>+'24-03-342 Ind. GSL'!X55</f>
        <v>0</v>
      </c>
      <c r="N19" s="63">
        <f>+'24-03-342 Ind. GSL'!Y55</f>
        <v>0</v>
      </c>
      <c r="O19" s="63">
        <f>+'24-03-342 Ind. GSL'!Z55</f>
        <v>0</v>
      </c>
      <c r="P19" s="63">
        <f>+'24-03-342 Ind. GSL'!AA55</f>
        <v>0</v>
      </c>
      <c r="Q19" s="63">
        <f>+'24-03-342 Ind. GSL'!AB55</f>
        <v>0</v>
      </c>
      <c r="R19" s="63">
        <f>+'24-03-342 Ind. GSL'!AC55</f>
        <v>0</v>
      </c>
      <c r="S19" s="63">
        <f>+'24-03-342 Ind. GSL'!AD55</f>
        <v>0</v>
      </c>
      <c r="T19" s="63">
        <f>+'24-03-342 Ind. GSL'!AE55</f>
        <v>0</v>
      </c>
      <c r="U19" s="63">
        <f>+'24-03-342 Ind. GSL'!AF55</f>
        <v>0</v>
      </c>
      <c r="V19" s="63">
        <f>+'24-03-342 Ind. GSL'!AG55</f>
        <v>0</v>
      </c>
      <c r="W19" s="63">
        <f>+'24-03-342 Ind. GSL'!AH55</f>
        <v>0</v>
      </c>
      <c r="X19" s="86">
        <f>+'24-03-342 Ind. GSL'!AI55</f>
        <v>0</v>
      </c>
      <c r="Y19" s="86">
        <f>+'24-03-342 Ind. GSL'!AJ55</f>
        <v>0</v>
      </c>
    </row>
    <row r="20" spans="1:25" ht="24.75" customHeight="1" x14ac:dyDescent="0.25">
      <c r="A20" s="87" t="s">
        <v>68</v>
      </c>
      <c r="B20" s="63">
        <f>+'24-03-342 Ind. GSL'!J59</f>
        <v>0</v>
      </c>
      <c r="C20" s="63">
        <f>+'24-03-342 Ind. GSL'!K59</f>
        <v>0</v>
      </c>
      <c r="D20" s="63">
        <f>+'24-03-342 Ind. GSL'!M59</f>
        <v>0</v>
      </c>
      <c r="E20" s="63">
        <f>+'24-03-342 Ind. GSL'!N59</f>
        <v>0</v>
      </c>
      <c r="F20" s="63">
        <f>+'24-03-342 Ind. GSL'!O59</f>
        <v>0</v>
      </c>
      <c r="G20" s="63">
        <f>+'24-03-342 Ind. GSL'!R59</f>
        <v>0</v>
      </c>
      <c r="H20" s="63">
        <f>+'24-03-342 Ind. GSL'!S59</f>
        <v>0</v>
      </c>
      <c r="I20" s="63">
        <f>+'24-03-342 Ind. GSL'!T59</f>
        <v>0</v>
      </c>
      <c r="J20" s="63">
        <f>+'24-03-342 Ind. GSL'!U59</f>
        <v>0</v>
      </c>
      <c r="K20" s="63">
        <f>+'24-03-342 Ind. GSL'!V59</f>
        <v>0</v>
      </c>
      <c r="L20" s="63">
        <f>+'24-03-342 Ind. GSL'!W59</f>
        <v>0</v>
      </c>
      <c r="M20" s="63">
        <f>+'24-03-342 Ind. GSL'!X59</f>
        <v>0</v>
      </c>
      <c r="N20" s="63">
        <f>+'24-03-342 Ind. GSL'!Y59</f>
        <v>0</v>
      </c>
      <c r="O20" s="63">
        <f>+'24-03-342 Ind. GSL'!Z59</f>
        <v>0</v>
      </c>
      <c r="P20" s="63">
        <f>+'24-03-342 Ind. GSL'!AA59</f>
        <v>0</v>
      </c>
      <c r="Q20" s="63">
        <f>+'24-03-342 Ind. GSL'!AB59</f>
        <v>0</v>
      </c>
      <c r="R20" s="63">
        <f>+'24-03-342 Ind. GSL'!AC59</f>
        <v>0</v>
      </c>
      <c r="S20" s="63">
        <f>+'24-03-342 Ind. GSL'!AD59</f>
        <v>0</v>
      </c>
      <c r="T20" s="63">
        <f>+'24-03-342 Ind. GSL'!AE59</f>
        <v>0</v>
      </c>
      <c r="U20" s="63">
        <f>+'24-03-342 Ind. GSL'!AF59</f>
        <v>0</v>
      </c>
      <c r="V20" s="63">
        <f>+'24-03-342 Ind. GSL'!AG59</f>
        <v>0</v>
      </c>
      <c r="W20" s="63">
        <f>+'24-03-342 Ind. GSL'!AH59</f>
        <v>0</v>
      </c>
      <c r="X20" s="86">
        <f>+'24-03-342 Ind. GSL'!AI59</f>
        <v>0</v>
      </c>
      <c r="Y20" s="86">
        <f>+'24-03-342 Ind. GSL'!AJ59</f>
        <v>0</v>
      </c>
    </row>
    <row r="21" spans="1:25" ht="24.75" customHeight="1" x14ac:dyDescent="0.25">
      <c r="A21" s="87" t="s">
        <v>70</v>
      </c>
      <c r="B21" s="63">
        <f>+'24-03-342 Ind. GSL'!J63</f>
        <v>0</v>
      </c>
      <c r="C21" s="63">
        <f>+'24-03-342 Ind. GSL'!K63</f>
        <v>0</v>
      </c>
      <c r="D21" s="63">
        <f>+'24-03-342 Ind. GSL'!M63</f>
        <v>0</v>
      </c>
      <c r="E21" s="63">
        <f>+'24-03-342 Ind. GSL'!N63</f>
        <v>0</v>
      </c>
      <c r="F21" s="63">
        <f>+'24-03-342 Ind. GSL'!O63</f>
        <v>0</v>
      </c>
      <c r="G21" s="63">
        <f>+'24-03-342 Ind. GSL'!R63</f>
        <v>0</v>
      </c>
      <c r="H21" s="63">
        <f>+'24-03-342 Ind. GSL'!S63</f>
        <v>0</v>
      </c>
      <c r="I21" s="63">
        <f>+'24-03-342 Ind. GSL'!T63</f>
        <v>0</v>
      </c>
      <c r="J21" s="63">
        <f>+'24-03-342 Ind. GSL'!U63</f>
        <v>0</v>
      </c>
      <c r="K21" s="63">
        <f>+'24-03-342 Ind. GSL'!V63</f>
        <v>0</v>
      </c>
      <c r="L21" s="63">
        <f>+'24-03-342 Ind. GSL'!W63</f>
        <v>0</v>
      </c>
      <c r="M21" s="63">
        <f>+'24-03-342 Ind. GSL'!X63</f>
        <v>0</v>
      </c>
      <c r="N21" s="63">
        <f>+'24-03-342 Ind. GSL'!Y63</f>
        <v>0</v>
      </c>
      <c r="O21" s="63">
        <f>+'24-03-342 Ind. GSL'!Z63</f>
        <v>0</v>
      </c>
      <c r="P21" s="63">
        <f>+'24-03-342 Ind. GSL'!AA63</f>
        <v>0</v>
      </c>
      <c r="Q21" s="63">
        <f>+'24-03-342 Ind. GSL'!AB63</f>
        <v>0</v>
      </c>
      <c r="R21" s="63">
        <f>+'24-03-342 Ind. GSL'!AC63</f>
        <v>0</v>
      </c>
      <c r="S21" s="63">
        <f>+'24-03-342 Ind. GSL'!AD63</f>
        <v>0</v>
      </c>
      <c r="T21" s="63">
        <f>+'24-03-342 Ind. GSL'!AE63</f>
        <v>0</v>
      </c>
      <c r="U21" s="63">
        <f>+'24-03-342 Ind. GSL'!AF63</f>
        <v>0</v>
      </c>
      <c r="V21" s="63">
        <f>+'24-03-342 Ind. GSL'!AG63</f>
        <v>0</v>
      </c>
      <c r="W21" s="63">
        <f>+'24-03-342 Ind. GSL'!AH63</f>
        <v>0</v>
      </c>
      <c r="X21" s="86">
        <f>+'24-03-342 Ind. GSL'!AI63</f>
        <v>0</v>
      </c>
      <c r="Y21" s="86">
        <f>+'24-03-342 Ind. GSL'!AJ63</f>
        <v>0</v>
      </c>
    </row>
    <row r="22" spans="1:25" ht="24.75" customHeight="1" x14ac:dyDescent="0.25">
      <c r="A22" s="87" t="s">
        <v>72</v>
      </c>
      <c r="B22" s="63">
        <f>+'24-03-342 Ind. GSL'!J67</f>
        <v>0</v>
      </c>
      <c r="C22" s="63">
        <f>+'24-03-342 Ind. GSL'!K67</f>
        <v>0</v>
      </c>
      <c r="D22" s="63">
        <f>+'24-03-342 Ind. GSL'!M67</f>
        <v>0</v>
      </c>
      <c r="E22" s="63">
        <f>+'24-03-342 Ind. GSL'!N67</f>
        <v>0</v>
      </c>
      <c r="F22" s="63">
        <f>+'24-03-342 Ind. GSL'!O67</f>
        <v>0</v>
      </c>
      <c r="G22" s="63">
        <f>+'24-03-342 Ind. GSL'!R67</f>
        <v>0</v>
      </c>
      <c r="H22" s="63">
        <f>+'24-03-342 Ind. GSL'!S67</f>
        <v>0</v>
      </c>
      <c r="I22" s="63">
        <f>+'24-03-342 Ind. GSL'!T67</f>
        <v>0</v>
      </c>
      <c r="J22" s="63">
        <f>+'24-03-342 Ind. GSL'!U67</f>
        <v>0</v>
      </c>
      <c r="K22" s="63">
        <f>+'24-03-342 Ind. GSL'!V67</f>
        <v>0</v>
      </c>
      <c r="L22" s="63">
        <f>+'24-03-342 Ind. GSL'!W67</f>
        <v>0</v>
      </c>
      <c r="M22" s="63">
        <f>+'24-03-342 Ind. GSL'!X67</f>
        <v>0</v>
      </c>
      <c r="N22" s="63">
        <f>+'24-03-342 Ind. GSL'!Y67</f>
        <v>0</v>
      </c>
      <c r="O22" s="63">
        <f>+'24-03-342 Ind. GSL'!Z67</f>
        <v>0</v>
      </c>
      <c r="P22" s="63">
        <f>+'24-03-342 Ind. GSL'!AA67</f>
        <v>0</v>
      </c>
      <c r="Q22" s="63">
        <f>+'24-03-342 Ind. GSL'!AB67</f>
        <v>0</v>
      </c>
      <c r="R22" s="63">
        <f>+'24-03-342 Ind. GSL'!AC67</f>
        <v>0</v>
      </c>
      <c r="S22" s="63">
        <f>+'24-03-342 Ind. GSL'!AD67</f>
        <v>0</v>
      </c>
      <c r="T22" s="63">
        <f>+'24-03-342 Ind. GSL'!AE67</f>
        <v>0</v>
      </c>
      <c r="U22" s="63">
        <f>+'24-03-342 Ind. GSL'!AF67</f>
        <v>0</v>
      </c>
      <c r="V22" s="63">
        <f>+'24-03-342 Ind. GSL'!AG67</f>
        <v>0</v>
      </c>
      <c r="W22" s="63">
        <f>+'24-03-342 Ind. GSL'!AH67</f>
        <v>0</v>
      </c>
      <c r="X22" s="86">
        <f>+'24-03-342 Ind. GSL'!AI67</f>
        <v>0</v>
      </c>
      <c r="Y22" s="86">
        <f>+'24-03-342 Ind. GSL'!AJ67</f>
        <v>0</v>
      </c>
    </row>
    <row r="23" spans="1:25" ht="24.75" customHeight="1" x14ac:dyDescent="0.25">
      <c r="A23" s="88" t="s">
        <v>74</v>
      </c>
      <c r="B23" s="63">
        <f>+'24-03-342 Ind. GSL'!J71</f>
        <v>850149000</v>
      </c>
      <c r="C23" s="63">
        <f>+'24-03-342 Ind. GSL'!K71</f>
        <v>230000000</v>
      </c>
      <c r="D23" s="63">
        <f>+'24-03-342 Ind. GSL'!M71</f>
        <v>0</v>
      </c>
      <c r="E23" s="63">
        <f>+'24-03-342 Ind. GSL'!N71</f>
        <v>0</v>
      </c>
      <c r="F23" s="63">
        <f>+'24-03-342 Ind. GSL'!O71</f>
        <v>0</v>
      </c>
      <c r="G23" s="63">
        <f>+'24-03-342 Ind. GSL'!R71</f>
        <v>0</v>
      </c>
      <c r="H23" s="63">
        <f>+'24-03-342 Ind. GSL'!S71</f>
        <v>0</v>
      </c>
      <c r="I23" s="63">
        <f>+'24-03-342 Ind. GSL'!T71</f>
        <v>0</v>
      </c>
      <c r="J23" s="63">
        <f>+'24-03-342 Ind. GSL'!U71</f>
        <v>0</v>
      </c>
      <c r="K23" s="63">
        <f>+'24-03-342 Ind. GSL'!V71</f>
        <v>0</v>
      </c>
      <c r="L23" s="63">
        <f>+'24-03-342 Ind. GSL'!W71</f>
        <v>0</v>
      </c>
      <c r="M23" s="63">
        <f>+'24-03-342 Ind. GSL'!X71</f>
        <v>0</v>
      </c>
      <c r="N23" s="63">
        <f>+'24-03-342 Ind. GSL'!Y71</f>
        <v>0</v>
      </c>
      <c r="O23" s="63">
        <f>+'24-03-342 Ind. GSL'!Z71</f>
        <v>0</v>
      </c>
      <c r="P23" s="63">
        <f>+'24-03-342 Ind. GSL'!AA71</f>
        <v>0</v>
      </c>
      <c r="Q23" s="63">
        <f>+'24-03-342 Ind. GSL'!AB71</f>
        <v>0</v>
      </c>
      <c r="R23" s="63">
        <f>+'24-03-342 Ind. GSL'!AC71</f>
        <v>0</v>
      </c>
      <c r="S23" s="63">
        <f>+'24-03-342 Ind. GSL'!AD71</f>
        <v>0</v>
      </c>
      <c r="T23" s="63">
        <f>+'24-03-342 Ind. GSL'!AE71</f>
        <v>0</v>
      </c>
      <c r="U23" s="63">
        <f>+'24-03-342 Ind. GSL'!AF71</f>
        <v>0</v>
      </c>
      <c r="V23" s="63">
        <f>+'24-03-342 Ind. GSL'!AG71</f>
        <v>0</v>
      </c>
      <c r="W23" s="63">
        <f>+'24-03-342 Ind. GSL'!AH71</f>
        <v>0</v>
      </c>
      <c r="X23" s="86">
        <f>+'24-03-342 Ind. GSL'!AI71</f>
        <v>0</v>
      </c>
      <c r="Y23" s="86">
        <f>+'24-03-342 Ind. GSL'!AJ71</f>
        <v>0</v>
      </c>
    </row>
    <row r="24" spans="1:25" ht="25.5" x14ac:dyDescent="0.25">
      <c r="A24" s="8" t="str">
        <f>"TOTAL ASIG."&amp;" "&amp;$A$5</f>
        <v>TOTAL ASIG. 24-03-342 "Apoyo, monitoreo y supervisión a la gestión territorial"</v>
      </c>
      <c r="B24" s="74">
        <f>SUM(B8:B23)</f>
        <v>850149000</v>
      </c>
      <c r="C24" s="74">
        <f t="shared" ref="C24:V24" si="0">SUM(C8:C23)</f>
        <v>230000000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+'24-03-342 Ind. GSL'!AI72</f>
        <v>0</v>
      </c>
      <c r="Y24" s="89">
        <f>'24-03-342 Ind. GSL'!AJ72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1"/>
  <sheetViews>
    <sheetView topLeftCell="A8" zoomScaleNormal="100" workbookViewId="0">
      <selection activeCell="K73" sqref="K7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83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1534545000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1314889000</v>
      </c>
      <c r="L69" s="59" t="s">
        <v>93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1534545000</v>
      </c>
      <c r="K71" s="74">
        <f>SUM(K69:K69)</f>
        <v>1314889000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24-03-349 "Subsidio al Pago Electrónico de Prestaciones Monetarias"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1534545000</v>
      </c>
      <c r="K72" s="33">
        <f>+K11+K15+K19+K23+K27+K31+K35+K39+K43+K47+K51+K55+K67+K59+K63+K71</f>
        <v>1314889000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H12" sqref="H12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customWidth="1"/>
    <col min="5" max="5" width="10.28515625" style="79" customWidth="1"/>
    <col min="6" max="6" width="9.85546875" style="79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'24-03-349 Ind. SPE'!A5:U5</f>
        <v>24-03-349 "Subsidio al Pago Electrónico de Prestaciones Monetarias"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+'24-03-349 Ind. SPE'!J11</f>
        <v>0</v>
      </c>
      <c r="C8" s="63">
        <f>+'24-03-349 Ind. SPE'!K11</f>
        <v>0</v>
      </c>
      <c r="D8" s="63">
        <f>+'24-03-349 Ind. SPE'!M11</f>
        <v>0</v>
      </c>
      <c r="E8" s="63">
        <f>+'24-03-349 Ind. SPE'!N11</f>
        <v>0</v>
      </c>
      <c r="F8" s="63">
        <f>+'24-03-349 Ind. SPE'!O11</f>
        <v>0</v>
      </c>
      <c r="G8" s="63">
        <f>+'24-03-349 Ind. SPE'!R11</f>
        <v>0</v>
      </c>
      <c r="H8" s="63">
        <f>+'24-03-349 Ind. SPE'!S11</f>
        <v>0</v>
      </c>
      <c r="I8" s="63">
        <f>+'24-03-349 Ind. SPE'!T11</f>
        <v>0</v>
      </c>
      <c r="J8" s="63">
        <f>+'24-03-349 Ind. SPE'!U11</f>
        <v>0</v>
      </c>
      <c r="K8" s="63">
        <f>+'24-03-349 Ind. SPE'!V11</f>
        <v>0</v>
      </c>
      <c r="L8" s="63">
        <f>+'24-03-349 Ind. SPE'!W11</f>
        <v>0</v>
      </c>
      <c r="M8" s="63">
        <f>+'24-03-349 Ind. SPE'!X11</f>
        <v>0</v>
      </c>
      <c r="N8" s="63">
        <f>+'24-03-349 Ind. SPE'!Y11</f>
        <v>0</v>
      </c>
      <c r="O8" s="63">
        <f>+'24-03-349 Ind. SPE'!Z11</f>
        <v>0</v>
      </c>
      <c r="P8" s="63">
        <f>+'24-03-349 Ind. SPE'!AA11</f>
        <v>0</v>
      </c>
      <c r="Q8" s="63">
        <f>+'24-03-349 Ind. SPE'!AB11</f>
        <v>0</v>
      </c>
      <c r="R8" s="63">
        <f>+'24-03-349 Ind. SPE'!AC11</f>
        <v>0</v>
      </c>
      <c r="S8" s="63">
        <f>+'24-03-349 Ind. SPE'!AD11</f>
        <v>0</v>
      </c>
      <c r="T8" s="63">
        <f>+'24-03-349 Ind. SPE'!AE11</f>
        <v>0</v>
      </c>
      <c r="U8" s="63">
        <f>+'24-03-349 Ind. SPE'!AF11</f>
        <v>0</v>
      </c>
      <c r="V8" s="63">
        <f>+'24-03-349 Ind. SPE'!AG11</f>
        <v>0</v>
      </c>
      <c r="W8" s="63">
        <f>+'24-03-349 Ind. SPE'!AH11</f>
        <v>0</v>
      </c>
      <c r="X8" s="86">
        <f>+'24-03-349 Ind. SPE'!AI11</f>
        <v>0</v>
      </c>
      <c r="Y8" s="86">
        <f>+'24-03-349 Ind. SPE'!AJ11</f>
        <v>0</v>
      </c>
    </row>
    <row r="9" spans="1:25" ht="24.75" customHeight="1" x14ac:dyDescent="0.25">
      <c r="A9" s="85" t="s">
        <v>46</v>
      </c>
      <c r="B9" s="63">
        <f>+'24-03-349 Ind. SPE'!J15</f>
        <v>0</v>
      </c>
      <c r="C9" s="63">
        <f>+'24-03-349 Ind. SPE'!K15</f>
        <v>0</v>
      </c>
      <c r="D9" s="63">
        <f>+'24-03-349 Ind. SPE'!M15</f>
        <v>0</v>
      </c>
      <c r="E9" s="63">
        <f>+'24-03-349 Ind. SPE'!N15</f>
        <v>0</v>
      </c>
      <c r="F9" s="63">
        <f>+'24-03-349 Ind. SPE'!O15</f>
        <v>0</v>
      </c>
      <c r="G9" s="63">
        <f>+'24-03-349 Ind. SPE'!R15</f>
        <v>0</v>
      </c>
      <c r="H9" s="63">
        <f>+'24-03-349 Ind. SPE'!S15</f>
        <v>0</v>
      </c>
      <c r="I9" s="63">
        <f>+'24-03-349 Ind. SPE'!T15</f>
        <v>0</v>
      </c>
      <c r="J9" s="63">
        <f>+'24-03-349 Ind. SPE'!U15</f>
        <v>0</v>
      </c>
      <c r="K9" s="63">
        <f>+'24-03-349 Ind. SPE'!V15</f>
        <v>0</v>
      </c>
      <c r="L9" s="63">
        <f>+'24-03-349 Ind. SPE'!W15</f>
        <v>0</v>
      </c>
      <c r="M9" s="63">
        <f>+'24-03-349 Ind. SPE'!X15</f>
        <v>0</v>
      </c>
      <c r="N9" s="63">
        <f>+'24-03-349 Ind. SPE'!Y15</f>
        <v>0</v>
      </c>
      <c r="O9" s="63">
        <f>+'24-03-349 Ind. SPE'!Z15</f>
        <v>0</v>
      </c>
      <c r="P9" s="63">
        <f>+'24-03-349 Ind. SPE'!AA15</f>
        <v>0</v>
      </c>
      <c r="Q9" s="63">
        <f>+'24-03-349 Ind. SPE'!AB15</f>
        <v>0</v>
      </c>
      <c r="R9" s="63">
        <f>+'24-03-349 Ind. SPE'!AC15</f>
        <v>0</v>
      </c>
      <c r="S9" s="63">
        <f>+'24-03-349 Ind. SPE'!AD15</f>
        <v>0</v>
      </c>
      <c r="T9" s="63">
        <f>+'24-03-349 Ind. SPE'!AE15</f>
        <v>0</v>
      </c>
      <c r="U9" s="63">
        <f>+'24-03-349 Ind. SPE'!AF15</f>
        <v>0</v>
      </c>
      <c r="V9" s="63">
        <f>+'24-03-349 Ind. SPE'!AG15</f>
        <v>0</v>
      </c>
      <c r="W9" s="63">
        <f>+'24-03-349 Ind. SPE'!AH15</f>
        <v>0</v>
      </c>
      <c r="X9" s="86">
        <f>+'24-03-349 Ind. SPE'!AI15</f>
        <v>0</v>
      </c>
      <c r="Y9" s="86">
        <f>+'24-03-349 Ind. SPE'!AJ15</f>
        <v>0</v>
      </c>
    </row>
    <row r="10" spans="1:25" ht="24.75" customHeight="1" x14ac:dyDescent="0.25">
      <c r="A10" s="85" t="s">
        <v>48</v>
      </c>
      <c r="B10" s="63">
        <f>+'24-03-349 Ind. SPE'!J19</f>
        <v>0</v>
      </c>
      <c r="C10" s="63">
        <f>+'24-03-349 Ind. SPE'!K19</f>
        <v>0</v>
      </c>
      <c r="D10" s="63">
        <f>+'24-03-349 Ind. SPE'!M19</f>
        <v>0</v>
      </c>
      <c r="E10" s="63">
        <f>+'24-03-349 Ind. SPE'!N19</f>
        <v>0</v>
      </c>
      <c r="F10" s="63">
        <f>+'24-03-349 Ind. SPE'!O19</f>
        <v>0</v>
      </c>
      <c r="G10" s="63">
        <f>+'24-03-349 Ind. SPE'!R19</f>
        <v>0</v>
      </c>
      <c r="H10" s="63">
        <f>+'24-03-349 Ind. SPE'!S19</f>
        <v>0</v>
      </c>
      <c r="I10" s="63">
        <f>+'24-03-349 Ind. SPE'!T19</f>
        <v>0</v>
      </c>
      <c r="J10" s="63">
        <f>+'24-03-349 Ind. SPE'!U19</f>
        <v>0</v>
      </c>
      <c r="K10" s="63">
        <f>+'24-03-349 Ind. SPE'!V19</f>
        <v>0</v>
      </c>
      <c r="L10" s="63">
        <f>+'24-03-349 Ind. SPE'!W19</f>
        <v>0</v>
      </c>
      <c r="M10" s="63">
        <f>+'24-03-349 Ind. SPE'!X19</f>
        <v>0</v>
      </c>
      <c r="N10" s="63">
        <f>+'24-03-349 Ind. SPE'!Y19</f>
        <v>0</v>
      </c>
      <c r="O10" s="63">
        <f>+'24-03-349 Ind. SPE'!Z19</f>
        <v>0</v>
      </c>
      <c r="P10" s="63">
        <f>+'24-03-349 Ind. SPE'!AA19</f>
        <v>0</v>
      </c>
      <c r="Q10" s="63">
        <f>+'24-03-349 Ind. SPE'!AB19</f>
        <v>0</v>
      </c>
      <c r="R10" s="63">
        <f>+'24-03-349 Ind. SPE'!AC19</f>
        <v>0</v>
      </c>
      <c r="S10" s="63">
        <f>+'24-03-349 Ind. SPE'!AD19</f>
        <v>0</v>
      </c>
      <c r="T10" s="63">
        <f>+'24-03-349 Ind. SPE'!AE19</f>
        <v>0</v>
      </c>
      <c r="U10" s="63">
        <f>+'24-03-349 Ind. SPE'!AF19</f>
        <v>0</v>
      </c>
      <c r="V10" s="63">
        <f>+'24-03-349 Ind. SPE'!AG19</f>
        <v>0</v>
      </c>
      <c r="W10" s="63">
        <f>+'24-03-349 Ind. SPE'!AH19</f>
        <v>0</v>
      </c>
      <c r="X10" s="86">
        <f>+'24-03-349 Ind. SPE'!AI19</f>
        <v>0</v>
      </c>
      <c r="Y10" s="86">
        <f>+'24-03-349 Ind. SPE'!AJ19</f>
        <v>0</v>
      </c>
    </row>
    <row r="11" spans="1:25" ht="24.75" customHeight="1" x14ac:dyDescent="0.25">
      <c r="A11" s="85" t="s">
        <v>50</v>
      </c>
      <c r="B11" s="63">
        <f>+'24-03-349 Ind. SPE'!J23</f>
        <v>0</v>
      </c>
      <c r="C11" s="63">
        <f>+'24-03-349 Ind. SPE'!K23</f>
        <v>0</v>
      </c>
      <c r="D11" s="63">
        <f>+'24-03-349 Ind. SPE'!M23</f>
        <v>0</v>
      </c>
      <c r="E11" s="63">
        <f>+'24-03-349 Ind. SPE'!N23</f>
        <v>0</v>
      </c>
      <c r="F11" s="63">
        <f>+'24-03-349 Ind. SPE'!O23</f>
        <v>0</v>
      </c>
      <c r="G11" s="63">
        <f>+'24-03-349 Ind. SPE'!R23</f>
        <v>0</v>
      </c>
      <c r="H11" s="63">
        <f>+'24-03-349 Ind. SPE'!S23</f>
        <v>0</v>
      </c>
      <c r="I11" s="63">
        <f>+'24-03-349 Ind. SPE'!T23</f>
        <v>0</v>
      </c>
      <c r="J11" s="63">
        <f>+'24-03-349 Ind. SPE'!U23</f>
        <v>0</v>
      </c>
      <c r="K11" s="63">
        <f>+'24-03-349 Ind. SPE'!V23</f>
        <v>0</v>
      </c>
      <c r="L11" s="63">
        <f>+'24-03-349 Ind. SPE'!W23</f>
        <v>0</v>
      </c>
      <c r="M11" s="63">
        <f>+'24-03-349 Ind. SPE'!X23</f>
        <v>0</v>
      </c>
      <c r="N11" s="63">
        <f>+'24-03-349 Ind. SPE'!Y23</f>
        <v>0</v>
      </c>
      <c r="O11" s="63">
        <f>+'24-03-349 Ind. SPE'!Z23</f>
        <v>0</v>
      </c>
      <c r="P11" s="63">
        <f>+'24-03-349 Ind. SPE'!AA23</f>
        <v>0</v>
      </c>
      <c r="Q11" s="63">
        <f>+'24-03-349 Ind. SPE'!AB23</f>
        <v>0</v>
      </c>
      <c r="R11" s="63">
        <f>+'24-03-349 Ind. SPE'!AC23</f>
        <v>0</v>
      </c>
      <c r="S11" s="63">
        <f>+'24-03-349 Ind. SPE'!AD23</f>
        <v>0</v>
      </c>
      <c r="T11" s="63">
        <f>+'24-03-349 Ind. SPE'!AE23</f>
        <v>0</v>
      </c>
      <c r="U11" s="63">
        <f>+'24-03-349 Ind. SPE'!AF23</f>
        <v>0</v>
      </c>
      <c r="V11" s="63">
        <f>+'24-03-349 Ind. SPE'!AG23</f>
        <v>0</v>
      </c>
      <c r="W11" s="63">
        <f>+'24-03-349 Ind. SPE'!AH23</f>
        <v>0</v>
      </c>
      <c r="X11" s="86">
        <f>+'24-03-349 Ind. SPE'!AI23</f>
        <v>0</v>
      </c>
      <c r="Y11" s="86">
        <f>+'24-03-349 Ind. SPE'!AJ23</f>
        <v>0</v>
      </c>
    </row>
    <row r="12" spans="1:25" ht="24.75" customHeight="1" x14ac:dyDescent="0.25">
      <c r="A12" s="85" t="s">
        <v>52</v>
      </c>
      <c r="B12" s="63">
        <f>+'24-03-349 Ind. SPE'!J27</f>
        <v>0</v>
      </c>
      <c r="C12" s="63">
        <f>+'24-03-349 Ind. SPE'!K27</f>
        <v>0</v>
      </c>
      <c r="D12" s="63">
        <f>+'24-03-349 Ind. SPE'!M27</f>
        <v>0</v>
      </c>
      <c r="E12" s="63">
        <f>+'24-03-349 Ind. SPE'!N27</f>
        <v>0</v>
      </c>
      <c r="F12" s="63">
        <f>+'24-03-349 Ind. SPE'!O27</f>
        <v>0</v>
      </c>
      <c r="G12" s="63">
        <f>+'24-03-349 Ind. SPE'!R27</f>
        <v>0</v>
      </c>
      <c r="H12" s="63">
        <f>+'24-03-349 Ind. SPE'!S27</f>
        <v>0</v>
      </c>
      <c r="I12" s="63">
        <f>+'24-03-349 Ind. SPE'!T27</f>
        <v>0</v>
      </c>
      <c r="J12" s="63">
        <f>+'24-03-349 Ind. SPE'!U27</f>
        <v>0</v>
      </c>
      <c r="K12" s="63">
        <f>+'24-03-349 Ind. SPE'!V27</f>
        <v>0</v>
      </c>
      <c r="L12" s="63">
        <f>+'24-03-349 Ind. SPE'!W27</f>
        <v>0</v>
      </c>
      <c r="M12" s="63">
        <f>+'24-03-349 Ind. SPE'!X27</f>
        <v>0</v>
      </c>
      <c r="N12" s="63">
        <f>+'24-03-349 Ind. SPE'!Y27</f>
        <v>0</v>
      </c>
      <c r="O12" s="63">
        <f>+'24-03-349 Ind. SPE'!Z27</f>
        <v>0</v>
      </c>
      <c r="P12" s="63">
        <f>+'24-03-349 Ind. SPE'!AA27</f>
        <v>0</v>
      </c>
      <c r="Q12" s="63">
        <f>+'24-03-349 Ind. SPE'!AB27</f>
        <v>0</v>
      </c>
      <c r="R12" s="63">
        <f>+'24-03-349 Ind. SPE'!AC27</f>
        <v>0</v>
      </c>
      <c r="S12" s="63">
        <f>+'24-03-349 Ind. SPE'!AD27</f>
        <v>0</v>
      </c>
      <c r="T12" s="63">
        <f>+'24-03-349 Ind. SPE'!AE27</f>
        <v>0</v>
      </c>
      <c r="U12" s="63">
        <f>+'24-03-349 Ind. SPE'!AF27</f>
        <v>0</v>
      </c>
      <c r="V12" s="63">
        <f>+'24-03-349 Ind. SPE'!AG27</f>
        <v>0</v>
      </c>
      <c r="W12" s="63">
        <f>+'24-03-349 Ind. SPE'!AH27</f>
        <v>0</v>
      </c>
      <c r="X12" s="86">
        <f>+'24-03-349 Ind. SPE'!AI27</f>
        <v>0</v>
      </c>
      <c r="Y12" s="86">
        <f>+'24-03-349 Ind. SPE'!AJ27</f>
        <v>0</v>
      </c>
    </row>
    <row r="13" spans="1:25" ht="24.75" customHeight="1" x14ac:dyDescent="0.25">
      <c r="A13" s="85" t="s">
        <v>54</v>
      </c>
      <c r="B13" s="63">
        <f>+'24-03-349 Ind. SPE'!J31</f>
        <v>0</v>
      </c>
      <c r="C13" s="63">
        <f>+'24-03-349 Ind. SPE'!K31</f>
        <v>0</v>
      </c>
      <c r="D13" s="63">
        <f>+'24-03-349 Ind. SPE'!M31</f>
        <v>0</v>
      </c>
      <c r="E13" s="63">
        <f>+'24-03-349 Ind. SPE'!N31</f>
        <v>0</v>
      </c>
      <c r="F13" s="63">
        <f>+'24-03-349 Ind. SPE'!O31</f>
        <v>0</v>
      </c>
      <c r="G13" s="63">
        <f>+'24-03-349 Ind. SPE'!R31</f>
        <v>0</v>
      </c>
      <c r="H13" s="63">
        <f>+'24-03-349 Ind. SPE'!S31</f>
        <v>0</v>
      </c>
      <c r="I13" s="63">
        <f>+'24-03-349 Ind. SPE'!T31</f>
        <v>0</v>
      </c>
      <c r="J13" s="63">
        <f>+'24-03-349 Ind. SPE'!U31</f>
        <v>0</v>
      </c>
      <c r="K13" s="63">
        <f>+'24-03-349 Ind. SPE'!V31</f>
        <v>0</v>
      </c>
      <c r="L13" s="63">
        <f>+'24-03-349 Ind. SPE'!W31</f>
        <v>0</v>
      </c>
      <c r="M13" s="63">
        <f>+'24-03-349 Ind. SPE'!X31</f>
        <v>0</v>
      </c>
      <c r="N13" s="63">
        <f>+'24-03-349 Ind. SPE'!Y31</f>
        <v>0</v>
      </c>
      <c r="O13" s="63">
        <f>+'24-03-349 Ind. SPE'!Z31</f>
        <v>0</v>
      </c>
      <c r="P13" s="63">
        <f>+'24-03-349 Ind. SPE'!AA31</f>
        <v>0</v>
      </c>
      <c r="Q13" s="63">
        <f>+'24-03-349 Ind. SPE'!AB31</f>
        <v>0</v>
      </c>
      <c r="R13" s="63">
        <f>+'24-03-349 Ind. SPE'!AC31</f>
        <v>0</v>
      </c>
      <c r="S13" s="63">
        <f>+'24-03-349 Ind. SPE'!AD31</f>
        <v>0</v>
      </c>
      <c r="T13" s="63">
        <f>+'24-03-349 Ind. SPE'!AE31</f>
        <v>0</v>
      </c>
      <c r="U13" s="63">
        <f>+'24-03-349 Ind. SPE'!AF31</f>
        <v>0</v>
      </c>
      <c r="V13" s="63">
        <f>+'24-03-349 Ind. SPE'!AG31</f>
        <v>0</v>
      </c>
      <c r="W13" s="63">
        <f>+'24-03-349 Ind. SPE'!AH31</f>
        <v>0</v>
      </c>
      <c r="X13" s="86">
        <f>+'24-03-349 Ind. SPE'!AI31</f>
        <v>0</v>
      </c>
      <c r="Y13" s="86">
        <f>+'24-03-349 Ind. SPE'!AJ31</f>
        <v>0</v>
      </c>
    </row>
    <row r="14" spans="1:25" ht="24.75" customHeight="1" x14ac:dyDescent="0.25">
      <c r="A14" s="85" t="s">
        <v>56</v>
      </c>
      <c r="B14" s="63">
        <f>+'24-03-349 Ind. SPE'!J35</f>
        <v>0</v>
      </c>
      <c r="C14" s="63">
        <f>+'24-03-349 Ind. SPE'!K35</f>
        <v>0</v>
      </c>
      <c r="D14" s="63">
        <f>+'24-03-349 Ind. SPE'!M35</f>
        <v>0</v>
      </c>
      <c r="E14" s="63">
        <f>+'24-03-349 Ind. SPE'!N35</f>
        <v>0</v>
      </c>
      <c r="F14" s="63">
        <f>+'24-03-349 Ind. SPE'!O35</f>
        <v>0</v>
      </c>
      <c r="G14" s="63">
        <f>+'24-03-349 Ind. SPE'!R35</f>
        <v>0</v>
      </c>
      <c r="H14" s="63">
        <f>+'24-03-349 Ind. SPE'!S35</f>
        <v>0</v>
      </c>
      <c r="I14" s="63">
        <f>+'24-03-349 Ind. SPE'!T35</f>
        <v>0</v>
      </c>
      <c r="J14" s="63">
        <f>+'24-03-349 Ind. SPE'!U35</f>
        <v>0</v>
      </c>
      <c r="K14" s="63">
        <f>+'24-03-349 Ind. SPE'!V35</f>
        <v>0</v>
      </c>
      <c r="L14" s="63">
        <f>+'24-03-349 Ind. SPE'!W35</f>
        <v>0</v>
      </c>
      <c r="M14" s="63">
        <f>+'24-03-349 Ind. SPE'!X35</f>
        <v>0</v>
      </c>
      <c r="N14" s="63">
        <f>+'24-03-349 Ind. SPE'!Y35</f>
        <v>0</v>
      </c>
      <c r="O14" s="63">
        <f>+'24-03-349 Ind. SPE'!Z35</f>
        <v>0</v>
      </c>
      <c r="P14" s="63">
        <f>+'24-03-349 Ind. SPE'!AA35</f>
        <v>0</v>
      </c>
      <c r="Q14" s="63">
        <f>+'24-03-349 Ind. SPE'!AB35</f>
        <v>0</v>
      </c>
      <c r="R14" s="63">
        <f>+'24-03-349 Ind. SPE'!AC35</f>
        <v>0</v>
      </c>
      <c r="S14" s="63">
        <f>+'24-03-349 Ind. SPE'!AD35</f>
        <v>0</v>
      </c>
      <c r="T14" s="63">
        <f>+'24-03-349 Ind. SPE'!AE35</f>
        <v>0</v>
      </c>
      <c r="U14" s="63">
        <f>+'24-03-349 Ind. SPE'!AF35</f>
        <v>0</v>
      </c>
      <c r="V14" s="63">
        <f>+'24-03-349 Ind. SPE'!AG35</f>
        <v>0</v>
      </c>
      <c r="W14" s="63">
        <f>+'24-03-349 Ind. SPE'!AH35</f>
        <v>0</v>
      </c>
      <c r="X14" s="86">
        <f>+'24-03-349 Ind. SPE'!AI35</f>
        <v>0</v>
      </c>
      <c r="Y14" s="86">
        <f>+'24-03-349 Ind. SPE'!AJ35</f>
        <v>0</v>
      </c>
    </row>
    <row r="15" spans="1:25" ht="24.75" customHeight="1" x14ac:dyDescent="0.25">
      <c r="A15" s="85" t="s">
        <v>58</v>
      </c>
      <c r="B15" s="63">
        <f>+'24-03-349 Ind. SPE'!J39</f>
        <v>0</v>
      </c>
      <c r="C15" s="63">
        <f>+'24-03-349 Ind. SPE'!K39</f>
        <v>0</v>
      </c>
      <c r="D15" s="63">
        <f>+'24-03-349 Ind. SPE'!M39</f>
        <v>0</v>
      </c>
      <c r="E15" s="63">
        <f>+'24-03-349 Ind. SPE'!N39</f>
        <v>0</v>
      </c>
      <c r="F15" s="63">
        <f>+'24-03-349 Ind. SPE'!O39</f>
        <v>0</v>
      </c>
      <c r="G15" s="63">
        <f>+'24-03-349 Ind. SPE'!R39</f>
        <v>0</v>
      </c>
      <c r="H15" s="63">
        <f>+'24-03-349 Ind. SPE'!S39</f>
        <v>0</v>
      </c>
      <c r="I15" s="63">
        <f>+'24-03-349 Ind. SPE'!T39</f>
        <v>0</v>
      </c>
      <c r="J15" s="63">
        <f>+'24-03-349 Ind. SPE'!U39</f>
        <v>0</v>
      </c>
      <c r="K15" s="63">
        <f>+'24-03-349 Ind. SPE'!V39</f>
        <v>0</v>
      </c>
      <c r="L15" s="63">
        <f>+'24-03-349 Ind. SPE'!W39</f>
        <v>0</v>
      </c>
      <c r="M15" s="63">
        <f>+'24-03-349 Ind. SPE'!X39</f>
        <v>0</v>
      </c>
      <c r="N15" s="63">
        <f>+'24-03-349 Ind. SPE'!Y39</f>
        <v>0</v>
      </c>
      <c r="O15" s="63">
        <f>+'24-03-349 Ind. SPE'!Z39</f>
        <v>0</v>
      </c>
      <c r="P15" s="63">
        <f>+'24-03-349 Ind. SPE'!AA39</f>
        <v>0</v>
      </c>
      <c r="Q15" s="63">
        <f>+'24-03-349 Ind. SPE'!AB39</f>
        <v>0</v>
      </c>
      <c r="R15" s="63">
        <f>+'24-03-349 Ind. SPE'!AC39</f>
        <v>0</v>
      </c>
      <c r="S15" s="63">
        <f>+'24-03-349 Ind. SPE'!AD39</f>
        <v>0</v>
      </c>
      <c r="T15" s="63">
        <f>+'24-03-349 Ind. SPE'!AE39</f>
        <v>0</v>
      </c>
      <c r="U15" s="63">
        <f>+'24-03-349 Ind. SPE'!AF39</f>
        <v>0</v>
      </c>
      <c r="V15" s="63">
        <f>+'24-03-349 Ind. SPE'!AG39</f>
        <v>0</v>
      </c>
      <c r="W15" s="63">
        <f>+'24-03-349 Ind. SPE'!AH39</f>
        <v>0</v>
      </c>
      <c r="X15" s="86">
        <f>+'24-03-349 Ind. SPE'!AI39</f>
        <v>0</v>
      </c>
      <c r="Y15" s="86">
        <f>+'24-03-349 Ind. SPE'!AJ39</f>
        <v>0</v>
      </c>
    </row>
    <row r="16" spans="1:25" ht="24.75" customHeight="1" x14ac:dyDescent="0.25">
      <c r="A16" s="85" t="s">
        <v>60</v>
      </c>
      <c r="B16" s="63">
        <f>+'24-03-349 Ind. SPE'!J43</f>
        <v>0</v>
      </c>
      <c r="C16" s="63">
        <f>+'24-03-349 Ind. SPE'!K43</f>
        <v>0</v>
      </c>
      <c r="D16" s="63">
        <f>+'24-03-349 Ind. SPE'!M43</f>
        <v>0</v>
      </c>
      <c r="E16" s="63">
        <f>+'24-03-349 Ind. SPE'!N43</f>
        <v>0</v>
      </c>
      <c r="F16" s="63">
        <f>+'24-03-349 Ind. SPE'!O43</f>
        <v>0</v>
      </c>
      <c r="G16" s="63">
        <f>+'24-03-349 Ind. SPE'!R43</f>
        <v>0</v>
      </c>
      <c r="H16" s="63">
        <f>+'24-03-349 Ind. SPE'!S43</f>
        <v>0</v>
      </c>
      <c r="I16" s="63">
        <f>+'24-03-349 Ind. SPE'!T43</f>
        <v>0</v>
      </c>
      <c r="J16" s="63">
        <f>+'24-03-349 Ind. SPE'!U43</f>
        <v>0</v>
      </c>
      <c r="K16" s="63">
        <f>+'24-03-349 Ind. SPE'!V43</f>
        <v>0</v>
      </c>
      <c r="L16" s="63">
        <f>+'24-03-349 Ind. SPE'!W43</f>
        <v>0</v>
      </c>
      <c r="M16" s="63">
        <f>+'24-03-349 Ind. SPE'!X43</f>
        <v>0</v>
      </c>
      <c r="N16" s="63">
        <f>+'24-03-349 Ind. SPE'!Y43</f>
        <v>0</v>
      </c>
      <c r="O16" s="63">
        <f>+'24-03-349 Ind. SPE'!Z43</f>
        <v>0</v>
      </c>
      <c r="P16" s="63">
        <f>+'24-03-349 Ind. SPE'!AA43</f>
        <v>0</v>
      </c>
      <c r="Q16" s="63">
        <f>+'24-03-349 Ind. SPE'!AB43</f>
        <v>0</v>
      </c>
      <c r="R16" s="63">
        <f>+'24-03-349 Ind. SPE'!AC43</f>
        <v>0</v>
      </c>
      <c r="S16" s="63">
        <f>+'24-03-349 Ind. SPE'!AD43</f>
        <v>0</v>
      </c>
      <c r="T16" s="63">
        <f>+'24-03-349 Ind. SPE'!AE43</f>
        <v>0</v>
      </c>
      <c r="U16" s="63">
        <f>+'24-03-349 Ind. SPE'!AF43</f>
        <v>0</v>
      </c>
      <c r="V16" s="63">
        <f>+'24-03-349 Ind. SPE'!AG43</f>
        <v>0</v>
      </c>
      <c r="W16" s="63">
        <f>+'24-03-349 Ind. SPE'!AH43</f>
        <v>0</v>
      </c>
      <c r="X16" s="86">
        <f>+'24-03-349 Ind. SPE'!AI43</f>
        <v>0</v>
      </c>
      <c r="Y16" s="86">
        <f>+'24-03-349 Ind. SPE'!AJ43</f>
        <v>0</v>
      </c>
    </row>
    <row r="17" spans="1:25" ht="24.75" customHeight="1" x14ac:dyDescent="0.25">
      <c r="A17" s="85" t="s">
        <v>62</v>
      </c>
      <c r="B17" s="63">
        <f>+'24-03-349 Ind. SPE'!J47</f>
        <v>0</v>
      </c>
      <c r="C17" s="63">
        <f>+'24-03-349 Ind. SPE'!K47</f>
        <v>0</v>
      </c>
      <c r="D17" s="63">
        <f>+'24-03-349 Ind. SPE'!M47</f>
        <v>0</v>
      </c>
      <c r="E17" s="63">
        <f>+'24-03-349 Ind. SPE'!N47</f>
        <v>0</v>
      </c>
      <c r="F17" s="63">
        <f>+'24-03-349 Ind. SPE'!O47</f>
        <v>0</v>
      </c>
      <c r="G17" s="63">
        <f>+'24-03-349 Ind. SPE'!R47</f>
        <v>0</v>
      </c>
      <c r="H17" s="63">
        <f>+'24-03-349 Ind. SPE'!S47</f>
        <v>0</v>
      </c>
      <c r="I17" s="63">
        <f>+'24-03-349 Ind. SPE'!T47</f>
        <v>0</v>
      </c>
      <c r="J17" s="63">
        <f>+'24-03-349 Ind. SPE'!U47</f>
        <v>0</v>
      </c>
      <c r="K17" s="63">
        <f>+'24-03-349 Ind. SPE'!V47</f>
        <v>0</v>
      </c>
      <c r="L17" s="63">
        <f>+'24-03-349 Ind. SPE'!W47</f>
        <v>0</v>
      </c>
      <c r="M17" s="63">
        <f>+'24-03-349 Ind. SPE'!X47</f>
        <v>0</v>
      </c>
      <c r="N17" s="63">
        <f>+'24-03-349 Ind. SPE'!Y47</f>
        <v>0</v>
      </c>
      <c r="O17" s="63">
        <f>+'24-03-349 Ind. SPE'!Z47</f>
        <v>0</v>
      </c>
      <c r="P17" s="63">
        <f>+'24-03-349 Ind. SPE'!AA47</f>
        <v>0</v>
      </c>
      <c r="Q17" s="63">
        <f>+'24-03-349 Ind. SPE'!AB47</f>
        <v>0</v>
      </c>
      <c r="R17" s="63">
        <f>+'24-03-349 Ind. SPE'!AC47</f>
        <v>0</v>
      </c>
      <c r="S17" s="63">
        <f>+'24-03-349 Ind. SPE'!AD47</f>
        <v>0</v>
      </c>
      <c r="T17" s="63">
        <f>+'24-03-349 Ind. SPE'!AE47</f>
        <v>0</v>
      </c>
      <c r="U17" s="63">
        <f>+'24-03-349 Ind. SPE'!AF47</f>
        <v>0</v>
      </c>
      <c r="V17" s="63">
        <f>+'24-03-349 Ind. SPE'!AG47</f>
        <v>0</v>
      </c>
      <c r="W17" s="63">
        <f>+'24-03-349 Ind. SPE'!AH47</f>
        <v>0</v>
      </c>
      <c r="X17" s="86">
        <f>+'24-03-349 Ind. SPE'!AI47</f>
        <v>0</v>
      </c>
      <c r="Y17" s="86">
        <f>+'24-03-349 Ind. SPE'!AJ44</f>
        <v>0</v>
      </c>
    </row>
    <row r="18" spans="1:25" ht="24.75" customHeight="1" x14ac:dyDescent="0.25">
      <c r="A18" s="85" t="s">
        <v>64</v>
      </c>
      <c r="B18" s="63">
        <f>+'24-03-349 Ind. SPE'!J51</f>
        <v>0</v>
      </c>
      <c r="C18" s="63">
        <f>+'24-03-349 Ind. SPE'!K51</f>
        <v>0</v>
      </c>
      <c r="D18" s="63">
        <f>+'24-03-349 Ind. SPE'!M51</f>
        <v>0</v>
      </c>
      <c r="E18" s="63">
        <f>+'24-03-349 Ind. SPE'!N51</f>
        <v>0</v>
      </c>
      <c r="F18" s="63">
        <f>+'24-03-349 Ind. SPE'!O51</f>
        <v>0</v>
      </c>
      <c r="G18" s="63">
        <f>+'24-03-349 Ind. SPE'!R51</f>
        <v>0</v>
      </c>
      <c r="H18" s="63">
        <f>+'24-03-349 Ind. SPE'!S51</f>
        <v>0</v>
      </c>
      <c r="I18" s="63">
        <f>+'24-03-349 Ind. SPE'!T51</f>
        <v>0</v>
      </c>
      <c r="J18" s="63">
        <f>+'24-03-349 Ind. SPE'!U51</f>
        <v>0</v>
      </c>
      <c r="K18" s="63">
        <f>+'24-03-349 Ind. SPE'!V51</f>
        <v>0</v>
      </c>
      <c r="L18" s="63">
        <f>+'24-03-349 Ind. SPE'!W51</f>
        <v>0</v>
      </c>
      <c r="M18" s="63">
        <f>+'24-03-349 Ind. SPE'!X51</f>
        <v>0</v>
      </c>
      <c r="N18" s="63">
        <f>+'24-03-349 Ind. SPE'!Y51</f>
        <v>0</v>
      </c>
      <c r="O18" s="63">
        <f>+'24-03-349 Ind. SPE'!Z51</f>
        <v>0</v>
      </c>
      <c r="P18" s="63">
        <f>+'24-03-349 Ind. SPE'!AA51</f>
        <v>0</v>
      </c>
      <c r="Q18" s="63">
        <f>+'24-03-349 Ind. SPE'!AB51</f>
        <v>0</v>
      </c>
      <c r="R18" s="63">
        <f>+'24-03-349 Ind. SPE'!AC51</f>
        <v>0</v>
      </c>
      <c r="S18" s="63">
        <f>+'24-03-349 Ind. SPE'!AD51</f>
        <v>0</v>
      </c>
      <c r="T18" s="63">
        <f>+'24-03-349 Ind. SPE'!AE51</f>
        <v>0</v>
      </c>
      <c r="U18" s="63">
        <f>+'24-03-349 Ind. SPE'!AF51</f>
        <v>0</v>
      </c>
      <c r="V18" s="63">
        <f>+'24-03-349 Ind. SPE'!AG51</f>
        <v>0</v>
      </c>
      <c r="W18" s="63">
        <f>+'24-03-349 Ind. SPE'!AH51</f>
        <v>0</v>
      </c>
      <c r="X18" s="86">
        <f>+'24-03-349 Ind. SPE'!AI51</f>
        <v>0</v>
      </c>
      <c r="Y18" s="86">
        <f>+'24-03-349 Ind. SPE'!AJ51</f>
        <v>0</v>
      </c>
    </row>
    <row r="19" spans="1:25" ht="24.75" customHeight="1" x14ac:dyDescent="0.25">
      <c r="A19" s="85" t="s">
        <v>66</v>
      </c>
      <c r="B19" s="63">
        <f>+'24-03-349 Ind. SPE'!J55</f>
        <v>0</v>
      </c>
      <c r="C19" s="63">
        <f>+'24-03-349 Ind. SPE'!K55</f>
        <v>0</v>
      </c>
      <c r="D19" s="63">
        <f>+'24-03-349 Ind. SPE'!M55</f>
        <v>0</v>
      </c>
      <c r="E19" s="63">
        <f>+'24-03-349 Ind. SPE'!N55</f>
        <v>0</v>
      </c>
      <c r="F19" s="63">
        <f>+'24-03-349 Ind. SPE'!O55</f>
        <v>0</v>
      </c>
      <c r="G19" s="63">
        <f>+'24-03-349 Ind. SPE'!R55</f>
        <v>0</v>
      </c>
      <c r="H19" s="63">
        <f>+'24-03-349 Ind. SPE'!S55</f>
        <v>0</v>
      </c>
      <c r="I19" s="63">
        <f>+'24-03-349 Ind. SPE'!T55</f>
        <v>0</v>
      </c>
      <c r="J19" s="63">
        <f>+'24-03-349 Ind. SPE'!U55</f>
        <v>0</v>
      </c>
      <c r="K19" s="63">
        <f>+'24-03-349 Ind. SPE'!V55</f>
        <v>0</v>
      </c>
      <c r="L19" s="63">
        <f>+'24-03-349 Ind. SPE'!W55</f>
        <v>0</v>
      </c>
      <c r="M19" s="63">
        <f>+'24-03-349 Ind. SPE'!X55</f>
        <v>0</v>
      </c>
      <c r="N19" s="63">
        <f>+'24-03-349 Ind. SPE'!Y55</f>
        <v>0</v>
      </c>
      <c r="O19" s="63">
        <f>+'24-03-349 Ind. SPE'!Z55</f>
        <v>0</v>
      </c>
      <c r="P19" s="63">
        <f>+'24-03-349 Ind. SPE'!AA55</f>
        <v>0</v>
      </c>
      <c r="Q19" s="63">
        <f>+'24-03-349 Ind. SPE'!AB55</f>
        <v>0</v>
      </c>
      <c r="R19" s="63">
        <f>+'24-03-349 Ind. SPE'!AC55</f>
        <v>0</v>
      </c>
      <c r="S19" s="63">
        <f>+'24-03-349 Ind. SPE'!AD55</f>
        <v>0</v>
      </c>
      <c r="T19" s="63">
        <f>+'24-03-349 Ind. SPE'!AE55</f>
        <v>0</v>
      </c>
      <c r="U19" s="63">
        <f>+'24-03-349 Ind. SPE'!AF55</f>
        <v>0</v>
      </c>
      <c r="V19" s="63">
        <f>+'24-03-349 Ind. SPE'!AG55</f>
        <v>0</v>
      </c>
      <c r="W19" s="63">
        <f>+'24-03-349 Ind. SPE'!AH55</f>
        <v>0</v>
      </c>
      <c r="X19" s="86">
        <f>+'24-03-349 Ind. SPE'!AI55</f>
        <v>0</v>
      </c>
      <c r="Y19" s="86">
        <f>+'24-03-349 Ind. SPE'!AJ55</f>
        <v>0</v>
      </c>
    </row>
    <row r="20" spans="1:25" ht="24.75" customHeight="1" x14ac:dyDescent="0.25">
      <c r="A20" s="87" t="s">
        <v>68</v>
      </c>
      <c r="B20" s="63">
        <f>+'24-03-349 Ind. SPE'!J59</f>
        <v>0</v>
      </c>
      <c r="C20" s="63">
        <f>+'24-03-349 Ind. SPE'!K59</f>
        <v>0</v>
      </c>
      <c r="D20" s="63">
        <f>+'24-03-349 Ind. SPE'!M59</f>
        <v>0</v>
      </c>
      <c r="E20" s="63">
        <f>+'24-03-349 Ind. SPE'!N59</f>
        <v>0</v>
      </c>
      <c r="F20" s="63">
        <f>+'24-03-349 Ind. SPE'!O59</f>
        <v>0</v>
      </c>
      <c r="G20" s="63">
        <f>+'24-03-349 Ind. SPE'!R59</f>
        <v>0</v>
      </c>
      <c r="H20" s="63">
        <f>+'24-03-349 Ind. SPE'!S59</f>
        <v>0</v>
      </c>
      <c r="I20" s="63">
        <f>+'24-03-349 Ind. SPE'!T59</f>
        <v>0</v>
      </c>
      <c r="J20" s="63">
        <f>+'24-03-349 Ind. SPE'!U59</f>
        <v>0</v>
      </c>
      <c r="K20" s="63">
        <f>+'24-03-349 Ind. SPE'!V59</f>
        <v>0</v>
      </c>
      <c r="L20" s="63">
        <f>+'24-03-349 Ind. SPE'!W59</f>
        <v>0</v>
      </c>
      <c r="M20" s="63">
        <f>+'24-03-349 Ind. SPE'!X59</f>
        <v>0</v>
      </c>
      <c r="N20" s="63">
        <f>+'24-03-349 Ind. SPE'!Y59</f>
        <v>0</v>
      </c>
      <c r="O20" s="63">
        <f>+'24-03-349 Ind. SPE'!Z59</f>
        <v>0</v>
      </c>
      <c r="P20" s="63">
        <f>+'24-03-349 Ind. SPE'!AA59</f>
        <v>0</v>
      </c>
      <c r="Q20" s="63">
        <f>+'24-03-349 Ind. SPE'!AB59</f>
        <v>0</v>
      </c>
      <c r="R20" s="63">
        <f>+'24-03-349 Ind. SPE'!AC59</f>
        <v>0</v>
      </c>
      <c r="S20" s="63">
        <f>+'24-03-349 Ind. SPE'!AD59</f>
        <v>0</v>
      </c>
      <c r="T20" s="63">
        <f>+'24-03-349 Ind. SPE'!AE59</f>
        <v>0</v>
      </c>
      <c r="U20" s="63">
        <f>+'24-03-349 Ind. SPE'!AF59</f>
        <v>0</v>
      </c>
      <c r="V20" s="63">
        <f>+'24-03-349 Ind. SPE'!AG59</f>
        <v>0</v>
      </c>
      <c r="W20" s="63">
        <f>+'24-03-349 Ind. SPE'!AH59</f>
        <v>0</v>
      </c>
      <c r="X20" s="86">
        <f>+'24-03-349 Ind. SPE'!AI59</f>
        <v>0</v>
      </c>
      <c r="Y20" s="86">
        <f>+'24-03-349 Ind. SPE'!AJ59</f>
        <v>0</v>
      </c>
    </row>
    <row r="21" spans="1:25" ht="24.75" customHeight="1" x14ac:dyDescent="0.25">
      <c r="A21" s="87" t="s">
        <v>70</v>
      </c>
      <c r="B21" s="63">
        <f>+'24-03-349 Ind. SPE'!J63</f>
        <v>0</v>
      </c>
      <c r="C21" s="63">
        <f>+'24-03-349 Ind. SPE'!K63</f>
        <v>0</v>
      </c>
      <c r="D21" s="63">
        <f>+'24-03-349 Ind. SPE'!M63</f>
        <v>0</v>
      </c>
      <c r="E21" s="63">
        <f>+'24-03-349 Ind. SPE'!N63</f>
        <v>0</v>
      </c>
      <c r="F21" s="63">
        <f>+'24-03-349 Ind. SPE'!O63</f>
        <v>0</v>
      </c>
      <c r="G21" s="63">
        <f>+'24-03-349 Ind. SPE'!R63</f>
        <v>0</v>
      </c>
      <c r="H21" s="63">
        <f>+'24-03-349 Ind. SPE'!S63</f>
        <v>0</v>
      </c>
      <c r="I21" s="63">
        <f>+'24-03-349 Ind. SPE'!T63</f>
        <v>0</v>
      </c>
      <c r="J21" s="63">
        <f>+'24-03-349 Ind. SPE'!U63</f>
        <v>0</v>
      </c>
      <c r="K21" s="63">
        <f>+'24-03-349 Ind. SPE'!V63</f>
        <v>0</v>
      </c>
      <c r="L21" s="63">
        <f>+'24-03-349 Ind. SPE'!W63</f>
        <v>0</v>
      </c>
      <c r="M21" s="63">
        <f>+'24-03-349 Ind. SPE'!X63</f>
        <v>0</v>
      </c>
      <c r="N21" s="63">
        <f>+'24-03-349 Ind. SPE'!Y63</f>
        <v>0</v>
      </c>
      <c r="O21" s="63">
        <f>+'24-03-349 Ind. SPE'!Z63</f>
        <v>0</v>
      </c>
      <c r="P21" s="63">
        <f>+'24-03-349 Ind. SPE'!AA63</f>
        <v>0</v>
      </c>
      <c r="Q21" s="63">
        <f>+'24-03-349 Ind. SPE'!AB63</f>
        <v>0</v>
      </c>
      <c r="R21" s="63">
        <f>+'24-03-349 Ind. SPE'!AC63</f>
        <v>0</v>
      </c>
      <c r="S21" s="63">
        <f>+'24-03-349 Ind. SPE'!AD63</f>
        <v>0</v>
      </c>
      <c r="T21" s="63">
        <f>+'24-03-349 Ind. SPE'!AE63</f>
        <v>0</v>
      </c>
      <c r="U21" s="63">
        <f>+'24-03-349 Ind. SPE'!AF63</f>
        <v>0</v>
      </c>
      <c r="V21" s="63">
        <f>+'24-03-349 Ind. SPE'!AG63</f>
        <v>0</v>
      </c>
      <c r="W21" s="63">
        <f>+'24-03-349 Ind. SPE'!AH63</f>
        <v>0</v>
      </c>
      <c r="X21" s="86">
        <f>+'24-03-349 Ind. SPE'!AI63</f>
        <v>0</v>
      </c>
      <c r="Y21" s="86">
        <f>+'24-03-349 Ind. SPE'!AJ63</f>
        <v>0</v>
      </c>
    </row>
    <row r="22" spans="1:25" ht="24.75" customHeight="1" x14ac:dyDescent="0.25">
      <c r="A22" s="87" t="s">
        <v>72</v>
      </c>
      <c r="B22" s="63">
        <f>+'24-03-349 Ind. SPE'!J67</f>
        <v>0</v>
      </c>
      <c r="C22" s="63">
        <f>+'24-03-349 Ind. SPE'!K67</f>
        <v>0</v>
      </c>
      <c r="D22" s="63">
        <f>+'24-03-349 Ind. SPE'!M67</f>
        <v>0</v>
      </c>
      <c r="E22" s="63">
        <f>+'24-03-349 Ind. SPE'!N67</f>
        <v>0</v>
      </c>
      <c r="F22" s="63">
        <f>+'24-03-349 Ind. SPE'!O67</f>
        <v>0</v>
      </c>
      <c r="G22" s="63">
        <f>+'24-03-349 Ind. SPE'!R67</f>
        <v>0</v>
      </c>
      <c r="H22" s="63">
        <f>+'24-03-349 Ind. SPE'!S67</f>
        <v>0</v>
      </c>
      <c r="I22" s="63">
        <f>+'24-03-349 Ind. SPE'!T67</f>
        <v>0</v>
      </c>
      <c r="J22" s="63">
        <f>+'24-03-349 Ind. SPE'!U67</f>
        <v>0</v>
      </c>
      <c r="K22" s="63">
        <f>+'24-03-349 Ind. SPE'!V67</f>
        <v>0</v>
      </c>
      <c r="L22" s="63">
        <f>+'24-03-349 Ind. SPE'!W67</f>
        <v>0</v>
      </c>
      <c r="M22" s="63">
        <f>+'24-03-349 Ind. SPE'!X67</f>
        <v>0</v>
      </c>
      <c r="N22" s="63">
        <f>+'24-03-349 Ind. SPE'!Y67</f>
        <v>0</v>
      </c>
      <c r="O22" s="63">
        <f>+'24-03-349 Ind. SPE'!Z67</f>
        <v>0</v>
      </c>
      <c r="P22" s="63">
        <f>+'24-03-349 Ind. SPE'!AA67</f>
        <v>0</v>
      </c>
      <c r="Q22" s="63">
        <f>+'24-03-349 Ind. SPE'!AB67</f>
        <v>0</v>
      </c>
      <c r="R22" s="63">
        <f>+'24-03-349 Ind. SPE'!AC67</f>
        <v>0</v>
      </c>
      <c r="S22" s="63">
        <f>+'24-03-349 Ind. SPE'!AD67</f>
        <v>0</v>
      </c>
      <c r="T22" s="63">
        <f>+'24-03-349 Ind. SPE'!AE67</f>
        <v>0</v>
      </c>
      <c r="U22" s="63">
        <f>+'24-03-349 Ind. SPE'!AF67</f>
        <v>0</v>
      </c>
      <c r="V22" s="63">
        <f>+'24-03-349 Ind. SPE'!AG67</f>
        <v>0</v>
      </c>
      <c r="W22" s="63">
        <f>+'24-03-349 Ind. SPE'!AH67</f>
        <v>0</v>
      </c>
      <c r="X22" s="86">
        <f>+'24-03-349 Ind. SPE'!AI67</f>
        <v>0</v>
      </c>
      <c r="Y22" s="86">
        <f>+'24-03-349 Ind. SPE'!AJ67</f>
        <v>0</v>
      </c>
    </row>
    <row r="23" spans="1:25" ht="24.75" customHeight="1" x14ac:dyDescent="0.25">
      <c r="A23" s="88" t="s">
        <v>74</v>
      </c>
      <c r="B23" s="63">
        <f>+'24-03-349 Ind. SPE'!J71</f>
        <v>1534545000</v>
      </c>
      <c r="C23" s="63">
        <f>+'24-03-349 Ind. SPE'!K71</f>
        <v>1314889000</v>
      </c>
      <c r="D23" s="63">
        <f>+'24-03-349 Ind. SPE'!M71</f>
        <v>0</v>
      </c>
      <c r="E23" s="63">
        <f>+'24-03-349 Ind. SPE'!N71</f>
        <v>0</v>
      </c>
      <c r="F23" s="63">
        <f>+'24-03-349 Ind. SPE'!O71</f>
        <v>0</v>
      </c>
      <c r="G23" s="63">
        <f>+'24-03-349 Ind. SPE'!R71</f>
        <v>0</v>
      </c>
      <c r="H23" s="63">
        <f>+'24-03-349 Ind. SPE'!S71</f>
        <v>0</v>
      </c>
      <c r="I23" s="63">
        <f>+'24-03-349 Ind. SPE'!T71</f>
        <v>0</v>
      </c>
      <c r="J23" s="63">
        <f>+'24-03-349 Ind. SPE'!U71</f>
        <v>0</v>
      </c>
      <c r="K23" s="63">
        <f>+'24-03-349 Ind. SPE'!V71</f>
        <v>0</v>
      </c>
      <c r="L23" s="63">
        <f>+'24-03-349 Ind. SPE'!W71</f>
        <v>0</v>
      </c>
      <c r="M23" s="63">
        <f>+'24-03-349 Ind. SPE'!X71</f>
        <v>0</v>
      </c>
      <c r="N23" s="63">
        <f>+'24-03-349 Ind. SPE'!Y71</f>
        <v>0</v>
      </c>
      <c r="O23" s="63">
        <f>+'24-03-349 Ind. SPE'!Z71</f>
        <v>0</v>
      </c>
      <c r="P23" s="63">
        <f>+'24-03-349 Ind. SPE'!AA71</f>
        <v>0</v>
      </c>
      <c r="Q23" s="63">
        <f>+'24-03-349 Ind. SPE'!AB71</f>
        <v>0</v>
      </c>
      <c r="R23" s="63">
        <f>+'24-03-349 Ind. SPE'!AC71</f>
        <v>0</v>
      </c>
      <c r="S23" s="63">
        <f>+'24-03-349 Ind. SPE'!AD71</f>
        <v>0</v>
      </c>
      <c r="T23" s="63">
        <f>+'24-03-349 Ind. SPE'!AE71</f>
        <v>0</v>
      </c>
      <c r="U23" s="63">
        <f>+'24-03-349 Ind. SPE'!AF71</f>
        <v>0</v>
      </c>
      <c r="V23" s="63">
        <f>+'24-03-349 Ind. SPE'!AG71</f>
        <v>0</v>
      </c>
      <c r="W23" s="63">
        <f>+'24-03-349 Ind. SPE'!AH71</f>
        <v>0</v>
      </c>
      <c r="X23" s="86">
        <f>+'24-03-349 Ind. SPE'!AI71</f>
        <v>0</v>
      </c>
      <c r="Y23" s="86">
        <f>+'24-03-349 Ind. SPE'!AJ71</f>
        <v>0</v>
      </c>
    </row>
    <row r="24" spans="1:25" ht="25.5" x14ac:dyDescent="0.25">
      <c r="A24" s="8" t="str">
        <f>"TOTAL ASIG."&amp;" "&amp;$A$5</f>
        <v>TOTAL ASIG. 24-03-349 "Subsidio al Pago Electrónico de Prestaciones Monetarias"</v>
      </c>
      <c r="B24" s="74">
        <f>SUM(B8:B23)</f>
        <v>1534545000</v>
      </c>
      <c r="C24" s="74">
        <f t="shared" ref="C24:V24" si="0">SUM(C8:C23)</f>
        <v>1314889000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+'24-03-349 Ind. SPE'!AI72</f>
        <v>0</v>
      </c>
      <c r="Y24" s="89">
        <f>'24-03-349 Ind. SPE'!AJ72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1"/>
  <sheetViews>
    <sheetView topLeftCell="A5" zoomScaleNormal="100" workbookViewId="0">
      <pane ySplit="3" topLeftCell="A55" activePane="bottomLeft" state="frozen"/>
      <selection activeCell="A5" sqref="A5"/>
      <selection pane="bottomLeft" activeCell="U83" sqref="U8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84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IF(ISERROR(AH9/$AH$82),"-",AH9/$AH$82)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IF(ISERROR(AH10/$AH$82),"-",AH10/$AH$82)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IF(ISERROR(AH11/$AH$82),0,AH11/$AH$82)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IF(ISERROR(AH13/$AH$82),"-",AH13/$AH$82)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IF(ISERROR(AH14/$AH$82),"-",AH14/$AH$82)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IF(ISERROR(AH15/$AH$82),0,AH15/$AH$82)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IF(ISERROR(AH17/$AH$82),"-",AH17/$AH$82)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IF(ISERROR(AH18/$AH$82),"-",AH18/$AH$82)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IF(ISERROR(AH19/$AH$82),0,AH19/$AH$82)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IF(ISERROR(AH21/$AH$82),"-",AH21/$AH$82)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IF(ISERROR(AH22/$AH$82),"-",AH22/$AH$82)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IF(ISERROR(AH23/$AH$82),0,AH23/$AH$82)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IF(ISERROR(AH25/$AH$82),"-",AH25/$AH$82)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IF(ISERROR(AH26/$AH$82),"-",AH26/$AH$82)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IF(ISERROR(AH27/$AH$82),0,AH27/$AH$82)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IF(ISERROR(AH29/$AH$82),"-",AH29/$AH$82)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IF(ISERROR(AH30/$AH$82),"-",AH30/$AH$82)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IF(ISERROR(AH31/$AH$82),0,AH31/$AH$82)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IF(ISERROR(AH33/$AH$82),"-",AH33/$AH$82)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IF(ISERROR(AH34/$AH$82),"-",AH34/$AH$82)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IF(ISERROR(AH35/$AH$82),0,AH35/$AH$82)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IF(ISERROR(AH37/$AH$82),"-",AH37/$AH$82)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IF(ISERROR(AH38/$AH$82),"-",AH38/$AH$82)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IF(ISERROR(AH39/$AH$82),0,AH39/$AH$82)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IF(ISERROR(AH41/$AH$82),"-",AH41/$AH$82)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IF(ISERROR(AH42/$AH$82),"-",AH42/$AH$82)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IF(ISERROR(AH43/$AH$82),0,AH43/$AH$82)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IF(ISERROR(AH45/$AH$82),"-",AH45/$AH$82)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IF(ISERROR(AH46/$AH$82),"-",AH46/$AH$82)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IF(ISERROR(AH47/$AH$82),0,AH47/$AH$82)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IF(ISERROR(AH49/$AH$82),"-",AH49/$AH$82)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IF(ISERROR(AH50/$AH$82),"-",AH50/$AH$82)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IF(ISERROR(AH51/$AH$82),0,AH51/$AH$82)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IF(ISERROR(AH53/$AH$82),"-",AH53/$AH$82)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IF(ISERROR(AH54/$AH$82),"-",AH54/$AH$82)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IF(ISERROR(AH55/$AH$82),0,AH55/$AH$82)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IF(ISERROR(AH57/$AH$82),"-",AH57/$AH$82)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IF(ISERROR(AH58/$AH$82),"-",AH58/$AH$82)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IF(ISERROR(AH59/$AH$82),0,AH59/$AH$82)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IF(ISERROR(AH61/$AH$82),"-",AH61/$AH$82)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IF(ISERROR(AH62/$AH$82),"-",AH62/$AH$82)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IF(ISERROR(AH63/$AH$82),0,AH63/$AH$82)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IF(ISERROR(AH65/$AH$82),"-",AH65/$AH$82)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IF(ISERROR(AH66/$AH$82),"-",AH66/$AH$82)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IF(ISERROR(AH67/$AH$82),0,AH67/$AH$82)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691367000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 t="s">
        <v>111</v>
      </c>
      <c r="D69" s="51">
        <v>45357</v>
      </c>
      <c r="E69" s="68" t="s">
        <v>101</v>
      </c>
      <c r="F69" s="69" t="s">
        <v>121</v>
      </c>
      <c r="G69" s="70" t="s">
        <v>122</v>
      </c>
      <c r="H69" s="53"/>
      <c r="I69" s="55"/>
      <c r="J69" s="132"/>
      <c r="K69" s="71">
        <v>53318160</v>
      </c>
      <c r="L69" s="59"/>
      <c r="M69" s="47"/>
      <c r="N69" s="72"/>
      <c r="O69" s="47"/>
      <c r="P69" s="73"/>
      <c r="Q69" s="73"/>
      <c r="R69" s="24"/>
      <c r="S69" s="24"/>
      <c r="T69" s="71">
        <v>53318160</v>
      </c>
      <c r="U69" s="25">
        <f>SUM(R69:T69)</f>
        <v>53318160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53318160</v>
      </c>
      <c r="AI69" s="26">
        <f>IF(ISERROR(AH69/J68),0,AH69/J68)</f>
        <v>7.7119908818326588E-2</v>
      </c>
      <c r="AJ69" s="27">
        <f t="shared" ref="AJ69:AJ80" si="15">IF(ISERROR(AH69/$AH$82),"-",AH69/$AH$82)</f>
        <v>9.526953394190224E-2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 t="s">
        <v>112</v>
      </c>
      <c r="D70" s="51">
        <v>45357</v>
      </c>
      <c r="E70" s="68" t="s">
        <v>102</v>
      </c>
      <c r="F70" s="69" t="s">
        <v>121</v>
      </c>
      <c r="G70" s="70" t="s">
        <v>122</v>
      </c>
      <c r="H70" s="53"/>
      <c r="I70" s="55"/>
      <c r="J70" s="132"/>
      <c r="K70" s="71">
        <v>44838000</v>
      </c>
      <c r="L70" s="59"/>
      <c r="M70" s="47"/>
      <c r="N70" s="72"/>
      <c r="O70" s="47"/>
      <c r="P70" s="73"/>
      <c r="Q70" s="73"/>
      <c r="R70" s="24"/>
      <c r="S70" s="24"/>
      <c r="T70" s="71">
        <v>44838000</v>
      </c>
      <c r="U70" s="25">
        <f t="shared" ref="U70:U78" si="16">SUM(R70:T70)</f>
        <v>44838000</v>
      </c>
      <c r="V70" s="24"/>
      <c r="W70" s="24"/>
      <c r="X70" s="24"/>
      <c r="Y70" s="25">
        <f t="shared" ref="Y70:Y78" si="17">SUM(V70:X70)</f>
        <v>0</v>
      </c>
      <c r="Z70" s="24"/>
      <c r="AA70" s="24"/>
      <c r="AB70" s="24"/>
      <c r="AC70" s="25">
        <f t="shared" ref="AC70:AC78" si="18">SUM(Z70:AB70)</f>
        <v>0</v>
      </c>
      <c r="AD70" s="24"/>
      <c r="AE70" s="24">
        <v>0</v>
      </c>
      <c r="AF70" s="24">
        <v>0</v>
      </c>
      <c r="AG70" s="25">
        <f t="shared" ref="AG70:AG78" si="19">SUM(AD70:AF70)</f>
        <v>0</v>
      </c>
      <c r="AH70" s="25">
        <f t="shared" ref="AH70:AH78" si="20">SUM(U70,Y70,AC70,AG70)</f>
        <v>44838000</v>
      </c>
      <c r="AI70" s="26">
        <f t="shared" ref="AI70:AI78" si="21">IF(ISERROR(AH70/J60),0,AH70/J60)</f>
        <v>0</v>
      </c>
      <c r="AJ70" s="27">
        <f t="shared" si="15"/>
        <v>8.0117081363779485E-2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9">
        <v>3</v>
      </c>
      <c r="B71" s="19"/>
      <c r="C71" s="50" t="s">
        <v>113</v>
      </c>
      <c r="D71" s="51">
        <v>45357</v>
      </c>
      <c r="E71" s="68" t="s">
        <v>103</v>
      </c>
      <c r="F71" s="69" t="s">
        <v>121</v>
      </c>
      <c r="G71" s="70" t="s">
        <v>122</v>
      </c>
      <c r="H71" s="53"/>
      <c r="I71" s="55"/>
      <c r="J71" s="132"/>
      <c r="K71" s="71">
        <v>55314000</v>
      </c>
      <c r="L71" s="59"/>
      <c r="M71" s="47"/>
      <c r="N71" s="72"/>
      <c r="O71" s="47"/>
      <c r="P71" s="73"/>
      <c r="Q71" s="73"/>
      <c r="R71" s="24"/>
      <c r="S71" s="24"/>
      <c r="T71" s="71">
        <v>55314000</v>
      </c>
      <c r="U71" s="25">
        <f t="shared" si="16"/>
        <v>55314000</v>
      </c>
      <c r="V71" s="24"/>
      <c r="W71" s="24"/>
      <c r="X71" s="24"/>
      <c r="Y71" s="25">
        <f t="shared" si="17"/>
        <v>0</v>
      </c>
      <c r="Z71" s="24"/>
      <c r="AA71" s="24"/>
      <c r="AB71" s="24"/>
      <c r="AC71" s="25">
        <f t="shared" si="18"/>
        <v>0</v>
      </c>
      <c r="AD71" s="24"/>
      <c r="AE71" s="24">
        <v>0</v>
      </c>
      <c r="AF71" s="24">
        <v>0</v>
      </c>
      <c r="AG71" s="25">
        <f t="shared" si="19"/>
        <v>0</v>
      </c>
      <c r="AH71" s="25">
        <f t="shared" si="20"/>
        <v>55314000</v>
      </c>
      <c r="AI71" s="26">
        <f t="shared" si="21"/>
        <v>0</v>
      </c>
      <c r="AJ71" s="27">
        <f t="shared" si="15"/>
        <v>9.8835725022438523E-2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9">
        <v>4</v>
      </c>
      <c r="B72" s="19"/>
      <c r="C72" s="50" t="s">
        <v>114</v>
      </c>
      <c r="D72" s="51">
        <v>45357</v>
      </c>
      <c r="E72" s="68" t="s">
        <v>104</v>
      </c>
      <c r="F72" s="69" t="s">
        <v>121</v>
      </c>
      <c r="G72" s="70" t="s">
        <v>122</v>
      </c>
      <c r="H72" s="53"/>
      <c r="I72" s="55"/>
      <c r="J72" s="132"/>
      <c r="K72" s="71">
        <v>68151706</v>
      </c>
      <c r="L72" s="59"/>
      <c r="M72" s="47"/>
      <c r="N72" s="72"/>
      <c r="O72" s="47"/>
      <c r="P72" s="73"/>
      <c r="Q72" s="73"/>
      <c r="R72" s="24"/>
      <c r="S72" s="24"/>
      <c r="T72" s="71">
        <v>68151706</v>
      </c>
      <c r="U72" s="25">
        <f t="shared" si="16"/>
        <v>68151706</v>
      </c>
      <c r="V72" s="24"/>
      <c r="W72" s="24"/>
      <c r="X72" s="24"/>
      <c r="Y72" s="25">
        <f t="shared" si="17"/>
        <v>0</v>
      </c>
      <c r="Z72" s="24"/>
      <c r="AA72" s="24"/>
      <c r="AB72" s="24"/>
      <c r="AC72" s="25">
        <f t="shared" si="18"/>
        <v>0</v>
      </c>
      <c r="AD72" s="24"/>
      <c r="AE72" s="24">
        <v>0</v>
      </c>
      <c r="AF72" s="24">
        <v>0</v>
      </c>
      <c r="AG72" s="25">
        <f t="shared" si="19"/>
        <v>0</v>
      </c>
      <c r="AH72" s="25">
        <f t="shared" si="20"/>
        <v>68151706</v>
      </c>
      <c r="AI72" s="26">
        <f t="shared" si="21"/>
        <v>0</v>
      </c>
      <c r="AJ72" s="27">
        <f t="shared" si="15"/>
        <v>0.12177429356087199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9">
        <v>5</v>
      </c>
      <c r="B73" s="19"/>
      <c r="C73" s="50" t="s">
        <v>115</v>
      </c>
      <c r="D73" s="51">
        <v>45357</v>
      </c>
      <c r="E73" s="68" t="s">
        <v>105</v>
      </c>
      <c r="F73" s="69" t="s">
        <v>121</v>
      </c>
      <c r="G73" s="70" t="s">
        <v>122</v>
      </c>
      <c r="H73" s="53"/>
      <c r="I73" s="55"/>
      <c r="J73" s="132"/>
      <c r="K73" s="71">
        <v>76533600</v>
      </c>
      <c r="L73" s="59"/>
      <c r="M73" s="47"/>
      <c r="N73" s="72"/>
      <c r="O73" s="47"/>
      <c r="P73" s="73"/>
      <c r="Q73" s="73"/>
      <c r="R73" s="24"/>
      <c r="S73" s="24"/>
      <c r="T73" s="71">
        <v>76533600</v>
      </c>
      <c r="U73" s="25">
        <f t="shared" si="16"/>
        <v>76533600</v>
      </c>
      <c r="V73" s="24"/>
      <c r="W73" s="24"/>
      <c r="X73" s="24"/>
      <c r="Y73" s="25">
        <f t="shared" si="17"/>
        <v>0</v>
      </c>
      <c r="Z73" s="24"/>
      <c r="AA73" s="24"/>
      <c r="AB73" s="24"/>
      <c r="AC73" s="25">
        <f t="shared" si="18"/>
        <v>0</v>
      </c>
      <c r="AD73" s="24"/>
      <c r="AE73" s="24">
        <v>0</v>
      </c>
      <c r="AF73" s="24">
        <v>0</v>
      </c>
      <c r="AG73" s="25">
        <f t="shared" si="19"/>
        <v>0</v>
      </c>
      <c r="AH73" s="25">
        <f t="shared" si="20"/>
        <v>76533600</v>
      </c>
      <c r="AI73" s="26">
        <f t="shared" si="21"/>
        <v>0</v>
      </c>
      <c r="AJ73" s="27">
        <f t="shared" si="15"/>
        <v>0.13675116326024697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9">
        <v>6</v>
      </c>
      <c r="B74" s="19"/>
      <c r="C74" s="50" t="s">
        <v>116</v>
      </c>
      <c r="D74" s="51">
        <v>45357</v>
      </c>
      <c r="E74" s="68" t="s">
        <v>106</v>
      </c>
      <c r="F74" s="69" t="s">
        <v>121</v>
      </c>
      <c r="G74" s="70" t="s">
        <v>122</v>
      </c>
      <c r="H74" s="53"/>
      <c r="I74" s="55"/>
      <c r="J74" s="132"/>
      <c r="K74" s="71">
        <v>54468589</v>
      </c>
      <c r="L74" s="59"/>
      <c r="M74" s="47"/>
      <c r="N74" s="72"/>
      <c r="O74" s="47"/>
      <c r="P74" s="73"/>
      <c r="Q74" s="73"/>
      <c r="R74" s="24"/>
      <c r="S74" s="24"/>
      <c r="T74" s="71">
        <v>54468589</v>
      </c>
      <c r="U74" s="25">
        <f t="shared" si="16"/>
        <v>54468589</v>
      </c>
      <c r="V74" s="24"/>
      <c r="W74" s="24"/>
      <c r="X74" s="24"/>
      <c r="Y74" s="25">
        <f t="shared" si="17"/>
        <v>0</v>
      </c>
      <c r="Z74" s="24"/>
      <c r="AA74" s="24"/>
      <c r="AB74" s="24"/>
      <c r="AC74" s="25">
        <f t="shared" si="18"/>
        <v>0</v>
      </c>
      <c r="AD74" s="24"/>
      <c r="AE74" s="24">
        <v>0</v>
      </c>
      <c r="AF74" s="24">
        <v>0</v>
      </c>
      <c r="AG74" s="25">
        <f t="shared" si="19"/>
        <v>0</v>
      </c>
      <c r="AH74" s="25">
        <f t="shared" si="20"/>
        <v>54468589</v>
      </c>
      <c r="AI74" s="26">
        <f t="shared" si="21"/>
        <v>0</v>
      </c>
      <c r="AJ74" s="27">
        <f t="shared" si="15"/>
        <v>9.7325134410171377E-2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9">
        <v>7</v>
      </c>
      <c r="B75" s="19"/>
      <c r="C75" s="50" t="s">
        <v>117</v>
      </c>
      <c r="D75" s="51">
        <v>45357</v>
      </c>
      <c r="E75" s="68" t="s">
        <v>107</v>
      </c>
      <c r="F75" s="69" t="s">
        <v>121</v>
      </c>
      <c r="G75" s="70" t="s">
        <v>122</v>
      </c>
      <c r="H75" s="53"/>
      <c r="I75" s="55"/>
      <c r="J75" s="132"/>
      <c r="K75" s="71">
        <v>45137383</v>
      </c>
      <c r="L75" s="59"/>
      <c r="M75" s="47"/>
      <c r="N75" s="72"/>
      <c r="O75" s="47"/>
      <c r="P75" s="73"/>
      <c r="Q75" s="73"/>
      <c r="R75" s="24"/>
      <c r="S75" s="24"/>
      <c r="T75" s="71">
        <v>45137383</v>
      </c>
      <c r="U75" s="25">
        <f t="shared" si="16"/>
        <v>45137383</v>
      </c>
      <c r="V75" s="24"/>
      <c r="W75" s="24"/>
      <c r="X75" s="24"/>
      <c r="Y75" s="25">
        <f t="shared" si="17"/>
        <v>0</v>
      </c>
      <c r="Z75" s="24"/>
      <c r="AA75" s="24"/>
      <c r="AB75" s="24"/>
      <c r="AC75" s="25">
        <f t="shared" si="18"/>
        <v>0</v>
      </c>
      <c r="AD75" s="24"/>
      <c r="AE75" s="24">
        <v>0</v>
      </c>
      <c r="AF75" s="24">
        <v>0</v>
      </c>
      <c r="AG75" s="25">
        <f t="shared" si="19"/>
        <v>0</v>
      </c>
      <c r="AH75" s="25">
        <f t="shared" si="20"/>
        <v>45137383</v>
      </c>
      <c r="AI75" s="26">
        <f t="shared" si="21"/>
        <v>0</v>
      </c>
      <c r="AJ75" s="27">
        <f t="shared" si="15"/>
        <v>8.0652022533544684E-2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9">
        <v>8</v>
      </c>
      <c r="B76" s="19"/>
      <c r="C76" s="50" t="s">
        <v>118</v>
      </c>
      <c r="D76" s="51">
        <v>45365</v>
      </c>
      <c r="E76" s="68" t="s">
        <v>108</v>
      </c>
      <c r="F76" s="69" t="s">
        <v>121</v>
      </c>
      <c r="G76" s="70" t="s">
        <v>122</v>
      </c>
      <c r="H76" s="53"/>
      <c r="I76" s="55"/>
      <c r="J76" s="132"/>
      <c r="K76" s="71">
        <v>21370500</v>
      </c>
      <c r="L76" s="59"/>
      <c r="M76" s="47"/>
      <c r="N76" s="72"/>
      <c r="O76" s="47"/>
      <c r="P76" s="73"/>
      <c r="Q76" s="73"/>
      <c r="R76" s="24"/>
      <c r="S76" s="24"/>
      <c r="T76" s="71">
        <v>21370500</v>
      </c>
      <c r="U76" s="25">
        <f t="shared" si="16"/>
        <v>21370500</v>
      </c>
      <c r="V76" s="24"/>
      <c r="W76" s="24"/>
      <c r="X76" s="24"/>
      <c r="Y76" s="25">
        <f t="shared" si="17"/>
        <v>0</v>
      </c>
      <c r="Z76" s="24"/>
      <c r="AA76" s="24"/>
      <c r="AB76" s="24"/>
      <c r="AC76" s="25">
        <f t="shared" si="18"/>
        <v>0</v>
      </c>
      <c r="AD76" s="24"/>
      <c r="AE76" s="24">
        <v>0</v>
      </c>
      <c r="AF76" s="24">
        <v>0</v>
      </c>
      <c r="AG76" s="25">
        <f t="shared" si="19"/>
        <v>0</v>
      </c>
      <c r="AH76" s="25">
        <f t="shared" si="20"/>
        <v>21370500</v>
      </c>
      <c r="AI76" s="26">
        <f t="shared" si="21"/>
        <v>0</v>
      </c>
      <c r="AJ76" s="27">
        <f t="shared" si="15"/>
        <v>3.8185068185125327E-2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9">
        <v>9</v>
      </c>
      <c r="B77" s="19"/>
      <c r="C77" s="50" t="s">
        <v>119</v>
      </c>
      <c r="D77" s="51">
        <v>45376</v>
      </c>
      <c r="E77" s="68" t="s">
        <v>109</v>
      </c>
      <c r="F77" s="69" t="s">
        <v>121</v>
      </c>
      <c r="G77" s="70" t="s">
        <v>122</v>
      </c>
      <c r="H77" s="53"/>
      <c r="I77" s="55"/>
      <c r="J77" s="132"/>
      <c r="K77" s="71">
        <v>37876545</v>
      </c>
      <c r="L77" s="59"/>
      <c r="M77" s="47"/>
      <c r="N77" s="72"/>
      <c r="O77" s="47"/>
      <c r="P77" s="73"/>
      <c r="Q77" s="73"/>
      <c r="R77" s="24"/>
      <c r="S77" s="24"/>
      <c r="T77" s="71">
        <v>37876545</v>
      </c>
      <c r="U77" s="25">
        <f t="shared" si="16"/>
        <v>37876545</v>
      </c>
      <c r="V77" s="24"/>
      <c r="W77" s="24"/>
      <c r="X77" s="24"/>
      <c r="Y77" s="25">
        <f t="shared" si="17"/>
        <v>0</v>
      </c>
      <c r="Z77" s="24"/>
      <c r="AA77" s="24"/>
      <c r="AB77" s="24"/>
      <c r="AC77" s="25">
        <f t="shared" si="18"/>
        <v>0</v>
      </c>
      <c r="AD77" s="24"/>
      <c r="AE77" s="24">
        <v>0</v>
      </c>
      <c r="AF77" s="24">
        <v>0</v>
      </c>
      <c r="AG77" s="25">
        <f t="shared" si="19"/>
        <v>0</v>
      </c>
      <c r="AH77" s="25">
        <f t="shared" si="20"/>
        <v>37876545</v>
      </c>
      <c r="AI77" s="26">
        <f t="shared" si="21"/>
        <v>0</v>
      </c>
      <c r="AJ77" s="27">
        <f t="shared" si="15"/>
        <v>6.7678269270347813E-2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5.5" outlineLevel="1" x14ac:dyDescent="0.25">
      <c r="A78" s="19">
        <v>10</v>
      </c>
      <c r="B78" s="19"/>
      <c r="C78" s="50" t="s">
        <v>120</v>
      </c>
      <c r="D78" s="51">
        <v>45376</v>
      </c>
      <c r="E78" s="68" t="s">
        <v>110</v>
      </c>
      <c r="F78" s="69" t="s">
        <v>121</v>
      </c>
      <c r="G78" s="70" t="s">
        <v>122</v>
      </c>
      <c r="H78" s="53"/>
      <c r="I78" s="55"/>
      <c r="J78" s="132"/>
      <c r="K78" s="71">
        <v>92086470</v>
      </c>
      <c r="L78" s="59"/>
      <c r="M78" s="47"/>
      <c r="N78" s="72"/>
      <c r="O78" s="47"/>
      <c r="P78" s="73"/>
      <c r="Q78" s="73"/>
      <c r="R78" s="24"/>
      <c r="S78" s="24"/>
      <c r="T78" s="71">
        <v>92086470</v>
      </c>
      <c r="U78" s="25">
        <f t="shared" si="16"/>
        <v>92086470</v>
      </c>
      <c r="V78" s="24"/>
      <c r="W78" s="24"/>
      <c r="X78" s="24"/>
      <c r="Y78" s="25">
        <f t="shared" si="17"/>
        <v>0</v>
      </c>
      <c r="Z78" s="24"/>
      <c r="AA78" s="24"/>
      <c r="AB78" s="24"/>
      <c r="AC78" s="25">
        <f t="shared" si="18"/>
        <v>0</v>
      </c>
      <c r="AD78" s="24"/>
      <c r="AE78" s="24">
        <v>0</v>
      </c>
      <c r="AF78" s="24">
        <v>0</v>
      </c>
      <c r="AG78" s="25">
        <f t="shared" si="19"/>
        <v>0</v>
      </c>
      <c r="AH78" s="25">
        <f t="shared" si="20"/>
        <v>92086470</v>
      </c>
      <c r="AI78" s="26">
        <f t="shared" si="21"/>
        <v>0.13319477209644082</v>
      </c>
      <c r="AJ78" s="27">
        <f t="shared" si="15"/>
        <v>0.16454121971303889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9">
        <v>11</v>
      </c>
      <c r="B79" s="19"/>
      <c r="C79" s="50"/>
      <c r="D79" s="51"/>
      <c r="E79" s="68"/>
      <c r="F79" s="69"/>
      <c r="G79" s="70"/>
      <c r="H79" s="53"/>
      <c r="I79" s="55"/>
      <c r="J79" s="132"/>
      <c r="K79" s="71">
        <v>42243924</v>
      </c>
      <c r="L79" s="59"/>
      <c r="M79" s="47"/>
      <c r="N79" s="72"/>
      <c r="O79" s="47"/>
      <c r="P79" s="73"/>
      <c r="Q79" s="73"/>
      <c r="R79" s="24">
        <v>3520327</v>
      </c>
      <c r="S79" s="24">
        <v>3520327</v>
      </c>
      <c r="T79" s="24">
        <v>3520327</v>
      </c>
      <c r="U79" s="25">
        <f>SUM(R79:T79)</f>
        <v>10560981</v>
      </c>
      <c r="V79" s="24"/>
      <c r="W79" s="24"/>
      <c r="X79" s="24"/>
      <c r="Y79" s="25">
        <f>SUM(V79:X79)</f>
        <v>0</v>
      </c>
      <c r="Z79" s="24"/>
      <c r="AA79" s="24"/>
      <c r="AB79" s="24"/>
      <c r="AC79" s="25">
        <f>SUM(Z79:AB79)</f>
        <v>0</v>
      </c>
      <c r="AD79" s="24"/>
      <c r="AE79" s="24">
        <v>0</v>
      </c>
      <c r="AF79" s="24">
        <v>0</v>
      </c>
      <c r="AG79" s="25">
        <f>SUM(AD79:AF79)</f>
        <v>0</v>
      </c>
      <c r="AH79" s="25">
        <f>SUM(U79,Y79,AC79,AG79)</f>
        <v>10560981</v>
      </c>
      <c r="AI79" s="26">
        <f>IF(ISERROR(AH79/J68),0,AH79/J68)</f>
        <v>1.5275506351908609E-2</v>
      </c>
      <c r="AJ79" s="27">
        <f t="shared" si="15"/>
        <v>1.8870488738532702E-2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9">
        <v>11</v>
      </c>
      <c r="B80" s="19"/>
      <c r="C80" s="50"/>
      <c r="D80" s="51"/>
      <c r="E80" s="68"/>
      <c r="F80" s="69"/>
      <c r="G80" s="70"/>
      <c r="H80" s="53"/>
      <c r="I80" s="55"/>
      <c r="J80" s="119"/>
      <c r="K80" s="71">
        <f>663999455-SUM(K69:K79)</f>
        <v>72660578</v>
      </c>
      <c r="L80" s="59"/>
      <c r="M80" s="47"/>
      <c r="N80" s="72"/>
      <c r="O80" s="47"/>
      <c r="P80" s="73"/>
      <c r="Q80" s="73"/>
      <c r="R80" s="24"/>
      <c r="S80" s="24"/>
      <c r="T80" s="24"/>
      <c r="U80" s="25">
        <f>SUM(R80:T80)</f>
        <v>0</v>
      </c>
      <c r="V80" s="24"/>
      <c r="W80" s="24"/>
      <c r="X80" s="24"/>
      <c r="Y80" s="25">
        <f>SUM(V80:X80)</f>
        <v>0</v>
      </c>
      <c r="Z80" s="24"/>
      <c r="AA80" s="24"/>
      <c r="AB80" s="24"/>
      <c r="AC80" s="25">
        <f>SUM(Z80:AB80)</f>
        <v>0</v>
      </c>
      <c r="AD80" s="24"/>
      <c r="AE80" s="24">
        <v>0</v>
      </c>
      <c r="AF80" s="24">
        <v>0</v>
      </c>
      <c r="AG80" s="25">
        <f>SUM(AD80:AF80)</f>
        <v>0</v>
      </c>
      <c r="AH80" s="25">
        <f>SUM(U80,Y80,AC80,AG80)</f>
        <v>0</v>
      </c>
      <c r="AI80" s="26">
        <f>IF(ISERROR(AH80/J69),0,AH80/J69)</f>
        <v>0</v>
      </c>
      <c r="AJ80" s="27">
        <f t="shared" si="15"/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s="37" customFormat="1" ht="12.75" customHeight="1" x14ac:dyDescent="0.25">
      <c r="A81" s="120" t="s">
        <v>75</v>
      </c>
      <c r="B81" s="121"/>
      <c r="C81" s="121"/>
      <c r="D81" s="121"/>
      <c r="E81" s="122"/>
      <c r="F81" s="120"/>
      <c r="G81" s="121"/>
      <c r="H81" s="121"/>
      <c r="I81" s="121"/>
      <c r="J81" s="74">
        <f>J68</f>
        <v>691367000</v>
      </c>
      <c r="K81" s="74">
        <f>SUM(K69:K80)</f>
        <v>663999455</v>
      </c>
      <c r="L81" s="75"/>
      <c r="M81" s="74">
        <f>SUM(M69:M69)</f>
        <v>0</v>
      </c>
      <c r="N81" s="74">
        <f>SUM(N69:N69)</f>
        <v>0</v>
      </c>
      <c r="O81" s="74">
        <f>SUM(O69:O69)</f>
        <v>0</v>
      </c>
      <c r="P81" s="76"/>
      <c r="Q81" s="38"/>
      <c r="R81" s="74">
        <f t="shared" ref="R81:AH81" si="22">SUM(R69:R80)</f>
        <v>3520327</v>
      </c>
      <c r="S81" s="74">
        <f t="shared" si="22"/>
        <v>3520327</v>
      </c>
      <c r="T81" s="74">
        <f t="shared" si="22"/>
        <v>552615280</v>
      </c>
      <c r="U81" s="74">
        <f t="shared" si="22"/>
        <v>559655934</v>
      </c>
      <c r="V81" s="74">
        <f t="shared" si="22"/>
        <v>0</v>
      </c>
      <c r="W81" s="74">
        <f t="shared" si="22"/>
        <v>0</v>
      </c>
      <c r="X81" s="74">
        <f t="shared" si="22"/>
        <v>0</v>
      </c>
      <c r="Y81" s="74">
        <f t="shared" si="22"/>
        <v>0</v>
      </c>
      <c r="Z81" s="74">
        <f t="shared" si="22"/>
        <v>0</v>
      </c>
      <c r="AA81" s="74">
        <f t="shared" si="22"/>
        <v>0</v>
      </c>
      <c r="AB81" s="74">
        <f t="shared" si="22"/>
        <v>0</v>
      </c>
      <c r="AC81" s="74">
        <f t="shared" si="22"/>
        <v>0</v>
      </c>
      <c r="AD81" s="74">
        <f t="shared" si="22"/>
        <v>0</v>
      </c>
      <c r="AE81" s="74">
        <f t="shared" si="22"/>
        <v>0</v>
      </c>
      <c r="AF81" s="74">
        <f t="shared" si="22"/>
        <v>0</v>
      </c>
      <c r="AG81" s="74">
        <f t="shared" si="22"/>
        <v>0</v>
      </c>
      <c r="AH81" s="74">
        <f t="shared" si="22"/>
        <v>559655934</v>
      </c>
      <c r="AI81" s="77">
        <f>IF(ISERROR(AH81/J81),0,AH81/J81)</f>
        <v>0.80949182416863985</v>
      </c>
      <c r="AJ81" s="77">
        <f>IF(ISERROR(AH81/$AH$82),0,AH81/$AH$82)</f>
        <v>1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78" customFormat="1" ht="15" customHeight="1" x14ac:dyDescent="0.25">
      <c r="A82" s="129" t="str">
        <f>"TOTAL ASIG."&amp;" "&amp;$A$5</f>
        <v>TOTAL ASIG. 24-03-358 "Programa Apoyo a la Atencion de Salud Mental"</v>
      </c>
      <c r="B82" s="130"/>
      <c r="C82" s="130"/>
      <c r="D82" s="130"/>
      <c r="E82" s="130"/>
      <c r="F82" s="130"/>
      <c r="G82" s="130"/>
      <c r="H82" s="130"/>
      <c r="I82" s="131"/>
      <c r="J82" s="33">
        <f>SUM(J11,J15,J19,J23,J27,J31,J35,J39,J43,J47,J51,J55,J59,J63,J67,J81)</f>
        <v>691367000</v>
      </c>
      <c r="K82" s="33">
        <f>+K11+K15+K19+K23+K27+K31+K35+K39+K43+K47+K51+K55+K67+K59+K63+K81</f>
        <v>663999455</v>
      </c>
      <c r="L82" s="32"/>
      <c r="M82" s="33">
        <f>+M11+M15+M19+M23+M27+M31+M35+M39+M43+M47+M51+M55+M67+M59+M63+M81</f>
        <v>0</v>
      </c>
      <c r="N82" s="33">
        <f>+N11+N15+N19+N23+N27+N31+N35+N39+N43+N47+N51+N55+N67+N59+N63+N81</f>
        <v>0</v>
      </c>
      <c r="O82" s="33">
        <f>+O11+O15+O19+O23+O27+O31+O35+O39+O43+O47+O51+O55+O67+O59+O63+O81</f>
        <v>0</v>
      </c>
      <c r="P82" s="34"/>
      <c r="Q82" s="35"/>
      <c r="R82" s="33">
        <f t="shared" ref="R82:AH82" si="23">+R11+R15+R19+R23+R27+R31+R35+R39+R43+R47+R51+R55+R67+R59+R63+R81</f>
        <v>3520327</v>
      </c>
      <c r="S82" s="33">
        <f t="shared" si="23"/>
        <v>3520327</v>
      </c>
      <c r="T82" s="33">
        <f t="shared" si="23"/>
        <v>552615280</v>
      </c>
      <c r="U82" s="33">
        <f t="shared" si="23"/>
        <v>559655934</v>
      </c>
      <c r="V82" s="33">
        <f t="shared" si="23"/>
        <v>0</v>
      </c>
      <c r="W82" s="33">
        <f t="shared" si="23"/>
        <v>0</v>
      </c>
      <c r="X82" s="33">
        <f t="shared" si="23"/>
        <v>0</v>
      </c>
      <c r="Y82" s="33">
        <f t="shared" si="23"/>
        <v>0</v>
      </c>
      <c r="Z82" s="33">
        <f t="shared" si="23"/>
        <v>0</v>
      </c>
      <c r="AA82" s="33">
        <f t="shared" si="23"/>
        <v>0</v>
      </c>
      <c r="AB82" s="33">
        <f t="shared" si="23"/>
        <v>0</v>
      </c>
      <c r="AC82" s="33">
        <f t="shared" si="23"/>
        <v>0</v>
      </c>
      <c r="AD82" s="33">
        <f t="shared" si="23"/>
        <v>0</v>
      </c>
      <c r="AE82" s="33">
        <f t="shared" si="23"/>
        <v>0</v>
      </c>
      <c r="AF82" s="33">
        <f t="shared" si="23"/>
        <v>0</v>
      </c>
      <c r="AG82" s="33">
        <f t="shared" si="23"/>
        <v>0</v>
      </c>
      <c r="AH82" s="33">
        <f t="shared" si="23"/>
        <v>559655934</v>
      </c>
      <c r="AI82" s="36">
        <f>IF(ISERROR(AH82/J82),0,AH82/J82)</f>
        <v>0.80949182416863985</v>
      </c>
      <c r="AJ82" s="36">
        <f>IF(ISERROR(AH82/$AH$82),0,AH82/$AH$82)</f>
        <v>1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</row>
    <row r="83" spans="1:106" x14ac:dyDescent="0.25"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x14ac:dyDescent="0.25"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1" spans="1:32" x14ac:dyDescent="0.25">
      <c r="E101" s="84"/>
    </row>
  </sheetData>
  <mergeCells count="78">
    <mergeCell ref="A82:I82"/>
    <mergeCell ref="A64:E64"/>
    <mergeCell ref="J65:J66"/>
    <mergeCell ref="A67:I67"/>
    <mergeCell ref="A68:E68"/>
    <mergeCell ref="A81:E81"/>
    <mergeCell ref="F81:I81"/>
    <mergeCell ref="J68:J8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T79:T80 AD69:AF80 V69:X80 Z69:AB80 M69:M80 R69:S80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T69:T78 K69:K80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9:G80 N69:N80 P69:Q80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0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4"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'24-03-358 Ind. S Mental'!A5:U5</f>
        <v>24-03-358 "Programa Apoyo a la Atencion de Salud Mental"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+'24-03-358 Ind. S Mental'!J11</f>
        <v>0</v>
      </c>
      <c r="C8" s="63">
        <f>+'24-03-358 Ind. S Mental'!K11</f>
        <v>0</v>
      </c>
      <c r="D8" s="63">
        <f>+'24-03-358 Ind. S Mental'!M11</f>
        <v>0</v>
      </c>
      <c r="E8" s="63">
        <f>+'24-03-358 Ind. S Mental'!N11</f>
        <v>0</v>
      </c>
      <c r="F8" s="63">
        <f>+'24-03-358 Ind. S Mental'!O11</f>
        <v>0</v>
      </c>
      <c r="G8" s="63">
        <f>+'24-03-358 Ind. S Mental'!R11</f>
        <v>0</v>
      </c>
      <c r="H8" s="63">
        <f>+'24-03-358 Ind. S Mental'!S11</f>
        <v>0</v>
      </c>
      <c r="I8" s="63">
        <f>+'24-03-358 Ind. S Mental'!T11</f>
        <v>0</v>
      </c>
      <c r="J8" s="63">
        <f>+'24-03-358 Ind. S Mental'!U11</f>
        <v>0</v>
      </c>
      <c r="K8" s="63">
        <f>+'24-03-358 Ind. S Mental'!V11</f>
        <v>0</v>
      </c>
      <c r="L8" s="63">
        <f>+'24-03-358 Ind. S Mental'!W11</f>
        <v>0</v>
      </c>
      <c r="M8" s="63">
        <f>+'24-03-358 Ind. S Mental'!X11</f>
        <v>0</v>
      </c>
      <c r="N8" s="63">
        <f>+'24-03-358 Ind. S Mental'!Y11</f>
        <v>0</v>
      </c>
      <c r="O8" s="63">
        <f>+'24-03-358 Ind. S Mental'!Z11</f>
        <v>0</v>
      </c>
      <c r="P8" s="63">
        <f>+'24-03-358 Ind. S Mental'!AA11</f>
        <v>0</v>
      </c>
      <c r="Q8" s="63">
        <f>+'24-03-358 Ind. S Mental'!AB11</f>
        <v>0</v>
      </c>
      <c r="R8" s="63">
        <f>+'24-03-358 Ind. S Mental'!AC11</f>
        <v>0</v>
      </c>
      <c r="S8" s="63">
        <f>+'24-03-358 Ind. S Mental'!AD11</f>
        <v>0</v>
      </c>
      <c r="T8" s="63">
        <f>+'24-03-358 Ind. S Mental'!AE11</f>
        <v>0</v>
      </c>
      <c r="U8" s="63">
        <f>+'24-03-358 Ind. S Mental'!AF11</f>
        <v>0</v>
      </c>
      <c r="V8" s="63">
        <f>+'24-03-358 Ind. S Mental'!AG11</f>
        <v>0</v>
      </c>
      <c r="W8" s="63">
        <f>+'24-03-358 Ind. S Mental'!AH11</f>
        <v>0</v>
      </c>
      <c r="X8" s="86">
        <f>+'24-03-358 Ind. S Mental'!AI11</f>
        <v>0</v>
      </c>
      <c r="Y8" s="86">
        <f>+'24-03-358 Ind. S Mental'!AJ11</f>
        <v>0</v>
      </c>
    </row>
    <row r="9" spans="1:25" ht="24.75" customHeight="1" x14ac:dyDescent="0.25">
      <c r="A9" s="85" t="s">
        <v>46</v>
      </c>
      <c r="B9" s="63">
        <f>+'24-03-358 Ind. S Mental'!J15</f>
        <v>0</v>
      </c>
      <c r="C9" s="63">
        <f>+'24-03-358 Ind. S Mental'!K15</f>
        <v>0</v>
      </c>
      <c r="D9" s="63">
        <f>+'24-03-358 Ind. S Mental'!M15</f>
        <v>0</v>
      </c>
      <c r="E9" s="63">
        <f>+'24-03-358 Ind. S Mental'!N15</f>
        <v>0</v>
      </c>
      <c r="F9" s="63">
        <f>+'24-03-358 Ind. S Mental'!O15</f>
        <v>0</v>
      </c>
      <c r="G9" s="63">
        <f>+'24-03-358 Ind. S Mental'!R15</f>
        <v>0</v>
      </c>
      <c r="H9" s="63">
        <f>+'24-03-358 Ind. S Mental'!S15</f>
        <v>0</v>
      </c>
      <c r="I9" s="63">
        <f>+'24-03-358 Ind. S Mental'!T15</f>
        <v>0</v>
      </c>
      <c r="J9" s="63">
        <f>+'24-03-358 Ind. S Mental'!U15</f>
        <v>0</v>
      </c>
      <c r="K9" s="63">
        <f>+'24-03-358 Ind. S Mental'!V15</f>
        <v>0</v>
      </c>
      <c r="L9" s="63">
        <f>+'24-03-358 Ind. S Mental'!W15</f>
        <v>0</v>
      </c>
      <c r="M9" s="63">
        <f>+'24-03-358 Ind. S Mental'!X15</f>
        <v>0</v>
      </c>
      <c r="N9" s="63">
        <f>+'24-03-358 Ind. S Mental'!Y15</f>
        <v>0</v>
      </c>
      <c r="O9" s="63">
        <f>+'24-03-358 Ind. S Mental'!Z15</f>
        <v>0</v>
      </c>
      <c r="P9" s="63">
        <f>+'24-03-358 Ind. S Mental'!AA15</f>
        <v>0</v>
      </c>
      <c r="Q9" s="63">
        <f>+'24-03-358 Ind. S Mental'!AB15</f>
        <v>0</v>
      </c>
      <c r="R9" s="63">
        <f>+'24-03-358 Ind. S Mental'!AC15</f>
        <v>0</v>
      </c>
      <c r="S9" s="63">
        <f>+'24-03-358 Ind. S Mental'!AD15</f>
        <v>0</v>
      </c>
      <c r="T9" s="63">
        <f>+'24-03-358 Ind. S Mental'!AE15</f>
        <v>0</v>
      </c>
      <c r="U9" s="63">
        <f>+'24-03-358 Ind. S Mental'!AF15</f>
        <v>0</v>
      </c>
      <c r="V9" s="63">
        <f>+'24-03-358 Ind. S Mental'!AG15</f>
        <v>0</v>
      </c>
      <c r="W9" s="63">
        <f>+'24-03-358 Ind. S Mental'!AH15</f>
        <v>0</v>
      </c>
      <c r="X9" s="86">
        <f>+'24-03-358 Ind. S Mental'!AI15</f>
        <v>0</v>
      </c>
      <c r="Y9" s="86">
        <f>+'24-03-358 Ind. S Mental'!AJ15</f>
        <v>0</v>
      </c>
    </row>
    <row r="10" spans="1:25" ht="24.75" customHeight="1" x14ac:dyDescent="0.25">
      <c r="A10" s="85" t="s">
        <v>48</v>
      </c>
      <c r="B10" s="63">
        <f>+'24-03-358 Ind. S Mental'!J19</f>
        <v>0</v>
      </c>
      <c r="C10" s="63">
        <f>+'24-03-358 Ind. S Mental'!K19</f>
        <v>0</v>
      </c>
      <c r="D10" s="63">
        <f>+'24-03-358 Ind. S Mental'!M19</f>
        <v>0</v>
      </c>
      <c r="E10" s="63">
        <f>+'24-03-358 Ind. S Mental'!N19</f>
        <v>0</v>
      </c>
      <c r="F10" s="63">
        <f>+'24-03-358 Ind. S Mental'!O19</f>
        <v>0</v>
      </c>
      <c r="G10" s="63">
        <f>+'24-03-358 Ind. S Mental'!R19</f>
        <v>0</v>
      </c>
      <c r="H10" s="63">
        <f>+'24-03-358 Ind. S Mental'!S19</f>
        <v>0</v>
      </c>
      <c r="I10" s="63">
        <f>+'24-03-358 Ind. S Mental'!T19</f>
        <v>0</v>
      </c>
      <c r="J10" s="63">
        <f>+'24-03-358 Ind. S Mental'!U19</f>
        <v>0</v>
      </c>
      <c r="K10" s="63">
        <f>+'24-03-358 Ind. S Mental'!V19</f>
        <v>0</v>
      </c>
      <c r="L10" s="63">
        <f>+'24-03-358 Ind. S Mental'!W19</f>
        <v>0</v>
      </c>
      <c r="M10" s="63">
        <f>+'24-03-358 Ind. S Mental'!X19</f>
        <v>0</v>
      </c>
      <c r="N10" s="63">
        <f>+'24-03-358 Ind. S Mental'!Y19</f>
        <v>0</v>
      </c>
      <c r="O10" s="63">
        <f>+'24-03-358 Ind. S Mental'!Z19</f>
        <v>0</v>
      </c>
      <c r="P10" s="63">
        <f>+'24-03-358 Ind. S Mental'!AA19</f>
        <v>0</v>
      </c>
      <c r="Q10" s="63">
        <f>+'24-03-358 Ind. S Mental'!AB19</f>
        <v>0</v>
      </c>
      <c r="R10" s="63">
        <f>+'24-03-358 Ind. S Mental'!AC19</f>
        <v>0</v>
      </c>
      <c r="S10" s="63">
        <f>+'24-03-358 Ind. S Mental'!AD19</f>
        <v>0</v>
      </c>
      <c r="T10" s="63">
        <f>+'24-03-358 Ind. S Mental'!AE19</f>
        <v>0</v>
      </c>
      <c r="U10" s="63">
        <f>+'24-03-358 Ind. S Mental'!AF19</f>
        <v>0</v>
      </c>
      <c r="V10" s="63">
        <f>+'24-03-358 Ind. S Mental'!AG19</f>
        <v>0</v>
      </c>
      <c r="W10" s="63">
        <f>+'24-03-358 Ind. S Mental'!AH19</f>
        <v>0</v>
      </c>
      <c r="X10" s="86">
        <f>+'24-03-358 Ind. S Mental'!AI19</f>
        <v>0</v>
      </c>
      <c r="Y10" s="86">
        <f>+'24-03-358 Ind. S Mental'!AJ19</f>
        <v>0</v>
      </c>
    </row>
    <row r="11" spans="1:25" ht="24.75" customHeight="1" x14ac:dyDescent="0.25">
      <c r="A11" s="85" t="s">
        <v>50</v>
      </c>
      <c r="B11" s="63">
        <f>+'24-03-358 Ind. S Mental'!J23</f>
        <v>0</v>
      </c>
      <c r="C11" s="63">
        <f>+'24-03-358 Ind. S Mental'!K23</f>
        <v>0</v>
      </c>
      <c r="D11" s="63">
        <f>+'24-03-358 Ind. S Mental'!M23</f>
        <v>0</v>
      </c>
      <c r="E11" s="63">
        <f>+'24-03-358 Ind. S Mental'!N23</f>
        <v>0</v>
      </c>
      <c r="F11" s="63">
        <f>+'24-03-358 Ind. S Mental'!O23</f>
        <v>0</v>
      </c>
      <c r="G11" s="63">
        <f>+'24-03-358 Ind. S Mental'!R23</f>
        <v>0</v>
      </c>
      <c r="H11" s="63">
        <f>+'24-03-358 Ind. S Mental'!S23</f>
        <v>0</v>
      </c>
      <c r="I11" s="63">
        <f>+'24-03-358 Ind. S Mental'!T23</f>
        <v>0</v>
      </c>
      <c r="J11" s="63">
        <f>+'24-03-358 Ind. S Mental'!U23</f>
        <v>0</v>
      </c>
      <c r="K11" s="63">
        <f>+'24-03-358 Ind. S Mental'!V23</f>
        <v>0</v>
      </c>
      <c r="L11" s="63">
        <f>+'24-03-358 Ind. S Mental'!W23</f>
        <v>0</v>
      </c>
      <c r="M11" s="63">
        <f>+'24-03-358 Ind. S Mental'!X23</f>
        <v>0</v>
      </c>
      <c r="N11" s="63">
        <f>+'24-03-358 Ind. S Mental'!Y23</f>
        <v>0</v>
      </c>
      <c r="O11" s="63">
        <f>+'24-03-358 Ind. S Mental'!Z23</f>
        <v>0</v>
      </c>
      <c r="P11" s="63">
        <f>+'24-03-358 Ind. S Mental'!AA23</f>
        <v>0</v>
      </c>
      <c r="Q11" s="63">
        <f>+'24-03-358 Ind. S Mental'!AB23</f>
        <v>0</v>
      </c>
      <c r="R11" s="63">
        <f>+'24-03-358 Ind. S Mental'!AC23</f>
        <v>0</v>
      </c>
      <c r="S11" s="63">
        <f>+'24-03-358 Ind. S Mental'!AD23</f>
        <v>0</v>
      </c>
      <c r="T11" s="63">
        <f>+'24-03-358 Ind. S Mental'!AE23</f>
        <v>0</v>
      </c>
      <c r="U11" s="63">
        <f>+'24-03-358 Ind. S Mental'!AF23</f>
        <v>0</v>
      </c>
      <c r="V11" s="63">
        <f>+'24-03-358 Ind. S Mental'!AG23</f>
        <v>0</v>
      </c>
      <c r="W11" s="63">
        <f>+'24-03-358 Ind. S Mental'!AH23</f>
        <v>0</v>
      </c>
      <c r="X11" s="86">
        <f>+'24-03-358 Ind. S Mental'!AI23</f>
        <v>0</v>
      </c>
      <c r="Y11" s="86">
        <f>+'24-03-358 Ind. S Mental'!AJ23</f>
        <v>0</v>
      </c>
    </row>
    <row r="12" spans="1:25" ht="24.75" customHeight="1" x14ac:dyDescent="0.25">
      <c r="A12" s="85" t="s">
        <v>52</v>
      </c>
      <c r="B12" s="63">
        <f>+'24-03-358 Ind. S Mental'!J27</f>
        <v>0</v>
      </c>
      <c r="C12" s="63">
        <f>+'24-03-358 Ind. S Mental'!K27</f>
        <v>0</v>
      </c>
      <c r="D12" s="63">
        <f>+'24-03-358 Ind. S Mental'!M27</f>
        <v>0</v>
      </c>
      <c r="E12" s="63">
        <f>+'24-03-358 Ind. S Mental'!N27</f>
        <v>0</v>
      </c>
      <c r="F12" s="63">
        <f>+'24-03-358 Ind. S Mental'!O27</f>
        <v>0</v>
      </c>
      <c r="G12" s="63">
        <f>+'24-03-358 Ind. S Mental'!R27</f>
        <v>0</v>
      </c>
      <c r="H12" s="63">
        <f>+'24-03-358 Ind. S Mental'!S27</f>
        <v>0</v>
      </c>
      <c r="I12" s="63">
        <f>+'24-03-358 Ind. S Mental'!T27</f>
        <v>0</v>
      </c>
      <c r="J12" s="63">
        <f>+'24-03-358 Ind. S Mental'!U27</f>
        <v>0</v>
      </c>
      <c r="K12" s="63">
        <f>+'24-03-358 Ind. S Mental'!V27</f>
        <v>0</v>
      </c>
      <c r="L12" s="63">
        <f>+'24-03-358 Ind. S Mental'!W27</f>
        <v>0</v>
      </c>
      <c r="M12" s="63">
        <f>+'24-03-358 Ind. S Mental'!X27</f>
        <v>0</v>
      </c>
      <c r="N12" s="63">
        <f>+'24-03-358 Ind. S Mental'!Y27</f>
        <v>0</v>
      </c>
      <c r="O12" s="63">
        <f>+'24-03-358 Ind. S Mental'!Z27</f>
        <v>0</v>
      </c>
      <c r="P12" s="63">
        <f>+'24-03-358 Ind. S Mental'!AA27</f>
        <v>0</v>
      </c>
      <c r="Q12" s="63">
        <f>+'24-03-358 Ind. S Mental'!AB27</f>
        <v>0</v>
      </c>
      <c r="R12" s="63">
        <f>+'24-03-358 Ind. S Mental'!AC27</f>
        <v>0</v>
      </c>
      <c r="S12" s="63">
        <f>+'24-03-358 Ind. S Mental'!AD27</f>
        <v>0</v>
      </c>
      <c r="T12" s="63">
        <f>+'24-03-358 Ind. S Mental'!AE27</f>
        <v>0</v>
      </c>
      <c r="U12" s="63">
        <f>+'24-03-358 Ind. S Mental'!AF27</f>
        <v>0</v>
      </c>
      <c r="V12" s="63">
        <f>+'24-03-358 Ind. S Mental'!AG27</f>
        <v>0</v>
      </c>
      <c r="W12" s="63">
        <f>+'24-03-358 Ind. S Mental'!AH27</f>
        <v>0</v>
      </c>
      <c r="X12" s="86">
        <f>+'24-03-358 Ind. S Mental'!AI27</f>
        <v>0</v>
      </c>
      <c r="Y12" s="86">
        <f>+'24-03-358 Ind. S Mental'!AJ27</f>
        <v>0</v>
      </c>
    </row>
    <row r="13" spans="1:25" ht="24.75" customHeight="1" x14ac:dyDescent="0.25">
      <c r="A13" s="85" t="s">
        <v>54</v>
      </c>
      <c r="B13" s="63">
        <f>+'24-03-358 Ind. S Mental'!J31</f>
        <v>0</v>
      </c>
      <c r="C13" s="63">
        <f>+'24-03-358 Ind. S Mental'!K31</f>
        <v>0</v>
      </c>
      <c r="D13" s="63">
        <f>+'24-03-358 Ind. S Mental'!M31</f>
        <v>0</v>
      </c>
      <c r="E13" s="63">
        <f>+'24-03-358 Ind. S Mental'!N31</f>
        <v>0</v>
      </c>
      <c r="F13" s="63">
        <f>+'24-03-358 Ind. S Mental'!O31</f>
        <v>0</v>
      </c>
      <c r="G13" s="63">
        <f>+'24-03-358 Ind. S Mental'!R31</f>
        <v>0</v>
      </c>
      <c r="H13" s="63">
        <f>+'24-03-358 Ind. S Mental'!S31</f>
        <v>0</v>
      </c>
      <c r="I13" s="63">
        <f>+'24-03-358 Ind. S Mental'!T31</f>
        <v>0</v>
      </c>
      <c r="J13" s="63">
        <f>+'24-03-358 Ind. S Mental'!U31</f>
        <v>0</v>
      </c>
      <c r="K13" s="63">
        <f>+'24-03-358 Ind. S Mental'!V31</f>
        <v>0</v>
      </c>
      <c r="L13" s="63">
        <f>+'24-03-358 Ind. S Mental'!W31</f>
        <v>0</v>
      </c>
      <c r="M13" s="63">
        <f>+'24-03-358 Ind. S Mental'!X31</f>
        <v>0</v>
      </c>
      <c r="N13" s="63">
        <f>+'24-03-358 Ind. S Mental'!Y31</f>
        <v>0</v>
      </c>
      <c r="O13" s="63">
        <f>+'24-03-358 Ind. S Mental'!Z31</f>
        <v>0</v>
      </c>
      <c r="P13" s="63">
        <f>+'24-03-358 Ind. S Mental'!AA31</f>
        <v>0</v>
      </c>
      <c r="Q13" s="63">
        <f>+'24-03-358 Ind. S Mental'!AB31</f>
        <v>0</v>
      </c>
      <c r="R13" s="63">
        <f>+'24-03-358 Ind. S Mental'!AC31</f>
        <v>0</v>
      </c>
      <c r="S13" s="63">
        <f>+'24-03-358 Ind. S Mental'!AD31</f>
        <v>0</v>
      </c>
      <c r="T13" s="63">
        <f>+'24-03-358 Ind. S Mental'!AE31</f>
        <v>0</v>
      </c>
      <c r="U13" s="63">
        <f>+'24-03-358 Ind. S Mental'!AF31</f>
        <v>0</v>
      </c>
      <c r="V13" s="63">
        <f>+'24-03-358 Ind. S Mental'!AG31</f>
        <v>0</v>
      </c>
      <c r="W13" s="63">
        <f>+'24-03-358 Ind. S Mental'!AH31</f>
        <v>0</v>
      </c>
      <c r="X13" s="86">
        <f>+'24-03-358 Ind. S Mental'!AI31</f>
        <v>0</v>
      </c>
      <c r="Y13" s="86">
        <f>+'24-03-358 Ind. S Mental'!AJ31</f>
        <v>0</v>
      </c>
    </row>
    <row r="14" spans="1:25" ht="24.75" customHeight="1" x14ac:dyDescent="0.25">
      <c r="A14" s="85" t="s">
        <v>56</v>
      </c>
      <c r="B14" s="63">
        <f>+'24-03-358 Ind. S Mental'!J35</f>
        <v>0</v>
      </c>
      <c r="C14" s="63">
        <f>+'24-03-358 Ind. S Mental'!K35</f>
        <v>0</v>
      </c>
      <c r="D14" s="63">
        <f>+'24-03-358 Ind. S Mental'!M35</f>
        <v>0</v>
      </c>
      <c r="E14" s="63">
        <f>+'24-03-358 Ind. S Mental'!N35</f>
        <v>0</v>
      </c>
      <c r="F14" s="63">
        <f>+'24-03-358 Ind. S Mental'!O35</f>
        <v>0</v>
      </c>
      <c r="G14" s="63">
        <f>+'24-03-358 Ind. S Mental'!R35</f>
        <v>0</v>
      </c>
      <c r="H14" s="63">
        <f>+'24-03-358 Ind. S Mental'!S35</f>
        <v>0</v>
      </c>
      <c r="I14" s="63">
        <f>+'24-03-358 Ind. S Mental'!T35</f>
        <v>0</v>
      </c>
      <c r="J14" s="63">
        <f>+'24-03-358 Ind. S Mental'!U35</f>
        <v>0</v>
      </c>
      <c r="K14" s="63">
        <f>+'24-03-358 Ind. S Mental'!V35</f>
        <v>0</v>
      </c>
      <c r="L14" s="63">
        <f>+'24-03-358 Ind. S Mental'!W35</f>
        <v>0</v>
      </c>
      <c r="M14" s="63">
        <f>+'24-03-358 Ind. S Mental'!X35</f>
        <v>0</v>
      </c>
      <c r="N14" s="63">
        <f>+'24-03-358 Ind. S Mental'!Y35</f>
        <v>0</v>
      </c>
      <c r="O14" s="63">
        <f>+'24-03-358 Ind. S Mental'!Z35</f>
        <v>0</v>
      </c>
      <c r="P14" s="63">
        <f>+'24-03-358 Ind. S Mental'!AA35</f>
        <v>0</v>
      </c>
      <c r="Q14" s="63">
        <f>+'24-03-358 Ind. S Mental'!AB35</f>
        <v>0</v>
      </c>
      <c r="R14" s="63">
        <f>+'24-03-358 Ind. S Mental'!AC35</f>
        <v>0</v>
      </c>
      <c r="S14" s="63">
        <f>+'24-03-358 Ind. S Mental'!AD35</f>
        <v>0</v>
      </c>
      <c r="T14" s="63">
        <f>+'24-03-358 Ind. S Mental'!AE35</f>
        <v>0</v>
      </c>
      <c r="U14" s="63">
        <f>+'24-03-358 Ind. S Mental'!AF35</f>
        <v>0</v>
      </c>
      <c r="V14" s="63">
        <f>+'24-03-358 Ind. S Mental'!AG35</f>
        <v>0</v>
      </c>
      <c r="W14" s="63">
        <f>+'24-03-358 Ind. S Mental'!AH35</f>
        <v>0</v>
      </c>
      <c r="X14" s="86">
        <f>+'24-03-358 Ind. S Mental'!AI35</f>
        <v>0</v>
      </c>
      <c r="Y14" s="86">
        <f>+'24-03-358 Ind. S Mental'!AJ35</f>
        <v>0</v>
      </c>
    </row>
    <row r="15" spans="1:25" ht="24.75" customHeight="1" x14ac:dyDescent="0.25">
      <c r="A15" s="85" t="s">
        <v>58</v>
      </c>
      <c r="B15" s="63">
        <f>+'24-03-358 Ind. S Mental'!J39</f>
        <v>0</v>
      </c>
      <c r="C15" s="63">
        <f>+'24-03-358 Ind. S Mental'!K39</f>
        <v>0</v>
      </c>
      <c r="D15" s="63">
        <f>+'24-03-358 Ind. S Mental'!M39</f>
        <v>0</v>
      </c>
      <c r="E15" s="63">
        <f>+'24-03-358 Ind. S Mental'!N39</f>
        <v>0</v>
      </c>
      <c r="F15" s="63">
        <f>+'24-03-358 Ind. S Mental'!O39</f>
        <v>0</v>
      </c>
      <c r="G15" s="63">
        <f>+'24-03-358 Ind. S Mental'!R39</f>
        <v>0</v>
      </c>
      <c r="H15" s="63">
        <f>+'24-03-358 Ind. S Mental'!S39</f>
        <v>0</v>
      </c>
      <c r="I15" s="63">
        <f>+'24-03-358 Ind. S Mental'!T39</f>
        <v>0</v>
      </c>
      <c r="J15" s="63">
        <f>+'24-03-358 Ind. S Mental'!U39</f>
        <v>0</v>
      </c>
      <c r="K15" s="63">
        <f>+'24-03-358 Ind. S Mental'!V39</f>
        <v>0</v>
      </c>
      <c r="L15" s="63">
        <f>+'24-03-358 Ind. S Mental'!W39</f>
        <v>0</v>
      </c>
      <c r="M15" s="63">
        <f>+'24-03-358 Ind. S Mental'!X39</f>
        <v>0</v>
      </c>
      <c r="N15" s="63">
        <f>+'24-03-358 Ind. S Mental'!Y39</f>
        <v>0</v>
      </c>
      <c r="O15" s="63">
        <f>+'24-03-358 Ind. S Mental'!Z39</f>
        <v>0</v>
      </c>
      <c r="P15" s="63">
        <f>+'24-03-358 Ind. S Mental'!AA39</f>
        <v>0</v>
      </c>
      <c r="Q15" s="63">
        <f>+'24-03-358 Ind. S Mental'!AB39</f>
        <v>0</v>
      </c>
      <c r="R15" s="63">
        <f>+'24-03-358 Ind. S Mental'!AC39</f>
        <v>0</v>
      </c>
      <c r="S15" s="63">
        <f>+'24-03-358 Ind. S Mental'!AD39</f>
        <v>0</v>
      </c>
      <c r="T15" s="63">
        <f>+'24-03-358 Ind. S Mental'!AE39</f>
        <v>0</v>
      </c>
      <c r="U15" s="63">
        <f>+'24-03-358 Ind. S Mental'!AF39</f>
        <v>0</v>
      </c>
      <c r="V15" s="63">
        <f>+'24-03-358 Ind. S Mental'!AG39</f>
        <v>0</v>
      </c>
      <c r="W15" s="63">
        <f>+'24-03-358 Ind. S Mental'!AH39</f>
        <v>0</v>
      </c>
      <c r="X15" s="86">
        <f>+'24-03-358 Ind. S Mental'!AI39</f>
        <v>0</v>
      </c>
      <c r="Y15" s="86">
        <f>+'24-03-358 Ind. S Mental'!AJ39</f>
        <v>0</v>
      </c>
    </row>
    <row r="16" spans="1:25" ht="24.75" customHeight="1" x14ac:dyDescent="0.25">
      <c r="A16" s="85" t="s">
        <v>60</v>
      </c>
      <c r="B16" s="63">
        <f>+'24-03-358 Ind. S Mental'!J43</f>
        <v>0</v>
      </c>
      <c r="C16" s="63">
        <f>+'24-03-358 Ind. S Mental'!K43</f>
        <v>0</v>
      </c>
      <c r="D16" s="63">
        <f>+'24-03-358 Ind. S Mental'!M43</f>
        <v>0</v>
      </c>
      <c r="E16" s="63">
        <f>+'24-03-358 Ind. S Mental'!N43</f>
        <v>0</v>
      </c>
      <c r="F16" s="63">
        <f>+'24-03-358 Ind. S Mental'!O43</f>
        <v>0</v>
      </c>
      <c r="G16" s="63">
        <f>+'24-03-358 Ind. S Mental'!R43</f>
        <v>0</v>
      </c>
      <c r="H16" s="63">
        <f>+'24-03-358 Ind. S Mental'!S43</f>
        <v>0</v>
      </c>
      <c r="I16" s="63">
        <f>+'24-03-358 Ind. S Mental'!T43</f>
        <v>0</v>
      </c>
      <c r="J16" s="63">
        <f>+'24-03-358 Ind. S Mental'!U43</f>
        <v>0</v>
      </c>
      <c r="K16" s="63">
        <f>+'24-03-358 Ind. S Mental'!V43</f>
        <v>0</v>
      </c>
      <c r="L16" s="63">
        <f>+'24-03-358 Ind. S Mental'!W43</f>
        <v>0</v>
      </c>
      <c r="M16" s="63">
        <f>+'24-03-358 Ind. S Mental'!X43</f>
        <v>0</v>
      </c>
      <c r="N16" s="63">
        <f>+'24-03-358 Ind. S Mental'!Y43</f>
        <v>0</v>
      </c>
      <c r="O16" s="63">
        <f>+'24-03-358 Ind. S Mental'!Z43</f>
        <v>0</v>
      </c>
      <c r="P16" s="63">
        <f>+'24-03-358 Ind. S Mental'!AA43</f>
        <v>0</v>
      </c>
      <c r="Q16" s="63">
        <f>+'24-03-358 Ind. S Mental'!AB43</f>
        <v>0</v>
      </c>
      <c r="R16" s="63">
        <f>+'24-03-358 Ind. S Mental'!AC43</f>
        <v>0</v>
      </c>
      <c r="S16" s="63">
        <f>+'24-03-358 Ind. S Mental'!AD43</f>
        <v>0</v>
      </c>
      <c r="T16" s="63">
        <f>+'24-03-358 Ind. S Mental'!AE43</f>
        <v>0</v>
      </c>
      <c r="U16" s="63">
        <f>+'24-03-358 Ind. S Mental'!AF43</f>
        <v>0</v>
      </c>
      <c r="V16" s="63">
        <f>+'24-03-358 Ind. S Mental'!AG43</f>
        <v>0</v>
      </c>
      <c r="W16" s="63">
        <f>+'24-03-358 Ind. S Mental'!AH43</f>
        <v>0</v>
      </c>
      <c r="X16" s="86">
        <f>+'24-03-358 Ind. S Mental'!AI43</f>
        <v>0</v>
      </c>
      <c r="Y16" s="86">
        <f>+'24-03-358 Ind. S Mental'!AJ43</f>
        <v>0</v>
      </c>
    </row>
    <row r="17" spans="1:25" ht="24.75" customHeight="1" x14ac:dyDescent="0.25">
      <c r="A17" s="85" t="s">
        <v>62</v>
      </c>
      <c r="B17" s="63">
        <f>+'24-03-358 Ind. S Mental'!J47</f>
        <v>0</v>
      </c>
      <c r="C17" s="63">
        <f>+'24-03-358 Ind. S Mental'!K47</f>
        <v>0</v>
      </c>
      <c r="D17" s="63">
        <f>+'24-03-358 Ind. S Mental'!M47</f>
        <v>0</v>
      </c>
      <c r="E17" s="63">
        <f>+'24-03-358 Ind. S Mental'!N47</f>
        <v>0</v>
      </c>
      <c r="F17" s="63">
        <f>+'24-03-358 Ind. S Mental'!O47</f>
        <v>0</v>
      </c>
      <c r="G17" s="63">
        <f>+'24-03-358 Ind. S Mental'!R47</f>
        <v>0</v>
      </c>
      <c r="H17" s="63">
        <f>+'24-03-358 Ind. S Mental'!S47</f>
        <v>0</v>
      </c>
      <c r="I17" s="63">
        <f>+'24-03-358 Ind. S Mental'!T47</f>
        <v>0</v>
      </c>
      <c r="J17" s="63">
        <f>+'24-03-358 Ind. S Mental'!U47</f>
        <v>0</v>
      </c>
      <c r="K17" s="63">
        <f>+'24-03-358 Ind. S Mental'!V47</f>
        <v>0</v>
      </c>
      <c r="L17" s="63">
        <f>+'24-03-358 Ind. S Mental'!W47</f>
        <v>0</v>
      </c>
      <c r="M17" s="63">
        <f>+'24-03-358 Ind. S Mental'!X47</f>
        <v>0</v>
      </c>
      <c r="N17" s="63">
        <f>+'24-03-358 Ind. S Mental'!Y47</f>
        <v>0</v>
      </c>
      <c r="O17" s="63">
        <f>+'24-03-358 Ind. S Mental'!Z47</f>
        <v>0</v>
      </c>
      <c r="P17" s="63">
        <f>+'24-03-358 Ind. S Mental'!AA47</f>
        <v>0</v>
      </c>
      <c r="Q17" s="63">
        <f>+'24-03-358 Ind. S Mental'!AB47</f>
        <v>0</v>
      </c>
      <c r="R17" s="63">
        <f>+'24-03-358 Ind. S Mental'!AC47</f>
        <v>0</v>
      </c>
      <c r="S17" s="63">
        <f>+'24-03-358 Ind. S Mental'!AD47</f>
        <v>0</v>
      </c>
      <c r="T17" s="63">
        <f>+'24-03-358 Ind. S Mental'!AE47</f>
        <v>0</v>
      </c>
      <c r="U17" s="63">
        <f>+'24-03-358 Ind. S Mental'!AF47</f>
        <v>0</v>
      </c>
      <c r="V17" s="63">
        <f>+'24-03-358 Ind. S Mental'!AG47</f>
        <v>0</v>
      </c>
      <c r="W17" s="63">
        <f>+'24-03-358 Ind. S Mental'!AH47</f>
        <v>0</v>
      </c>
      <c r="X17" s="86">
        <f>+'24-03-358 Ind. S Mental'!AI47</f>
        <v>0</v>
      </c>
      <c r="Y17" s="86">
        <f>+'24-03-358 Ind. S Mental'!AJ44</f>
        <v>0</v>
      </c>
    </row>
    <row r="18" spans="1:25" ht="24.75" customHeight="1" x14ac:dyDescent="0.25">
      <c r="A18" s="85" t="s">
        <v>64</v>
      </c>
      <c r="B18" s="63">
        <f>+'24-03-358 Ind. S Mental'!J51</f>
        <v>0</v>
      </c>
      <c r="C18" s="63">
        <f>+'24-03-358 Ind. S Mental'!K51</f>
        <v>0</v>
      </c>
      <c r="D18" s="63">
        <f>+'24-03-358 Ind. S Mental'!M51</f>
        <v>0</v>
      </c>
      <c r="E18" s="63">
        <f>+'24-03-358 Ind. S Mental'!N51</f>
        <v>0</v>
      </c>
      <c r="F18" s="63">
        <f>+'24-03-358 Ind. S Mental'!O51</f>
        <v>0</v>
      </c>
      <c r="G18" s="63">
        <f>+'24-03-358 Ind. S Mental'!R51</f>
        <v>0</v>
      </c>
      <c r="H18" s="63">
        <f>+'24-03-358 Ind. S Mental'!S51</f>
        <v>0</v>
      </c>
      <c r="I18" s="63">
        <f>+'24-03-358 Ind. S Mental'!T51</f>
        <v>0</v>
      </c>
      <c r="J18" s="63">
        <f>+'24-03-358 Ind. S Mental'!U51</f>
        <v>0</v>
      </c>
      <c r="K18" s="63">
        <f>+'24-03-358 Ind. S Mental'!V51</f>
        <v>0</v>
      </c>
      <c r="L18" s="63">
        <f>+'24-03-358 Ind. S Mental'!W51</f>
        <v>0</v>
      </c>
      <c r="M18" s="63">
        <f>+'24-03-358 Ind. S Mental'!X51</f>
        <v>0</v>
      </c>
      <c r="N18" s="63">
        <f>+'24-03-358 Ind. S Mental'!Y51</f>
        <v>0</v>
      </c>
      <c r="O18" s="63">
        <f>+'24-03-358 Ind. S Mental'!Z51</f>
        <v>0</v>
      </c>
      <c r="P18" s="63">
        <f>+'24-03-358 Ind. S Mental'!AA51</f>
        <v>0</v>
      </c>
      <c r="Q18" s="63">
        <f>+'24-03-358 Ind. S Mental'!AB51</f>
        <v>0</v>
      </c>
      <c r="R18" s="63">
        <f>+'24-03-358 Ind. S Mental'!AC51</f>
        <v>0</v>
      </c>
      <c r="S18" s="63">
        <f>+'24-03-358 Ind. S Mental'!AD51</f>
        <v>0</v>
      </c>
      <c r="T18" s="63">
        <f>+'24-03-358 Ind. S Mental'!AE51</f>
        <v>0</v>
      </c>
      <c r="U18" s="63">
        <f>+'24-03-358 Ind. S Mental'!AF51</f>
        <v>0</v>
      </c>
      <c r="V18" s="63">
        <f>+'24-03-358 Ind. S Mental'!AG51</f>
        <v>0</v>
      </c>
      <c r="W18" s="63">
        <f>+'24-03-358 Ind. S Mental'!AH51</f>
        <v>0</v>
      </c>
      <c r="X18" s="86">
        <f>+'24-03-358 Ind. S Mental'!AI51</f>
        <v>0</v>
      </c>
      <c r="Y18" s="86">
        <f>+'24-03-358 Ind. S Mental'!AJ51</f>
        <v>0</v>
      </c>
    </row>
    <row r="19" spans="1:25" ht="24.75" customHeight="1" x14ac:dyDescent="0.25">
      <c r="A19" s="85" t="s">
        <v>66</v>
      </c>
      <c r="B19" s="63">
        <f>+'24-03-358 Ind. S Mental'!J55</f>
        <v>0</v>
      </c>
      <c r="C19" s="63">
        <f>+'24-03-358 Ind. S Mental'!K55</f>
        <v>0</v>
      </c>
      <c r="D19" s="63">
        <f>+'24-03-358 Ind. S Mental'!M55</f>
        <v>0</v>
      </c>
      <c r="E19" s="63">
        <f>+'24-03-358 Ind. S Mental'!N55</f>
        <v>0</v>
      </c>
      <c r="F19" s="63">
        <f>+'24-03-358 Ind. S Mental'!O55</f>
        <v>0</v>
      </c>
      <c r="G19" s="63">
        <f>+'24-03-358 Ind. S Mental'!R55</f>
        <v>0</v>
      </c>
      <c r="H19" s="63">
        <f>+'24-03-358 Ind. S Mental'!S55</f>
        <v>0</v>
      </c>
      <c r="I19" s="63">
        <f>+'24-03-358 Ind. S Mental'!T55</f>
        <v>0</v>
      </c>
      <c r="J19" s="63">
        <f>+'24-03-358 Ind. S Mental'!U55</f>
        <v>0</v>
      </c>
      <c r="K19" s="63">
        <f>+'24-03-358 Ind. S Mental'!V55</f>
        <v>0</v>
      </c>
      <c r="L19" s="63">
        <f>+'24-03-358 Ind. S Mental'!W55</f>
        <v>0</v>
      </c>
      <c r="M19" s="63">
        <f>+'24-03-358 Ind. S Mental'!X55</f>
        <v>0</v>
      </c>
      <c r="N19" s="63">
        <f>+'24-03-358 Ind. S Mental'!Y55</f>
        <v>0</v>
      </c>
      <c r="O19" s="63">
        <f>+'24-03-358 Ind. S Mental'!Z55</f>
        <v>0</v>
      </c>
      <c r="P19" s="63">
        <f>+'24-03-358 Ind. S Mental'!AA55</f>
        <v>0</v>
      </c>
      <c r="Q19" s="63">
        <f>+'24-03-358 Ind. S Mental'!AB55</f>
        <v>0</v>
      </c>
      <c r="R19" s="63">
        <f>+'24-03-358 Ind. S Mental'!AC55</f>
        <v>0</v>
      </c>
      <c r="S19" s="63">
        <f>+'24-03-358 Ind. S Mental'!AD55</f>
        <v>0</v>
      </c>
      <c r="T19" s="63">
        <f>+'24-03-358 Ind. S Mental'!AE55</f>
        <v>0</v>
      </c>
      <c r="U19" s="63">
        <f>+'24-03-358 Ind. S Mental'!AF55</f>
        <v>0</v>
      </c>
      <c r="V19" s="63">
        <f>+'24-03-358 Ind. S Mental'!AG55</f>
        <v>0</v>
      </c>
      <c r="W19" s="63">
        <f>+'24-03-358 Ind. S Mental'!AH55</f>
        <v>0</v>
      </c>
      <c r="X19" s="86">
        <f>+'24-03-358 Ind. S Mental'!AI55</f>
        <v>0</v>
      </c>
      <c r="Y19" s="86">
        <f>+'24-03-358 Ind. S Mental'!AJ55</f>
        <v>0</v>
      </c>
    </row>
    <row r="20" spans="1:25" ht="24.75" customHeight="1" x14ac:dyDescent="0.25">
      <c r="A20" s="87" t="s">
        <v>68</v>
      </c>
      <c r="B20" s="63">
        <f>+'24-03-358 Ind. S Mental'!J59</f>
        <v>0</v>
      </c>
      <c r="C20" s="63">
        <f>+'24-03-358 Ind. S Mental'!K59</f>
        <v>0</v>
      </c>
      <c r="D20" s="63">
        <f>+'24-03-358 Ind. S Mental'!M59</f>
        <v>0</v>
      </c>
      <c r="E20" s="63">
        <f>+'24-03-358 Ind. S Mental'!N59</f>
        <v>0</v>
      </c>
      <c r="F20" s="63">
        <f>+'24-03-358 Ind. S Mental'!O59</f>
        <v>0</v>
      </c>
      <c r="G20" s="63">
        <f>+'24-03-358 Ind. S Mental'!R59</f>
        <v>0</v>
      </c>
      <c r="H20" s="63">
        <f>+'24-03-358 Ind. S Mental'!S59</f>
        <v>0</v>
      </c>
      <c r="I20" s="63">
        <f>+'24-03-358 Ind. S Mental'!T59</f>
        <v>0</v>
      </c>
      <c r="J20" s="63">
        <f>+'24-03-358 Ind. S Mental'!U59</f>
        <v>0</v>
      </c>
      <c r="K20" s="63">
        <f>+'24-03-358 Ind. S Mental'!V59</f>
        <v>0</v>
      </c>
      <c r="L20" s="63">
        <f>+'24-03-358 Ind. S Mental'!W59</f>
        <v>0</v>
      </c>
      <c r="M20" s="63">
        <f>+'24-03-358 Ind. S Mental'!X59</f>
        <v>0</v>
      </c>
      <c r="N20" s="63">
        <f>+'24-03-358 Ind. S Mental'!Y59</f>
        <v>0</v>
      </c>
      <c r="O20" s="63">
        <f>+'24-03-358 Ind. S Mental'!Z59</f>
        <v>0</v>
      </c>
      <c r="P20" s="63">
        <f>+'24-03-358 Ind. S Mental'!AA59</f>
        <v>0</v>
      </c>
      <c r="Q20" s="63">
        <f>+'24-03-358 Ind. S Mental'!AB59</f>
        <v>0</v>
      </c>
      <c r="R20" s="63">
        <f>+'24-03-358 Ind. S Mental'!AC59</f>
        <v>0</v>
      </c>
      <c r="S20" s="63">
        <f>+'24-03-358 Ind. S Mental'!AD59</f>
        <v>0</v>
      </c>
      <c r="T20" s="63">
        <f>+'24-03-358 Ind. S Mental'!AE59</f>
        <v>0</v>
      </c>
      <c r="U20" s="63">
        <f>+'24-03-358 Ind. S Mental'!AF59</f>
        <v>0</v>
      </c>
      <c r="V20" s="63">
        <f>+'24-03-358 Ind. S Mental'!AG59</f>
        <v>0</v>
      </c>
      <c r="W20" s="63">
        <f>+'24-03-358 Ind. S Mental'!AH59</f>
        <v>0</v>
      </c>
      <c r="X20" s="86">
        <f>+'24-03-358 Ind. S Mental'!AI59</f>
        <v>0</v>
      </c>
      <c r="Y20" s="86">
        <f>+'24-03-358 Ind. S Mental'!AJ59</f>
        <v>0</v>
      </c>
    </row>
    <row r="21" spans="1:25" ht="24.75" customHeight="1" x14ac:dyDescent="0.25">
      <c r="A21" s="87" t="s">
        <v>70</v>
      </c>
      <c r="B21" s="63">
        <f>+'24-03-358 Ind. S Mental'!J63</f>
        <v>0</v>
      </c>
      <c r="C21" s="63">
        <f>+'24-03-358 Ind. S Mental'!K63</f>
        <v>0</v>
      </c>
      <c r="D21" s="63">
        <f>+'24-03-358 Ind. S Mental'!M63</f>
        <v>0</v>
      </c>
      <c r="E21" s="63">
        <f>+'24-03-358 Ind. S Mental'!N63</f>
        <v>0</v>
      </c>
      <c r="F21" s="63">
        <f>+'24-03-358 Ind. S Mental'!O63</f>
        <v>0</v>
      </c>
      <c r="G21" s="63">
        <f>+'24-03-358 Ind. S Mental'!R63</f>
        <v>0</v>
      </c>
      <c r="H21" s="63">
        <f>+'24-03-358 Ind. S Mental'!S63</f>
        <v>0</v>
      </c>
      <c r="I21" s="63">
        <f>+'24-03-358 Ind. S Mental'!T63</f>
        <v>0</v>
      </c>
      <c r="J21" s="63">
        <f>+'24-03-358 Ind. S Mental'!U63</f>
        <v>0</v>
      </c>
      <c r="K21" s="63">
        <f>+'24-03-358 Ind. S Mental'!V63</f>
        <v>0</v>
      </c>
      <c r="L21" s="63">
        <f>+'24-03-358 Ind. S Mental'!W63</f>
        <v>0</v>
      </c>
      <c r="M21" s="63">
        <f>+'24-03-358 Ind. S Mental'!X63</f>
        <v>0</v>
      </c>
      <c r="N21" s="63">
        <f>+'24-03-358 Ind. S Mental'!Y63</f>
        <v>0</v>
      </c>
      <c r="O21" s="63">
        <f>+'24-03-358 Ind. S Mental'!Z63</f>
        <v>0</v>
      </c>
      <c r="P21" s="63">
        <f>+'24-03-358 Ind. S Mental'!AA63</f>
        <v>0</v>
      </c>
      <c r="Q21" s="63">
        <f>+'24-03-358 Ind. S Mental'!AB63</f>
        <v>0</v>
      </c>
      <c r="R21" s="63">
        <f>+'24-03-358 Ind. S Mental'!AC63</f>
        <v>0</v>
      </c>
      <c r="S21" s="63">
        <f>+'24-03-358 Ind. S Mental'!AD63</f>
        <v>0</v>
      </c>
      <c r="T21" s="63">
        <f>+'24-03-358 Ind. S Mental'!AE63</f>
        <v>0</v>
      </c>
      <c r="U21" s="63">
        <f>+'24-03-358 Ind. S Mental'!AF63</f>
        <v>0</v>
      </c>
      <c r="V21" s="63">
        <f>+'24-03-358 Ind. S Mental'!AG63</f>
        <v>0</v>
      </c>
      <c r="W21" s="63">
        <f>+'24-03-358 Ind. S Mental'!AH63</f>
        <v>0</v>
      </c>
      <c r="X21" s="86">
        <f>+'24-03-358 Ind. S Mental'!AI63</f>
        <v>0</v>
      </c>
      <c r="Y21" s="86">
        <f>+'24-03-358 Ind. S Mental'!AJ63</f>
        <v>0</v>
      </c>
    </row>
    <row r="22" spans="1:25" ht="24.75" customHeight="1" x14ac:dyDescent="0.25">
      <c r="A22" s="87" t="s">
        <v>72</v>
      </c>
      <c r="B22" s="63">
        <f>+'24-03-358 Ind. S Mental'!J67</f>
        <v>0</v>
      </c>
      <c r="C22" s="63">
        <f>+'24-03-358 Ind. S Mental'!K67</f>
        <v>0</v>
      </c>
      <c r="D22" s="63">
        <f>+'24-03-358 Ind. S Mental'!M67</f>
        <v>0</v>
      </c>
      <c r="E22" s="63">
        <f>+'24-03-358 Ind. S Mental'!N67</f>
        <v>0</v>
      </c>
      <c r="F22" s="63">
        <f>+'24-03-358 Ind. S Mental'!O67</f>
        <v>0</v>
      </c>
      <c r="G22" s="63">
        <f>+'24-03-358 Ind. S Mental'!R67</f>
        <v>0</v>
      </c>
      <c r="H22" s="63">
        <f>+'24-03-358 Ind. S Mental'!S67</f>
        <v>0</v>
      </c>
      <c r="I22" s="63">
        <f>+'24-03-358 Ind. S Mental'!T67</f>
        <v>0</v>
      </c>
      <c r="J22" s="63">
        <f>+'24-03-358 Ind. S Mental'!U67</f>
        <v>0</v>
      </c>
      <c r="K22" s="63">
        <f>+'24-03-358 Ind. S Mental'!V67</f>
        <v>0</v>
      </c>
      <c r="L22" s="63">
        <f>+'24-03-358 Ind. S Mental'!W67</f>
        <v>0</v>
      </c>
      <c r="M22" s="63">
        <f>+'24-03-358 Ind. S Mental'!X67</f>
        <v>0</v>
      </c>
      <c r="N22" s="63">
        <f>+'24-03-358 Ind. S Mental'!Y67</f>
        <v>0</v>
      </c>
      <c r="O22" s="63">
        <f>+'24-03-358 Ind. S Mental'!Z67</f>
        <v>0</v>
      </c>
      <c r="P22" s="63">
        <f>+'24-03-358 Ind. S Mental'!AA67</f>
        <v>0</v>
      </c>
      <c r="Q22" s="63">
        <f>+'24-03-358 Ind. S Mental'!AB67</f>
        <v>0</v>
      </c>
      <c r="R22" s="63">
        <f>+'24-03-358 Ind. S Mental'!AC67</f>
        <v>0</v>
      </c>
      <c r="S22" s="63">
        <f>+'24-03-358 Ind. S Mental'!AD67</f>
        <v>0</v>
      </c>
      <c r="T22" s="63">
        <f>+'24-03-358 Ind. S Mental'!AE67</f>
        <v>0</v>
      </c>
      <c r="U22" s="63">
        <f>+'24-03-358 Ind. S Mental'!AF67</f>
        <v>0</v>
      </c>
      <c r="V22" s="63">
        <f>+'24-03-358 Ind. S Mental'!AG67</f>
        <v>0</v>
      </c>
      <c r="W22" s="63">
        <f>+'24-03-358 Ind. S Mental'!AH67</f>
        <v>0</v>
      </c>
      <c r="X22" s="86">
        <f>+'24-03-358 Ind. S Mental'!AI67</f>
        <v>0</v>
      </c>
      <c r="Y22" s="86">
        <f>+'24-03-358 Ind. S Mental'!AJ67</f>
        <v>0</v>
      </c>
    </row>
    <row r="23" spans="1:25" ht="24.75" customHeight="1" x14ac:dyDescent="0.25">
      <c r="A23" s="88" t="s">
        <v>74</v>
      </c>
      <c r="B23" s="63">
        <f>+'24-03-358 Ind. S Mental'!J81</f>
        <v>691367000</v>
      </c>
      <c r="C23" s="63">
        <f>+'24-03-358 Ind. S Mental'!K81</f>
        <v>663999455</v>
      </c>
      <c r="D23" s="63">
        <f>+'24-03-358 Ind. S Mental'!M81</f>
        <v>0</v>
      </c>
      <c r="E23" s="63">
        <f>+'24-03-358 Ind. S Mental'!N81</f>
        <v>0</v>
      </c>
      <c r="F23" s="63">
        <f>+'24-03-358 Ind. S Mental'!O81</f>
        <v>0</v>
      </c>
      <c r="G23" s="63">
        <f>+'24-03-358 Ind. S Mental'!R81</f>
        <v>3520327</v>
      </c>
      <c r="H23" s="63">
        <f>+'24-03-358 Ind. S Mental'!S81</f>
        <v>3520327</v>
      </c>
      <c r="I23" s="63">
        <f>+'24-03-358 Ind. S Mental'!T81</f>
        <v>552615280</v>
      </c>
      <c r="J23" s="63">
        <f>+'24-03-358 Ind. S Mental'!U81</f>
        <v>559655934</v>
      </c>
      <c r="K23" s="63">
        <f>+'24-03-358 Ind. S Mental'!V81</f>
        <v>0</v>
      </c>
      <c r="L23" s="63">
        <f>+'24-03-358 Ind. S Mental'!W81</f>
        <v>0</v>
      </c>
      <c r="M23" s="63">
        <f>+'24-03-358 Ind. S Mental'!X81</f>
        <v>0</v>
      </c>
      <c r="N23" s="63">
        <f>+'24-03-358 Ind. S Mental'!Y81</f>
        <v>0</v>
      </c>
      <c r="O23" s="63">
        <f>+'24-03-358 Ind. S Mental'!Z81</f>
        <v>0</v>
      </c>
      <c r="P23" s="63">
        <f>+'24-03-358 Ind. S Mental'!AA81</f>
        <v>0</v>
      </c>
      <c r="Q23" s="63">
        <f>+'24-03-358 Ind. S Mental'!AB81</f>
        <v>0</v>
      </c>
      <c r="R23" s="63">
        <f>+'24-03-358 Ind. S Mental'!AC81</f>
        <v>0</v>
      </c>
      <c r="S23" s="63">
        <f>+'24-03-358 Ind. S Mental'!AD81</f>
        <v>0</v>
      </c>
      <c r="T23" s="63">
        <f>+'24-03-358 Ind. S Mental'!AE81</f>
        <v>0</v>
      </c>
      <c r="U23" s="63">
        <f>+'24-03-358 Ind. S Mental'!AF81</f>
        <v>0</v>
      </c>
      <c r="V23" s="63">
        <f>+'24-03-358 Ind. S Mental'!AG81</f>
        <v>0</v>
      </c>
      <c r="W23" s="63">
        <f>+'24-03-358 Ind. S Mental'!AH81</f>
        <v>559655934</v>
      </c>
      <c r="X23" s="86">
        <f>+'24-03-358 Ind. S Mental'!AI81</f>
        <v>0.80949182416863985</v>
      </c>
      <c r="Y23" s="86">
        <f>+'24-03-358 Ind. S Mental'!AJ81</f>
        <v>1</v>
      </c>
    </row>
    <row r="24" spans="1:25" ht="25.5" x14ac:dyDescent="0.25">
      <c r="A24" s="8" t="str">
        <f>"TOTAL ASIG."&amp;" "&amp;$A$5</f>
        <v>TOTAL ASIG. 24-03-358 "Programa Apoyo a la Atencion de Salud Mental"</v>
      </c>
      <c r="B24" s="74">
        <f>SUM(B8:B23)</f>
        <v>691367000</v>
      </c>
      <c r="C24" s="74">
        <f t="shared" ref="C24:V24" si="0">SUM(C8:C23)</f>
        <v>663999455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3520327</v>
      </c>
      <c r="H24" s="74">
        <f t="shared" si="0"/>
        <v>3520327</v>
      </c>
      <c r="I24" s="74">
        <f t="shared" si="0"/>
        <v>552615280</v>
      </c>
      <c r="J24" s="74">
        <f t="shared" si="0"/>
        <v>559655934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559655934</v>
      </c>
      <c r="X24" s="89">
        <f>+'24-03-358 Ind. S Mental'!AI82</f>
        <v>0.80949182416863985</v>
      </c>
      <c r="Y24" s="89">
        <f>'24-03-358 Ind. S Mental'!AJ82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1"/>
  <sheetViews>
    <sheetView zoomScaleNormal="100" workbookViewId="0">
      <pane ySplit="7" topLeftCell="A23" activePane="bottomLeft" state="frozen"/>
      <selection pane="bottomLeft" activeCell="T62" sqref="T6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135" t="s">
        <v>85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>
        <v>240975</v>
      </c>
      <c r="K61" s="23">
        <v>240975</v>
      </c>
      <c r="L61" s="59" t="s">
        <v>100</v>
      </c>
      <c r="M61" s="24"/>
      <c r="N61" s="24"/>
      <c r="O61" s="24"/>
      <c r="P61" s="22"/>
      <c r="Q61" s="22"/>
      <c r="R61" s="24"/>
      <c r="S61" s="24"/>
      <c r="T61" s="24">
        <v>240975</v>
      </c>
      <c r="U61" s="25">
        <f>SUM(R61:T61)</f>
        <v>240975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240975</v>
      </c>
      <c r="AI61" s="26">
        <f>IF(ISERROR(AH61/J61),0,AH61/J61)</f>
        <v>1</v>
      </c>
      <c r="AJ61" s="27">
        <f>IF(ISERROR(AH61/$AH$72),"-",AH61/$AH$72)</f>
        <v>1.7440296179400147E-3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240975</v>
      </c>
      <c r="K63" s="33">
        <f>SUM(K61:K62)</f>
        <v>240975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240975</v>
      </c>
      <c r="U63" s="33">
        <f t="shared" si="13"/>
        <v>240975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240975</v>
      </c>
      <c r="AI63" s="36">
        <f>IF(ISERROR(AH63/J63),0,AH63/J63)</f>
        <v>1</v>
      </c>
      <c r="AJ63" s="36">
        <f>IF(ISERROR(AH63/$AH$72),0,AH63/$AH$72)</f>
        <v>1.7440296179400147E-3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2175334025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379124803</v>
      </c>
      <c r="L69" s="59" t="s">
        <v>99</v>
      </c>
      <c r="M69" s="47"/>
      <c r="N69" s="72"/>
      <c r="O69" s="47"/>
      <c r="P69" s="73"/>
      <c r="Q69" s="73"/>
      <c r="R69" s="24"/>
      <c r="S69" s="24">
        <v>64335460</v>
      </c>
      <c r="T69" s="24">
        <v>35481417</v>
      </c>
      <c r="U69" s="25">
        <f>SUM(R69:T69)</f>
        <v>99816877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99816877</v>
      </c>
      <c r="AI69" s="26">
        <f>IF(ISERROR(AH69/J68),0,AH69/J68)</f>
        <v>4.5885770117534017E-2</v>
      </c>
      <c r="AJ69" s="27">
        <f>IF(ISERROR(AH69/$AH$72),"-",AH69/$AH$72)</f>
        <v>0.7224134862881022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>
        <f>123002759+1301225000</f>
        <v>1424227759</v>
      </c>
      <c r="L70" s="59" t="s">
        <v>100</v>
      </c>
      <c r="M70" s="47"/>
      <c r="N70" s="72"/>
      <c r="O70" s="47"/>
      <c r="P70" s="73"/>
      <c r="Q70" s="73"/>
      <c r="R70" s="24"/>
      <c r="S70" s="24">
        <f>10583480+14356867</f>
        <v>24940347</v>
      </c>
      <c r="T70" s="24">
        <f>12369944+803249</f>
        <v>13173193</v>
      </c>
      <c r="U70" s="25">
        <f>SUM(R70:T70)</f>
        <v>38113540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38113540</v>
      </c>
      <c r="AI70" s="26">
        <f>IF(ISERROR(AH70/J69),0,AH70/J69)</f>
        <v>0</v>
      </c>
      <c r="AJ70" s="27">
        <f>IF(ISERROR(AH70/$AH$72),"-",AH70/$AH$72)</f>
        <v>0.27584248409395773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2175334025</v>
      </c>
      <c r="K71" s="74">
        <f>SUM(K69:K70)</f>
        <v>1803352562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SUM(R69:R70)</f>
        <v>0</v>
      </c>
      <c r="S71" s="74">
        <f t="shared" si="15"/>
        <v>89275807</v>
      </c>
      <c r="T71" s="74">
        <f t="shared" si="15"/>
        <v>48654610</v>
      </c>
      <c r="U71" s="74">
        <f t="shared" si="15"/>
        <v>137930417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137930417</v>
      </c>
      <c r="AI71" s="77">
        <f>IF(ISERROR(AH71/J71),0,AH71/J71)</f>
        <v>6.3406546036073708E-2</v>
      </c>
      <c r="AJ71" s="77">
        <f>IF(ISERROR(AH71/$AH$72),0,AH71/$AH$72)</f>
        <v>0.99825597038205993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24-03-409 "Programa Asuntos Indígenas"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2175575000</v>
      </c>
      <c r="K72" s="33">
        <f>+K11+K15+K19+K23+K27+K31+K35+K39+K43+K47+K51+K55+K67+K59+K63+K71</f>
        <v>1803593537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89275807</v>
      </c>
      <c r="T72" s="33">
        <f t="shared" si="16"/>
        <v>48895585</v>
      </c>
      <c r="U72" s="33">
        <f t="shared" si="16"/>
        <v>138171392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138171392</v>
      </c>
      <c r="AI72" s="36">
        <f>IF(ISERROR(AH72/J72),0,AH72/J72)</f>
        <v>6.3510286705813407E-2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P69:Q70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L62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3" zoomScaleNormal="100" workbookViewId="0">
      <selection activeCell="B29" sqref="B29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'24-01-321 Ind. Telecentros'!A5:U5</f>
        <v>24-01-321 "Fundación de las Familias - Programa Red Telecentros"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+'24-01-321 Ind. Telecentros'!J11</f>
        <v>0</v>
      </c>
      <c r="C8" s="63">
        <f>+'24-01-321 Ind. Telecentros'!K11</f>
        <v>0</v>
      </c>
      <c r="D8" s="63">
        <f>+'24-01-321 Ind. Telecentros'!M11</f>
        <v>0</v>
      </c>
      <c r="E8" s="63">
        <f>+'24-01-321 Ind. Telecentros'!N11</f>
        <v>0</v>
      </c>
      <c r="F8" s="63">
        <f>+'24-01-321 Ind. Telecentros'!O11</f>
        <v>0</v>
      </c>
      <c r="G8" s="63">
        <f>+'24-01-321 Ind. Telecentros'!R11</f>
        <v>0</v>
      </c>
      <c r="H8" s="63">
        <f>+'24-01-321 Ind. Telecentros'!S11</f>
        <v>0</v>
      </c>
      <c r="I8" s="63">
        <f>+'24-01-321 Ind. Telecentros'!T11</f>
        <v>0</v>
      </c>
      <c r="J8" s="63">
        <f>+'24-01-321 Ind. Telecentros'!U11</f>
        <v>0</v>
      </c>
      <c r="K8" s="63">
        <f>+'24-01-321 Ind. Telecentros'!V11</f>
        <v>0</v>
      </c>
      <c r="L8" s="63">
        <f>+'24-01-321 Ind. Telecentros'!W11</f>
        <v>0</v>
      </c>
      <c r="M8" s="63">
        <f>+'24-01-321 Ind. Telecentros'!X11</f>
        <v>0</v>
      </c>
      <c r="N8" s="63">
        <f>+'24-01-321 Ind. Telecentros'!Y11</f>
        <v>0</v>
      </c>
      <c r="O8" s="63">
        <f>+'24-01-321 Ind. Telecentros'!Z11</f>
        <v>0</v>
      </c>
      <c r="P8" s="63">
        <f>+'24-01-321 Ind. Telecentros'!AA11</f>
        <v>0</v>
      </c>
      <c r="Q8" s="63">
        <f>+'24-01-321 Ind. Telecentros'!AB11</f>
        <v>0</v>
      </c>
      <c r="R8" s="63">
        <f>+'24-01-321 Ind. Telecentros'!AC11</f>
        <v>0</v>
      </c>
      <c r="S8" s="63">
        <f>+'24-01-321 Ind. Telecentros'!AD11</f>
        <v>0</v>
      </c>
      <c r="T8" s="63">
        <f>+'24-01-321 Ind. Telecentros'!AE11</f>
        <v>0</v>
      </c>
      <c r="U8" s="63">
        <f>+'24-01-321 Ind. Telecentros'!AF11</f>
        <v>0</v>
      </c>
      <c r="V8" s="63">
        <f>+'24-01-321 Ind. Telecentros'!AG11</f>
        <v>0</v>
      </c>
      <c r="W8" s="63">
        <f>+'24-01-321 Ind. Telecentros'!AH11</f>
        <v>0</v>
      </c>
      <c r="X8" s="86">
        <f>+'24-01-321 Ind. Telecentros'!AI11</f>
        <v>0</v>
      </c>
      <c r="Y8" s="86">
        <f>+'24-01-321 Ind. Telecentros'!AJ11</f>
        <v>0</v>
      </c>
    </row>
    <row r="9" spans="1:25" ht="24.75" customHeight="1" x14ac:dyDescent="0.25">
      <c r="A9" s="85" t="s">
        <v>46</v>
      </c>
      <c r="B9" s="63">
        <f>+'24-01-321 Ind. Telecentros'!J15</f>
        <v>0</v>
      </c>
      <c r="C9" s="63">
        <f>+'24-01-321 Ind. Telecentros'!K15</f>
        <v>0</v>
      </c>
      <c r="D9" s="63">
        <f>+'24-01-321 Ind. Telecentros'!M15</f>
        <v>0</v>
      </c>
      <c r="E9" s="63">
        <f>+'24-01-321 Ind. Telecentros'!N15</f>
        <v>0</v>
      </c>
      <c r="F9" s="63">
        <f>+'24-01-321 Ind. Telecentros'!O15</f>
        <v>0</v>
      </c>
      <c r="G9" s="63">
        <f>+'24-01-321 Ind. Telecentros'!R15</f>
        <v>0</v>
      </c>
      <c r="H9" s="63">
        <f>+'24-01-321 Ind. Telecentros'!S15</f>
        <v>0</v>
      </c>
      <c r="I9" s="63">
        <f>+'24-01-321 Ind. Telecentros'!T15</f>
        <v>0</v>
      </c>
      <c r="J9" s="63">
        <f>+'24-01-321 Ind. Telecentros'!U15</f>
        <v>0</v>
      </c>
      <c r="K9" s="63">
        <f>+'24-01-321 Ind. Telecentros'!V15</f>
        <v>0</v>
      </c>
      <c r="L9" s="63">
        <f>+'24-01-321 Ind. Telecentros'!W15</f>
        <v>0</v>
      </c>
      <c r="M9" s="63">
        <f>+'24-01-321 Ind. Telecentros'!X15</f>
        <v>0</v>
      </c>
      <c r="N9" s="63">
        <f>+'24-01-321 Ind. Telecentros'!Y15</f>
        <v>0</v>
      </c>
      <c r="O9" s="63">
        <f>+'24-01-321 Ind. Telecentros'!Z15</f>
        <v>0</v>
      </c>
      <c r="P9" s="63">
        <f>+'24-01-321 Ind. Telecentros'!AA15</f>
        <v>0</v>
      </c>
      <c r="Q9" s="63">
        <f>+'24-01-321 Ind. Telecentros'!AB15</f>
        <v>0</v>
      </c>
      <c r="R9" s="63">
        <f>+'24-01-321 Ind. Telecentros'!AC15</f>
        <v>0</v>
      </c>
      <c r="S9" s="63">
        <f>+'24-01-321 Ind. Telecentros'!AD15</f>
        <v>0</v>
      </c>
      <c r="T9" s="63">
        <f>+'24-01-321 Ind. Telecentros'!AE15</f>
        <v>0</v>
      </c>
      <c r="U9" s="63">
        <f>+'24-01-321 Ind. Telecentros'!AF15</f>
        <v>0</v>
      </c>
      <c r="V9" s="63">
        <f>+'24-01-321 Ind. Telecentros'!AG15</f>
        <v>0</v>
      </c>
      <c r="W9" s="63">
        <f>+'24-01-321 Ind. Telecentros'!AH15</f>
        <v>0</v>
      </c>
      <c r="X9" s="86">
        <f>+'24-01-321 Ind. Telecentros'!AI15</f>
        <v>0</v>
      </c>
      <c r="Y9" s="86">
        <f>+'24-01-321 Ind. Telecentros'!AJ15</f>
        <v>0</v>
      </c>
    </row>
    <row r="10" spans="1:25" ht="24.75" customHeight="1" x14ac:dyDescent="0.25">
      <c r="A10" s="85" t="s">
        <v>48</v>
      </c>
      <c r="B10" s="63">
        <f>+'24-01-321 Ind. Telecentros'!J19</f>
        <v>0</v>
      </c>
      <c r="C10" s="63">
        <f>+'24-01-321 Ind. Telecentros'!K19</f>
        <v>0</v>
      </c>
      <c r="D10" s="63">
        <f>+'24-01-321 Ind. Telecentros'!M19</f>
        <v>0</v>
      </c>
      <c r="E10" s="63">
        <f>+'24-01-321 Ind. Telecentros'!N19</f>
        <v>0</v>
      </c>
      <c r="F10" s="63">
        <f>+'24-01-321 Ind. Telecentros'!O19</f>
        <v>0</v>
      </c>
      <c r="G10" s="63">
        <f>+'24-01-321 Ind. Telecentros'!R19</f>
        <v>0</v>
      </c>
      <c r="H10" s="63">
        <f>+'24-01-321 Ind. Telecentros'!S19</f>
        <v>0</v>
      </c>
      <c r="I10" s="63">
        <f>+'24-01-321 Ind. Telecentros'!T19</f>
        <v>0</v>
      </c>
      <c r="J10" s="63">
        <f>+'24-01-321 Ind. Telecentros'!U19</f>
        <v>0</v>
      </c>
      <c r="K10" s="63">
        <f>+'24-01-321 Ind. Telecentros'!V19</f>
        <v>0</v>
      </c>
      <c r="L10" s="63">
        <f>+'24-01-321 Ind. Telecentros'!W19</f>
        <v>0</v>
      </c>
      <c r="M10" s="63">
        <f>+'24-01-321 Ind. Telecentros'!X19</f>
        <v>0</v>
      </c>
      <c r="N10" s="63">
        <f>+'24-01-321 Ind. Telecentros'!Y19</f>
        <v>0</v>
      </c>
      <c r="O10" s="63">
        <f>+'24-01-321 Ind. Telecentros'!Z19</f>
        <v>0</v>
      </c>
      <c r="P10" s="63">
        <f>+'24-01-321 Ind. Telecentros'!AA19</f>
        <v>0</v>
      </c>
      <c r="Q10" s="63">
        <f>+'24-01-321 Ind. Telecentros'!AB19</f>
        <v>0</v>
      </c>
      <c r="R10" s="63">
        <f>+'24-01-321 Ind. Telecentros'!AC19</f>
        <v>0</v>
      </c>
      <c r="S10" s="63">
        <f>+'24-01-321 Ind. Telecentros'!AD19</f>
        <v>0</v>
      </c>
      <c r="T10" s="63">
        <f>+'24-01-321 Ind. Telecentros'!AE19</f>
        <v>0</v>
      </c>
      <c r="U10" s="63">
        <f>+'24-01-321 Ind. Telecentros'!AF19</f>
        <v>0</v>
      </c>
      <c r="V10" s="63">
        <f>+'24-01-321 Ind. Telecentros'!AG19</f>
        <v>0</v>
      </c>
      <c r="W10" s="63">
        <f>+'24-01-321 Ind. Telecentros'!AH19</f>
        <v>0</v>
      </c>
      <c r="X10" s="86">
        <f>+'24-01-321 Ind. Telecentros'!AI19</f>
        <v>0</v>
      </c>
      <c r="Y10" s="86">
        <f>+'24-01-321 Ind. Telecentros'!AJ19</f>
        <v>0</v>
      </c>
    </row>
    <row r="11" spans="1:25" ht="24.75" customHeight="1" x14ac:dyDescent="0.25">
      <c r="A11" s="85" t="s">
        <v>50</v>
      </c>
      <c r="B11" s="63">
        <f>+'24-01-321 Ind. Telecentros'!J23</f>
        <v>0</v>
      </c>
      <c r="C11" s="63">
        <f>+'24-01-321 Ind. Telecentros'!K23</f>
        <v>0</v>
      </c>
      <c r="D11" s="63">
        <f>+'24-01-321 Ind. Telecentros'!M23</f>
        <v>0</v>
      </c>
      <c r="E11" s="63">
        <f>+'24-01-321 Ind. Telecentros'!N23</f>
        <v>0</v>
      </c>
      <c r="F11" s="63">
        <f>+'24-01-321 Ind. Telecentros'!O23</f>
        <v>0</v>
      </c>
      <c r="G11" s="63">
        <f>+'24-01-321 Ind. Telecentros'!R23</f>
        <v>0</v>
      </c>
      <c r="H11" s="63">
        <f>+'24-01-321 Ind. Telecentros'!S23</f>
        <v>0</v>
      </c>
      <c r="I11" s="63">
        <f>+'24-01-321 Ind. Telecentros'!T23</f>
        <v>0</v>
      </c>
      <c r="J11" s="63">
        <f>+'24-01-321 Ind. Telecentros'!U23</f>
        <v>0</v>
      </c>
      <c r="K11" s="63">
        <f>+'24-01-321 Ind. Telecentros'!V23</f>
        <v>0</v>
      </c>
      <c r="L11" s="63">
        <f>+'24-01-321 Ind. Telecentros'!W23</f>
        <v>0</v>
      </c>
      <c r="M11" s="63">
        <f>+'24-01-321 Ind. Telecentros'!X23</f>
        <v>0</v>
      </c>
      <c r="N11" s="63">
        <f>+'24-01-321 Ind. Telecentros'!Y23</f>
        <v>0</v>
      </c>
      <c r="O11" s="63">
        <f>+'24-01-321 Ind. Telecentros'!Z23</f>
        <v>0</v>
      </c>
      <c r="P11" s="63">
        <f>+'24-01-321 Ind. Telecentros'!AA23</f>
        <v>0</v>
      </c>
      <c r="Q11" s="63">
        <f>+'24-01-321 Ind. Telecentros'!AB23</f>
        <v>0</v>
      </c>
      <c r="R11" s="63">
        <f>+'24-01-321 Ind. Telecentros'!AC23</f>
        <v>0</v>
      </c>
      <c r="S11" s="63">
        <f>+'24-01-321 Ind. Telecentros'!AD23</f>
        <v>0</v>
      </c>
      <c r="T11" s="63">
        <f>+'24-01-321 Ind. Telecentros'!AE23</f>
        <v>0</v>
      </c>
      <c r="U11" s="63">
        <f>+'24-01-321 Ind. Telecentros'!AF23</f>
        <v>0</v>
      </c>
      <c r="V11" s="63">
        <f>+'24-01-321 Ind. Telecentros'!AG23</f>
        <v>0</v>
      </c>
      <c r="W11" s="63">
        <f>+'24-01-321 Ind. Telecentros'!AH23</f>
        <v>0</v>
      </c>
      <c r="X11" s="86">
        <f>+'24-01-321 Ind. Telecentros'!AI23</f>
        <v>0</v>
      </c>
      <c r="Y11" s="86">
        <f>+'24-01-321 Ind. Telecentros'!AJ23</f>
        <v>0</v>
      </c>
    </row>
    <row r="12" spans="1:25" ht="24.75" customHeight="1" x14ac:dyDescent="0.25">
      <c r="A12" s="85" t="s">
        <v>52</v>
      </c>
      <c r="B12" s="63">
        <f>+'24-01-321 Ind. Telecentros'!J27</f>
        <v>0</v>
      </c>
      <c r="C12" s="63">
        <f>+'24-01-321 Ind. Telecentros'!K27</f>
        <v>0</v>
      </c>
      <c r="D12" s="63">
        <f>+'24-01-321 Ind. Telecentros'!M27</f>
        <v>0</v>
      </c>
      <c r="E12" s="63">
        <f>+'24-01-321 Ind. Telecentros'!N27</f>
        <v>0</v>
      </c>
      <c r="F12" s="63">
        <f>+'24-01-321 Ind. Telecentros'!O27</f>
        <v>0</v>
      </c>
      <c r="G12" s="63">
        <f>+'24-01-321 Ind. Telecentros'!R27</f>
        <v>0</v>
      </c>
      <c r="H12" s="63">
        <f>+'24-01-321 Ind. Telecentros'!S27</f>
        <v>0</v>
      </c>
      <c r="I12" s="63">
        <f>+'24-01-321 Ind. Telecentros'!T27</f>
        <v>0</v>
      </c>
      <c r="J12" s="63">
        <f>+'24-01-321 Ind. Telecentros'!U27</f>
        <v>0</v>
      </c>
      <c r="K12" s="63">
        <f>+'24-01-321 Ind. Telecentros'!V27</f>
        <v>0</v>
      </c>
      <c r="L12" s="63">
        <f>+'24-01-321 Ind. Telecentros'!W27</f>
        <v>0</v>
      </c>
      <c r="M12" s="63">
        <f>+'24-01-321 Ind. Telecentros'!X27</f>
        <v>0</v>
      </c>
      <c r="N12" s="63">
        <f>+'24-01-321 Ind. Telecentros'!Y27</f>
        <v>0</v>
      </c>
      <c r="O12" s="63">
        <f>+'24-01-321 Ind. Telecentros'!Z27</f>
        <v>0</v>
      </c>
      <c r="P12" s="63">
        <f>+'24-01-321 Ind. Telecentros'!AA27</f>
        <v>0</v>
      </c>
      <c r="Q12" s="63">
        <f>+'24-01-321 Ind. Telecentros'!AB27</f>
        <v>0</v>
      </c>
      <c r="R12" s="63">
        <f>+'24-01-321 Ind. Telecentros'!AC27</f>
        <v>0</v>
      </c>
      <c r="S12" s="63">
        <f>+'24-01-321 Ind. Telecentros'!AD27</f>
        <v>0</v>
      </c>
      <c r="T12" s="63">
        <f>+'24-01-321 Ind. Telecentros'!AE27</f>
        <v>0</v>
      </c>
      <c r="U12" s="63">
        <f>+'24-01-321 Ind. Telecentros'!AF27</f>
        <v>0</v>
      </c>
      <c r="V12" s="63">
        <f>+'24-01-321 Ind. Telecentros'!AG27</f>
        <v>0</v>
      </c>
      <c r="W12" s="63">
        <f>+'24-01-321 Ind. Telecentros'!AH27</f>
        <v>0</v>
      </c>
      <c r="X12" s="86">
        <f>+'24-01-321 Ind. Telecentros'!AI27</f>
        <v>0</v>
      </c>
      <c r="Y12" s="86">
        <f>+'24-01-321 Ind. Telecentros'!AJ27</f>
        <v>0</v>
      </c>
    </row>
    <row r="13" spans="1:25" ht="24.75" customHeight="1" x14ac:dyDescent="0.25">
      <c r="A13" s="85" t="s">
        <v>54</v>
      </c>
      <c r="B13" s="63">
        <f>+'24-01-321 Ind. Telecentros'!J31</f>
        <v>0</v>
      </c>
      <c r="C13" s="63">
        <f>+'24-01-321 Ind. Telecentros'!K31</f>
        <v>0</v>
      </c>
      <c r="D13" s="63">
        <f>+'24-01-321 Ind. Telecentros'!M31</f>
        <v>0</v>
      </c>
      <c r="E13" s="63">
        <f>+'24-01-321 Ind. Telecentros'!N31</f>
        <v>0</v>
      </c>
      <c r="F13" s="63">
        <f>+'24-01-321 Ind. Telecentros'!O31</f>
        <v>0</v>
      </c>
      <c r="G13" s="63">
        <f>+'24-01-321 Ind. Telecentros'!R31</f>
        <v>0</v>
      </c>
      <c r="H13" s="63">
        <f>+'24-01-321 Ind. Telecentros'!S31</f>
        <v>0</v>
      </c>
      <c r="I13" s="63">
        <f>+'24-01-321 Ind. Telecentros'!T31</f>
        <v>0</v>
      </c>
      <c r="J13" s="63">
        <f>+'24-01-321 Ind. Telecentros'!U31</f>
        <v>0</v>
      </c>
      <c r="K13" s="63">
        <f>+'24-01-321 Ind. Telecentros'!V31</f>
        <v>0</v>
      </c>
      <c r="L13" s="63">
        <f>+'24-01-321 Ind. Telecentros'!W31</f>
        <v>0</v>
      </c>
      <c r="M13" s="63">
        <f>+'24-01-321 Ind. Telecentros'!X31</f>
        <v>0</v>
      </c>
      <c r="N13" s="63">
        <f>+'24-01-321 Ind. Telecentros'!Y31</f>
        <v>0</v>
      </c>
      <c r="O13" s="63">
        <f>+'24-01-321 Ind. Telecentros'!Z31</f>
        <v>0</v>
      </c>
      <c r="P13" s="63">
        <f>+'24-01-321 Ind. Telecentros'!AA31</f>
        <v>0</v>
      </c>
      <c r="Q13" s="63">
        <f>+'24-01-321 Ind. Telecentros'!AB31</f>
        <v>0</v>
      </c>
      <c r="R13" s="63">
        <f>+'24-01-321 Ind. Telecentros'!AC31</f>
        <v>0</v>
      </c>
      <c r="S13" s="63">
        <f>+'24-01-321 Ind. Telecentros'!AD31</f>
        <v>0</v>
      </c>
      <c r="T13" s="63">
        <f>+'24-01-321 Ind. Telecentros'!AE31</f>
        <v>0</v>
      </c>
      <c r="U13" s="63">
        <f>+'24-01-321 Ind. Telecentros'!AF31</f>
        <v>0</v>
      </c>
      <c r="V13" s="63">
        <f>+'24-01-321 Ind. Telecentros'!AG31</f>
        <v>0</v>
      </c>
      <c r="W13" s="63">
        <f>+'24-01-321 Ind. Telecentros'!AH31</f>
        <v>0</v>
      </c>
      <c r="X13" s="86">
        <f>+'24-01-321 Ind. Telecentros'!AI31</f>
        <v>0</v>
      </c>
      <c r="Y13" s="86">
        <f>+'24-01-321 Ind. Telecentros'!AJ31</f>
        <v>0</v>
      </c>
    </row>
    <row r="14" spans="1:25" ht="24.75" customHeight="1" x14ac:dyDescent="0.25">
      <c r="A14" s="85" t="s">
        <v>56</v>
      </c>
      <c r="B14" s="63">
        <f>+'24-01-321 Ind. Telecentros'!J35</f>
        <v>0</v>
      </c>
      <c r="C14" s="63">
        <f>+'24-01-321 Ind. Telecentros'!K35</f>
        <v>0</v>
      </c>
      <c r="D14" s="63">
        <f>+'24-01-321 Ind. Telecentros'!M35</f>
        <v>0</v>
      </c>
      <c r="E14" s="63">
        <f>+'24-01-321 Ind. Telecentros'!N35</f>
        <v>0</v>
      </c>
      <c r="F14" s="63">
        <f>+'24-01-321 Ind. Telecentros'!O35</f>
        <v>0</v>
      </c>
      <c r="G14" s="63">
        <f>+'24-01-321 Ind. Telecentros'!R35</f>
        <v>0</v>
      </c>
      <c r="H14" s="63">
        <f>+'24-01-321 Ind. Telecentros'!S35</f>
        <v>0</v>
      </c>
      <c r="I14" s="63">
        <f>+'24-01-321 Ind. Telecentros'!T35</f>
        <v>0</v>
      </c>
      <c r="J14" s="63">
        <f>+'24-01-321 Ind. Telecentros'!U35</f>
        <v>0</v>
      </c>
      <c r="K14" s="63">
        <f>+'24-01-321 Ind. Telecentros'!V35</f>
        <v>0</v>
      </c>
      <c r="L14" s="63">
        <f>+'24-01-321 Ind. Telecentros'!W35</f>
        <v>0</v>
      </c>
      <c r="M14" s="63">
        <f>+'24-01-321 Ind. Telecentros'!X35</f>
        <v>0</v>
      </c>
      <c r="N14" s="63">
        <f>+'24-01-321 Ind. Telecentros'!Y35</f>
        <v>0</v>
      </c>
      <c r="O14" s="63">
        <f>+'24-01-321 Ind. Telecentros'!Z35</f>
        <v>0</v>
      </c>
      <c r="P14" s="63">
        <f>+'24-01-321 Ind. Telecentros'!AA35</f>
        <v>0</v>
      </c>
      <c r="Q14" s="63">
        <f>+'24-01-321 Ind. Telecentros'!AB35</f>
        <v>0</v>
      </c>
      <c r="R14" s="63">
        <f>+'24-01-321 Ind. Telecentros'!AC35</f>
        <v>0</v>
      </c>
      <c r="S14" s="63">
        <f>+'24-01-321 Ind. Telecentros'!AD35</f>
        <v>0</v>
      </c>
      <c r="T14" s="63">
        <f>+'24-01-321 Ind. Telecentros'!AE35</f>
        <v>0</v>
      </c>
      <c r="U14" s="63">
        <f>+'24-01-321 Ind. Telecentros'!AF35</f>
        <v>0</v>
      </c>
      <c r="V14" s="63">
        <f>+'24-01-321 Ind. Telecentros'!AG35</f>
        <v>0</v>
      </c>
      <c r="W14" s="63">
        <f>+'24-01-321 Ind. Telecentros'!AH35</f>
        <v>0</v>
      </c>
      <c r="X14" s="86">
        <f>+'24-01-321 Ind. Telecentros'!AI35</f>
        <v>0</v>
      </c>
      <c r="Y14" s="86">
        <f>+'24-01-321 Ind. Telecentros'!AJ35</f>
        <v>0</v>
      </c>
    </row>
    <row r="15" spans="1:25" ht="24.75" customHeight="1" x14ac:dyDescent="0.25">
      <c r="A15" s="85" t="s">
        <v>58</v>
      </c>
      <c r="B15" s="63">
        <f>+'24-01-321 Ind. Telecentros'!J39</f>
        <v>0</v>
      </c>
      <c r="C15" s="63">
        <f>+'24-01-321 Ind. Telecentros'!K39</f>
        <v>0</v>
      </c>
      <c r="D15" s="63">
        <f>+'24-01-321 Ind. Telecentros'!M39</f>
        <v>0</v>
      </c>
      <c r="E15" s="63">
        <f>+'24-01-321 Ind. Telecentros'!N39</f>
        <v>0</v>
      </c>
      <c r="F15" s="63">
        <f>+'24-01-321 Ind. Telecentros'!O39</f>
        <v>0</v>
      </c>
      <c r="G15" s="63">
        <f>+'24-01-321 Ind. Telecentros'!R39</f>
        <v>0</v>
      </c>
      <c r="H15" s="63">
        <f>+'24-01-321 Ind. Telecentros'!S39</f>
        <v>0</v>
      </c>
      <c r="I15" s="63">
        <f>+'24-01-321 Ind. Telecentros'!T39</f>
        <v>0</v>
      </c>
      <c r="J15" s="63">
        <f>+'24-01-321 Ind. Telecentros'!U39</f>
        <v>0</v>
      </c>
      <c r="K15" s="63">
        <f>+'24-01-321 Ind. Telecentros'!V39</f>
        <v>0</v>
      </c>
      <c r="L15" s="63">
        <f>+'24-01-321 Ind. Telecentros'!W39</f>
        <v>0</v>
      </c>
      <c r="M15" s="63">
        <f>+'24-01-321 Ind. Telecentros'!X39</f>
        <v>0</v>
      </c>
      <c r="N15" s="63">
        <f>+'24-01-321 Ind. Telecentros'!Y39</f>
        <v>0</v>
      </c>
      <c r="O15" s="63">
        <f>+'24-01-321 Ind. Telecentros'!Z39</f>
        <v>0</v>
      </c>
      <c r="P15" s="63">
        <f>+'24-01-321 Ind. Telecentros'!AA39</f>
        <v>0</v>
      </c>
      <c r="Q15" s="63">
        <f>+'24-01-321 Ind. Telecentros'!AB39</f>
        <v>0</v>
      </c>
      <c r="R15" s="63">
        <f>+'24-01-321 Ind. Telecentros'!AC39</f>
        <v>0</v>
      </c>
      <c r="S15" s="63">
        <f>+'24-01-321 Ind. Telecentros'!AD39</f>
        <v>0</v>
      </c>
      <c r="T15" s="63">
        <f>+'24-01-321 Ind. Telecentros'!AE39</f>
        <v>0</v>
      </c>
      <c r="U15" s="63">
        <f>+'24-01-321 Ind. Telecentros'!AF39</f>
        <v>0</v>
      </c>
      <c r="V15" s="63">
        <f>+'24-01-321 Ind. Telecentros'!AG39</f>
        <v>0</v>
      </c>
      <c r="W15" s="63">
        <f>+'24-01-321 Ind. Telecentros'!AH39</f>
        <v>0</v>
      </c>
      <c r="X15" s="86">
        <f>+'24-01-321 Ind. Telecentros'!AI39</f>
        <v>0</v>
      </c>
      <c r="Y15" s="86">
        <f>+'24-01-321 Ind. Telecentros'!AJ39</f>
        <v>0</v>
      </c>
    </row>
    <row r="16" spans="1:25" ht="24.75" customHeight="1" x14ac:dyDescent="0.25">
      <c r="A16" s="85" t="s">
        <v>60</v>
      </c>
      <c r="B16" s="63">
        <f>+'24-01-321 Ind. Telecentros'!J43</f>
        <v>0</v>
      </c>
      <c r="C16" s="63">
        <f>+'24-01-321 Ind. Telecentros'!K43</f>
        <v>0</v>
      </c>
      <c r="D16" s="63">
        <f>+'24-01-321 Ind. Telecentros'!M43</f>
        <v>0</v>
      </c>
      <c r="E16" s="63">
        <f>+'24-01-321 Ind. Telecentros'!N43</f>
        <v>0</v>
      </c>
      <c r="F16" s="63">
        <f>+'24-01-321 Ind. Telecentros'!O43</f>
        <v>0</v>
      </c>
      <c r="G16" s="63">
        <f>+'24-01-321 Ind. Telecentros'!R43</f>
        <v>0</v>
      </c>
      <c r="H16" s="63">
        <f>+'24-01-321 Ind. Telecentros'!S43</f>
        <v>0</v>
      </c>
      <c r="I16" s="63">
        <f>+'24-01-321 Ind. Telecentros'!T43</f>
        <v>0</v>
      </c>
      <c r="J16" s="63">
        <f>+'24-01-321 Ind. Telecentros'!U43</f>
        <v>0</v>
      </c>
      <c r="K16" s="63">
        <f>+'24-01-321 Ind. Telecentros'!V43</f>
        <v>0</v>
      </c>
      <c r="L16" s="63">
        <f>+'24-01-321 Ind. Telecentros'!W43</f>
        <v>0</v>
      </c>
      <c r="M16" s="63">
        <f>+'24-01-321 Ind. Telecentros'!X43</f>
        <v>0</v>
      </c>
      <c r="N16" s="63">
        <f>+'24-01-321 Ind. Telecentros'!Y43</f>
        <v>0</v>
      </c>
      <c r="O16" s="63">
        <f>+'24-01-321 Ind. Telecentros'!Z43</f>
        <v>0</v>
      </c>
      <c r="P16" s="63">
        <f>+'24-01-321 Ind. Telecentros'!AA43</f>
        <v>0</v>
      </c>
      <c r="Q16" s="63">
        <f>+'24-01-321 Ind. Telecentros'!AB43</f>
        <v>0</v>
      </c>
      <c r="R16" s="63">
        <f>+'24-01-321 Ind. Telecentros'!AC43</f>
        <v>0</v>
      </c>
      <c r="S16" s="63">
        <f>+'24-01-321 Ind. Telecentros'!AD43</f>
        <v>0</v>
      </c>
      <c r="T16" s="63">
        <f>+'24-01-321 Ind. Telecentros'!AE43</f>
        <v>0</v>
      </c>
      <c r="U16" s="63">
        <f>+'24-01-321 Ind. Telecentros'!AF43</f>
        <v>0</v>
      </c>
      <c r="V16" s="63">
        <f>+'24-01-321 Ind. Telecentros'!AG43</f>
        <v>0</v>
      </c>
      <c r="W16" s="63">
        <f>+'24-01-321 Ind. Telecentros'!AH43</f>
        <v>0</v>
      </c>
      <c r="X16" s="86">
        <f>+'24-01-321 Ind. Telecentros'!AI43</f>
        <v>0</v>
      </c>
      <c r="Y16" s="86">
        <f>+'24-01-321 Ind. Telecentros'!AJ43</f>
        <v>0</v>
      </c>
    </row>
    <row r="17" spans="1:25" ht="24.75" customHeight="1" x14ac:dyDescent="0.25">
      <c r="A17" s="85" t="s">
        <v>62</v>
      </c>
      <c r="B17" s="63">
        <f>+'24-01-321 Ind. Telecentros'!J47</f>
        <v>0</v>
      </c>
      <c r="C17" s="63">
        <f>+'24-01-321 Ind. Telecentros'!K47</f>
        <v>0</v>
      </c>
      <c r="D17" s="63">
        <f>+'24-01-321 Ind. Telecentros'!M47</f>
        <v>0</v>
      </c>
      <c r="E17" s="63">
        <f>+'24-01-321 Ind. Telecentros'!N47</f>
        <v>0</v>
      </c>
      <c r="F17" s="63">
        <f>+'24-01-321 Ind. Telecentros'!O47</f>
        <v>0</v>
      </c>
      <c r="G17" s="63">
        <f>+'24-01-321 Ind. Telecentros'!R47</f>
        <v>0</v>
      </c>
      <c r="H17" s="63">
        <f>+'24-01-321 Ind. Telecentros'!S47</f>
        <v>0</v>
      </c>
      <c r="I17" s="63">
        <f>+'24-01-321 Ind. Telecentros'!T47</f>
        <v>0</v>
      </c>
      <c r="J17" s="63">
        <f>+'24-01-321 Ind. Telecentros'!U47</f>
        <v>0</v>
      </c>
      <c r="K17" s="63">
        <f>+'24-01-321 Ind. Telecentros'!V47</f>
        <v>0</v>
      </c>
      <c r="L17" s="63">
        <f>+'24-01-321 Ind. Telecentros'!W47</f>
        <v>0</v>
      </c>
      <c r="M17" s="63">
        <f>+'24-01-321 Ind. Telecentros'!X47</f>
        <v>0</v>
      </c>
      <c r="N17" s="63">
        <f>+'24-01-321 Ind. Telecentros'!Y47</f>
        <v>0</v>
      </c>
      <c r="O17" s="63">
        <f>+'24-01-321 Ind. Telecentros'!Z47</f>
        <v>0</v>
      </c>
      <c r="P17" s="63">
        <f>+'24-01-321 Ind. Telecentros'!AA47</f>
        <v>0</v>
      </c>
      <c r="Q17" s="63">
        <f>+'24-01-321 Ind. Telecentros'!AB47</f>
        <v>0</v>
      </c>
      <c r="R17" s="63">
        <f>+'24-01-321 Ind. Telecentros'!AC47</f>
        <v>0</v>
      </c>
      <c r="S17" s="63">
        <f>+'24-01-321 Ind. Telecentros'!AD47</f>
        <v>0</v>
      </c>
      <c r="T17" s="63">
        <f>+'24-01-321 Ind. Telecentros'!AE47</f>
        <v>0</v>
      </c>
      <c r="U17" s="63">
        <f>+'24-01-321 Ind. Telecentros'!AF47</f>
        <v>0</v>
      </c>
      <c r="V17" s="63">
        <f>+'24-01-321 Ind. Telecentros'!AG47</f>
        <v>0</v>
      </c>
      <c r="W17" s="63">
        <f>+'24-01-321 Ind. Telecentros'!AH47</f>
        <v>0</v>
      </c>
      <c r="X17" s="86">
        <f>+'24-01-321 Ind. Telecentros'!AI47</f>
        <v>0</v>
      </c>
      <c r="Y17" s="86">
        <f>+'24-01-321 Ind. Telecentros'!AJ44</f>
        <v>0</v>
      </c>
    </row>
    <row r="18" spans="1:25" ht="24.75" customHeight="1" x14ac:dyDescent="0.25">
      <c r="A18" s="85" t="s">
        <v>64</v>
      </c>
      <c r="B18" s="63">
        <f>+'24-01-321 Ind. Telecentros'!J51</f>
        <v>0</v>
      </c>
      <c r="C18" s="63">
        <f>+'24-01-321 Ind. Telecentros'!K51</f>
        <v>0</v>
      </c>
      <c r="D18" s="63">
        <f>+'24-01-321 Ind. Telecentros'!M51</f>
        <v>0</v>
      </c>
      <c r="E18" s="63">
        <f>+'24-01-321 Ind. Telecentros'!N51</f>
        <v>0</v>
      </c>
      <c r="F18" s="63">
        <f>+'24-01-321 Ind. Telecentros'!O51</f>
        <v>0</v>
      </c>
      <c r="G18" s="63">
        <f>+'24-01-321 Ind. Telecentros'!R51</f>
        <v>0</v>
      </c>
      <c r="H18" s="63">
        <f>+'24-01-321 Ind. Telecentros'!S51</f>
        <v>0</v>
      </c>
      <c r="I18" s="63">
        <f>+'24-01-321 Ind. Telecentros'!T51</f>
        <v>0</v>
      </c>
      <c r="J18" s="63">
        <f>+'24-01-321 Ind. Telecentros'!U51</f>
        <v>0</v>
      </c>
      <c r="K18" s="63">
        <f>+'24-01-321 Ind. Telecentros'!V51</f>
        <v>0</v>
      </c>
      <c r="L18" s="63">
        <f>+'24-01-321 Ind. Telecentros'!W51</f>
        <v>0</v>
      </c>
      <c r="M18" s="63">
        <f>+'24-01-321 Ind. Telecentros'!X51</f>
        <v>0</v>
      </c>
      <c r="N18" s="63">
        <f>+'24-01-321 Ind. Telecentros'!Y51</f>
        <v>0</v>
      </c>
      <c r="O18" s="63">
        <f>+'24-01-321 Ind. Telecentros'!Z51</f>
        <v>0</v>
      </c>
      <c r="P18" s="63">
        <f>+'24-01-321 Ind. Telecentros'!AA51</f>
        <v>0</v>
      </c>
      <c r="Q18" s="63">
        <f>+'24-01-321 Ind. Telecentros'!AB51</f>
        <v>0</v>
      </c>
      <c r="R18" s="63">
        <f>+'24-01-321 Ind. Telecentros'!AC51</f>
        <v>0</v>
      </c>
      <c r="S18" s="63">
        <f>+'24-01-321 Ind. Telecentros'!AD51</f>
        <v>0</v>
      </c>
      <c r="T18" s="63">
        <f>+'24-01-321 Ind. Telecentros'!AE51</f>
        <v>0</v>
      </c>
      <c r="U18" s="63">
        <f>+'24-01-321 Ind. Telecentros'!AF51</f>
        <v>0</v>
      </c>
      <c r="V18" s="63">
        <f>+'24-01-321 Ind. Telecentros'!AG51</f>
        <v>0</v>
      </c>
      <c r="W18" s="63">
        <f>+'24-01-321 Ind. Telecentros'!AH51</f>
        <v>0</v>
      </c>
      <c r="X18" s="86">
        <f>+'24-01-321 Ind. Telecentros'!AI51</f>
        <v>0</v>
      </c>
      <c r="Y18" s="86">
        <f>+'24-01-321 Ind. Telecentros'!AJ51</f>
        <v>0</v>
      </c>
    </row>
    <row r="19" spans="1:25" ht="24.75" customHeight="1" x14ac:dyDescent="0.25">
      <c r="A19" s="85" t="s">
        <v>66</v>
      </c>
      <c r="B19" s="63">
        <f>+'24-01-321 Ind. Telecentros'!J55</f>
        <v>0</v>
      </c>
      <c r="C19" s="63">
        <f>+'24-01-321 Ind. Telecentros'!K55</f>
        <v>0</v>
      </c>
      <c r="D19" s="63">
        <f>+'24-01-321 Ind. Telecentros'!M55</f>
        <v>0</v>
      </c>
      <c r="E19" s="63">
        <f>+'24-01-321 Ind. Telecentros'!N55</f>
        <v>0</v>
      </c>
      <c r="F19" s="63">
        <f>+'24-01-321 Ind. Telecentros'!O55</f>
        <v>0</v>
      </c>
      <c r="G19" s="63">
        <f>+'24-01-321 Ind. Telecentros'!R55</f>
        <v>0</v>
      </c>
      <c r="H19" s="63">
        <f>+'24-01-321 Ind. Telecentros'!S55</f>
        <v>0</v>
      </c>
      <c r="I19" s="63">
        <f>+'24-01-321 Ind. Telecentros'!T55</f>
        <v>0</v>
      </c>
      <c r="J19" s="63">
        <f>+'24-01-321 Ind. Telecentros'!U55</f>
        <v>0</v>
      </c>
      <c r="K19" s="63">
        <f>+'24-01-321 Ind. Telecentros'!V55</f>
        <v>0</v>
      </c>
      <c r="L19" s="63">
        <f>+'24-01-321 Ind. Telecentros'!W55</f>
        <v>0</v>
      </c>
      <c r="M19" s="63">
        <f>+'24-01-321 Ind. Telecentros'!X55</f>
        <v>0</v>
      </c>
      <c r="N19" s="63">
        <f>+'24-01-321 Ind. Telecentros'!Y55</f>
        <v>0</v>
      </c>
      <c r="O19" s="63">
        <f>+'24-01-321 Ind. Telecentros'!Z55</f>
        <v>0</v>
      </c>
      <c r="P19" s="63">
        <f>+'24-01-321 Ind. Telecentros'!AA55</f>
        <v>0</v>
      </c>
      <c r="Q19" s="63">
        <f>+'24-01-321 Ind. Telecentros'!AB55</f>
        <v>0</v>
      </c>
      <c r="R19" s="63">
        <f>+'24-01-321 Ind. Telecentros'!AC55</f>
        <v>0</v>
      </c>
      <c r="S19" s="63">
        <f>+'24-01-321 Ind. Telecentros'!AD55</f>
        <v>0</v>
      </c>
      <c r="T19" s="63">
        <f>+'24-01-321 Ind. Telecentros'!AE55</f>
        <v>0</v>
      </c>
      <c r="U19" s="63">
        <f>+'24-01-321 Ind. Telecentros'!AF55</f>
        <v>0</v>
      </c>
      <c r="V19" s="63">
        <f>+'24-01-321 Ind. Telecentros'!AG55</f>
        <v>0</v>
      </c>
      <c r="W19" s="63">
        <f>+'24-01-321 Ind. Telecentros'!AH55</f>
        <v>0</v>
      </c>
      <c r="X19" s="86">
        <f>+'24-01-321 Ind. Telecentros'!AI55</f>
        <v>0</v>
      </c>
      <c r="Y19" s="86">
        <f>+'24-01-321 Ind. Telecentros'!AJ55</f>
        <v>0</v>
      </c>
    </row>
    <row r="20" spans="1:25" ht="24.75" customHeight="1" x14ac:dyDescent="0.25">
      <c r="A20" s="87" t="s">
        <v>68</v>
      </c>
      <c r="B20" s="63">
        <f>+'24-01-321 Ind. Telecentros'!J59</f>
        <v>0</v>
      </c>
      <c r="C20" s="63">
        <f>+'24-01-321 Ind. Telecentros'!K59</f>
        <v>0</v>
      </c>
      <c r="D20" s="63">
        <f>+'24-01-321 Ind. Telecentros'!M59</f>
        <v>0</v>
      </c>
      <c r="E20" s="63">
        <f>+'24-01-321 Ind. Telecentros'!N59</f>
        <v>0</v>
      </c>
      <c r="F20" s="63">
        <f>+'24-01-321 Ind. Telecentros'!O59</f>
        <v>0</v>
      </c>
      <c r="G20" s="63">
        <f>+'24-01-321 Ind. Telecentros'!R59</f>
        <v>0</v>
      </c>
      <c r="H20" s="63">
        <f>+'24-01-321 Ind. Telecentros'!S59</f>
        <v>0</v>
      </c>
      <c r="I20" s="63">
        <f>+'24-01-321 Ind. Telecentros'!T59</f>
        <v>0</v>
      </c>
      <c r="J20" s="63">
        <f>+'24-01-321 Ind. Telecentros'!U59</f>
        <v>0</v>
      </c>
      <c r="K20" s="63">
        <f>+'24-01-321 Ind. Telecentros'!V59</f>
        <v>0</v>
      </c>
      <c r="L20" s="63">
        <f>+'24-01-321 Ind. Telecentros'!W59</f>
        <v>0</v>
      </c>
      <c r="M20" s="63">
        <f>+'24-01-321 Ind. Telecentros'!X59</f>
        <v>0</v>
      </c>
      <c r="N20" s="63">
        <f>+'24-01-321 Ind. Telecentros'!Y59</f>
        <v>0</v>
      </c>
      <c r="O20" s="63">
        <f>+'24-01-321 Ind. Telecentros'!Z59</f>
        <v>0</v>
      </c>
      <c r="P20" s="63">
        <f>+'24-01-321 Ind. Telecentros'!AA59</f>
        <v>0</v>
      </c>
      <c r="Q20" s="63">
        <f>+'24-01-321 Ind. Telecentros'!AB59</f>
        <v>0</v>
      </c>
      <c r="R20" s="63">
        <f>+'24-01-321 Ind. Telecentros'!AC59</f>
        <v>0</v>
      </c>
      <c r="S20" s="63">
        <f>+'24-01-321 Ind. Telecentros'!AD59</f>
        <v>0</v>
      </c>
      <c r="T20" s="63">
        <f>+'24-01-321 Ind. Telecentros'!AE59</f>
        <v>0</v>
      </c>
      <c r="U20" s="63">
        <f>+'24-01-321 Ind. Telecentros'!AF59</f>
        <v>0</v>
      </c>
      <c r="V20" s="63">
        <f>+'24-01-321 Ind. Telecentros'!AG59</f>
        <v>0</v>
      </c>
      <c r="W20" s="63">
        <f>+'24-01-321 Ind. Telecentros'!AH59</f>
        <v>0</v>
      </c>
      <c r="X20" s="86">
        <f>+'24-01-321 Ind. Telecentros'!AI59</f>
        <v>0</v>
      </c>
      <c r="Y20" s="86">
        <f>+'24-01-321 Ind. Telecentros'!AJ59</f>
        <v>0</v>
      </c>
    </row>
    <row r="21" spans="1:25" ht="24.75" customHeight="1" x14ac:dyDescent="0.25">
      <c r="A21" s="87" t="s">
        <v>70</v>
      </c>
      <c r="B21" s="63">
        <f>+'24-01-321 Ind. Telecentros'!J63</f>
        <v>0</v>
      </c>
      <c r="C21" s="63">
        <f>+'24-01-321 Ind. Telecentros'!K63</f>
        <v>0</v>
      </c>
      <c r="D21" s="63">
        <f>+'24-01-321 Ind. Telecentros'!M63</f>
        <v>0</v>
      </c>
      <c r="E21" s="63">
        <f>+'24-01-321 Ind. Telecentros'!N63</f>
        <v>0</v>
      </c>
      <c r="F21" s="63">
        <f>+'24-01-321 Ind. Telecentros'!O63</f>
        <v>0</v>
      </c>
      <c r="G21" s="63">
        <f>+'24-01-321 Ind. Telecentros'!R63</f>
        <v>0</v>
      </c>
      <c r="H21" s="63">
        <f>+'24-01-321 Ind. Telecentros'!S63</f>
        <v>0</v>
      </c>
      <c r="I21" s="63">
        <f>+'24-01-321 Ind. Telecentros'!T63</f>
        <v>0</v>
      </c>
      <c r="J21" s="63">
        <f>+'24-01-321 Ind. Telecentros'!U63</f>
        <v>0</v>
      </c>
      <c r="K21" s="63">
        <f>+'24-01-321 Ind. Telecentros'!V63</f>
        <v>0</v>
      </c>
      <c r="L21" s="63">
        <f>+'24-01-321 Ind. Telecentros'!W63</f>
        <v>0</v>
      </c>
      <c r="M21" s="63">
        <f>+'24-01-321 Ind. Telecentros'!X63</f>
        <v>0</v>
      </c>
      <c r="N21" s="63">
        <f>+'24-01-321 Ind. Telecentros'!Y63</f>
        <v>0</v>
      </c>
      <c r="O21" s="63">
        <f>+'24-01-321 Ind. Telecentros'!Z63</f>
        <v>0</v>
      </c>
      <c r="P21" s="63">
        <f>+'24-01-321 Ind. Telecentros'!AA63</f>
        <v>0</v>
      </c>
      <c r="Q21" s="63">
        <f>+'24-01-321 Ind. Telecentros'!AB63</f>
        <v>0</v>
      </c>
      <c r="R21" s="63">
        <f>+'24-01-321 Ind. Telecentros'!AC63</f>
        <v>0</v>
      </c>
      <c r="S21" s="63">
        <f>+'24-01-321 Ind. Telecentros'!AD63</f>
        <v>0</v>
      </c>
      <c r="T21" s="63">
        <f>+'24-01-321 Ind. Telecentros'!AE63</f>
        <v>0</v>
      </c>
      <c r="U21" s="63">
        <f>+'24-01-321 Ind. Telecentros'!AF63</f>
        <v>0</v>
      </c>
      <c r="V21" s="63">
        <f>+'24-01-321 Ind. Telecentros'!AG63</f>
        <v>0</v>
      </c>
      <c r="W21" s="63">
        <f>+'24-01-321 Ind. Telecentros'!AH63</f>
        <v>0</v>
      </c>
      <c r="X21" s="86">
        <f>+'24-01-321 Ind. Telecentros'!AI63</f>
        <v>0</v>
      </c>
      <c r="Y21" s="86">
        <f>+'24-01-321 Ind. Telecentros'!AJ63</f>
        <v>0</v>
      </c>
    </row>
    <row r="22" spans="1:25" ht="24.75" customHeight="1" x14ac:dyDescent="0.25">
      <c r="A22" s="87" t="s">
        <v>72</v>
      </c>
      <c r="B22" s="63">
        <f>+'24-01-321 Ind. Telecentros'!J67</f>
        <v>0</v>
      </c>
      <c r="C22" s="63">
        <f>+'24-01-321 Ind. Telecentros'!K67</f>
        <v>0</v>
      </c>
      <c r="D22" s="63">
        <f>+'24-01-321 Ind. Telecentros'!M67</f>
        <v>0</v>
      </c>
      <c r="E22" s="63">
        <f>+'24-01-321 Ind. Telecentros'!N67</f>
        <v>0</v>
      </c>
      <c r="F22" s="63">
        <f>+'24-01-321 Ind. Telecentros'!O67</f>
        <v>0</v>
      </c>
      <c r="G22" s="63">
        <f>+'24-01-321 Ind. Telecentros'!R67</f>
        <v>0</v>
      </c>
      <c r="H22" s="63">
        <f>+'24-01-321 Ind. Telecentros'!S67</f>
        <v>0</v>
      </c>
      <c r="I22" s="63">
        <f>+'24-01-321 Ind. Telecentros'!T67</f>
        <v>0</v>
      </c>
      <c r="J22" s="63">
        <f>+'24-01-321 Ind. Telecentros'!U67</f>
        <v>0</v>
      </c>
      <c r="K22" s="63">
        <f>+'24-01-321 Ind. Telecentros'!V67</f>
        <v>0</v>
      </c>
      <c r="L22" s="63">
        <f>+'24-01-321 Ind. Telecentros'!W67</f>
        <v>0</v>
      </c>
      <c r="M22" s="63">
        <f>+'24-01-321 Ind. Telecentros'!X67</f>
        <v>0</v>
      </c>
      <c r="N22" s="63">
        <f>+'24-01-321 Ind. Telecentros'!Y67</f>
        <v>0</v>
      </c>
      <c r="O22" s="63">
        <f>+'24-01-321 Ind. Telecentros'!Z67</f>
        <v>0</v>
      </c>
      <c r="P22" s="63">
        <f>+'24-01-321 Ind. Telecentros'!AA67</f>
        <v>0</v>
      </c>
      <c r="Q22" s="63">
        <f>+'24-01-321 Ind. Telecentros'!AB67</f>
        <v>0</v>
      </c>
      <c r="R22" s="63">
        <f>+'24-01-321 Ind. Telecentros'!AC67</f>
        <v>0</v>
      </c>
      <c r="S22" s="63">
        <f>+'24-01-321 Ind. Telecentros'!AD67</f>
        <v>0</v>
      </c>
      <c r="T22" s="63">
        <f>+'24-01-321 Ind. Telecentros'!AE67</f>
        <v>0</v>
      </c>
      <c r="U22" s="63">
        <f>+'24-01-321 Ind. Telecentros'!AF67</f>
        <v>0</v>
      </c>
      <c r="V22" s="63">
        <f>+'24-01-321 Ind. Telecentros'!AG67</f>
        <v>0</v>
      </c>
      <c r="W22" s="63">
        <f>+'24-01-321 Ind. Telecentros'!AH67</f>
        <v>0</v>
      </c>
      <c r="X22" s="86">
        <f>+'24-01-321 Ind. Telecentros'!AI67</f>
        <v>0</v>
      </c>
      <c r="Y22" s="86">
        <f>+'24-01-321 Ind. Telecentros'!AJ67</f>
        <v>0</v>
      </c>
    </row>
    <row r="23" spans="1:25" ht="24.75" customHeight="1" x14ac:dyDescent="0.25">
      <c r="A23" s="88" t="s">
        <v>74</v>
      </c>
      <c r="B23" s="63">
        <f>+'24-01-321 Ind. Telecentros'!J71</f>
        <v>1483013000</v>
      </c>
      <c r="C23" s="63">
        <f>+'24-01-321 Ind. Telecentros'!K71</f>
        <v>1483013000</v>
      </c>
      <c r="D23" s="63">
        <f>+'24-01-321 Ind. Telecentros'!M71</f>
        <v>0</v>
      </c>
      <c r="E23" s="63">
        <f>+'24-01-321 Ind. Telecentros'!N71</f>
        <v>0</v>
      </c>
      <c r="F23" s="63">
        <f>+'24-01-321 Ind. Telecentros'!O71</f>
        <v>0</v>
      </c>
      <c r="G23" s="63">
        <f>+'24-01-321 Ind. Telecentros'!R71</f>
        <v>0</v>
      </c>
      <c r="H23" s="63">
        <f>+'24-01-321 Ind. Telecentros'!S71</f>
        <v>0</v>
      </c>
      <c r="I23" s="63">
        <f>+'24-01-321 Ind. Telecentros'!T71</f>
        <v>370753250</v>
      </c>
      <c r="J23" s="63">
        <f>+'24-01-321 Ind. Telecentros'!U71</f>
        <v>370753250</v>
      </c>
      <c r="K23" s="63">
        <f>+'24-01-321 Ind. Telecentros'!V71</f>
        <v>0</v>
      </c>
      <c r="L23" s="63">
        <f>+'24-01-321 Ind. Telecentros'!W71</f>
        <v>0</v>
      </c>
      <c r="M23" s="63">
        <f>+'24-01-321 Ind. Telecentros'!X71</f>
        <v>0</v>
      </c>
      <c r="N23" s="63">
        <f>+'24-01-321 Ind. Telecentros'!Y71</f>
        <v>0</v>
      </c>
      <c r="O23" s="63">
        <f>+'24-01-321 Ind. Telecentros'!Z71</f>
        <v>0</v>
      </c>
      <c r="P23" s="63">
        <f>+'24-01-321 Ind. Telecentros'!AA71</f>
        <v>0</v>
      </c>
      <c r="Q23" s="63">
        <f>+'24-01-321 Ind. Telecentros'!AB71</f>
        <v>0</v>
      </c>
      <c r="R23" s="63">
        <f>+'24-01-321 Ind. Telecentros'!AC71</f>
        <v>0</v>
      </c>
      <c r="S23" s="63">
        <f>+'24-01-321 Ind. Telecentros'!AD71</f>
        <v>0</v>
      </c>
      <c r="T23" s="63">
        <f>+'24-01-321 Ind. Telecentros'!AE71</f>
        <v>0</v>
      </c>
      <c r="U23" s="63">
        <f>+'24-01-321 Ind. Telecentros'!AF71</f>
        <v>0</v>
      </c>
      <c r="V23" s="63">
        <f>+'24-01-321 Ind. Telecentros'!AG71</f>
        <v>0</v>
      </c>
      <c r="W23" s="63">
        <f>+'24-01-321 Ind. Telecentros'!AH71</f>
        <v>370753250</v>
      </c>
      <c r="X23" s="86">
        <f>+'24-01-321 Ind. Telecentros'!AI71</f>
        <v>0.25</v>
      </c>
      <c r="Y23" s="86">
        <f>+'24-01-321 Ind. Telecentros'!AJ71</f>
        <v>1</v>
      </c>
    </row>
    <row r="24" spans="1:25" ht="25.5" x14ac:dyDescent="0.25">
      <c r="A24" s="8" t="str">
        <f>"TOTAL ASIG."&amp;" "&amp;$A$5</f>
        <v>TOTAL ASIG. 24-01-321 "Fundación de las Familias - Programa Red Telecentros"</v>
      </c>
      <c r="B24" s="74">
        <f>SUM(B8:B23)</f>
        <v>1483013000</v>
      </c>
      <c r="C24" s="74">
        <f t="shared" ref="C24:V24" si="0">SUM(C8:C23)</f>
        <v>1483013000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370753250</v>
      </c>
      <c r="J24" s="74">
        <f t="shared" si="0"/>
        <v>370753250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370753250</v>
      </c>
      <c r="X24" s="89">
        <f>+'24-01-321 Ind. Telecentros'!AI72</f>
        <v>0.25</v>
      </c>
      <c r="Y24" s="89">
        <f>'24-01-321 Ind. Telecentros'!AJ72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topLeftCell="A5" zoomScaleNormal="100" workbookViewId="0">
      <selection activeCell="C25" sqref="C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'24-03-409 Ind. UCAI'!A5:U5</f>
        <v>24-03-409 "Programa Asuntos Indígenas"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+'24-03-409 Ind. UCAI'!J11</f>
        <v>0</v>
      </c>
      <c r="C8" s="63">
        <f>+'24-03-409 Ind. UCAI'!K11</f>
        <v>0</v>
      </c>
      <c r="D8" s="63">
        <f>+'24-03-409 Ind. UCAI'!M11</f>
        <v>0</v>
      </c>
      <c r="E8" s="63">
        <f>+'24-03-409 Ind. UCAI'!N11</f>
        <v>0</v>
      </c>
      <c r="F8" s="63">
        <f>+'24-03-409 Ind. UCAI'!O11</f>
        <v>0</v>
      </c>
      <c r="G8" s="63">
        <f>+'24-03-409 Ind. UCAI'!R11</f>
        <v>0</v>
      </c>
      <c r="H8" s="63">
        <f>+'24-03-409 Ind. UCAI'!S11</f>
        <v>0</v>
      </c>
      <c r="I8" s="63">
        <f>+'24-03-409 Ind. UCAI'!T11</f>
        <v>0</v>
      </c>
      <c r="J8" s="63">
        <f>+'24-03-409 Ind. UCAI'!U11</f>
        <v>0</v>
      </c>
      <c r="K8" s="63">
        <f>+'24-03-409 Ind. UCAI'!V11</f>
        <v>0</v>
      </c>
      <c r="L8" s="63">
        <f>+'24-03-409 Ind. UCAI'!W11</f>
        <v>0</v>
      </c>
      <c r="M8" s="63">
        <f>+'24-03-409 Ind. UCAI'!X11</f>
        <v>0</v>
      </c>
      <c r="N8" s="63">
        <f>+'24-03-409 Ind. UCAI'!Y11</f>
        <v>0</v>
      </c>
      <c r="O8" s="63">
        <f>+'24-03-409 Ind. UCAI'!Z11</f>
        <v>0</v>
      </c>
      <c r="P8" s="63">
        <f>+'24-03-409 Ind. UCAI'!AA11</f>
        <v>0</v>
      </c>
      <c r="Q8" s="63">
        <f>+'24-03-409 Ind. UCAI'!AB11</f>
        <v>0</v>
      </c>
      <c r="R8" s="63">
        <f>+'24-03-409 Ind. UCAI'!AC11</f>
        <v>0</v>
      </c>
      <c r="S8" s="63">
        <f>+'24-03-409 Ind. UCAI'!AD11</f>
        <v>0</v>
      </c>
      <c r="T8" s="63">
        <f>+'24-03-409 Ind. UCAI'!AE11</f>
        <v>0</v>
      </c>
      <c r="U8" s="63">
        <f>+'24-03-409 Ind. UCAI'!AF11</f>
        <v>0</v>
      </c>
      <c r="V8" s="63">
        <f>+'24-03-409 Ind. UCAI'!AG11</f>
        <v>0</v>
      </c>
      <c r="W8" s="63">
        <f>+'24-03-409 Ind. UCAI'!AH11</f>
        <v>0</v>
      </c>
      <c r="X8" s="86">
        <f>+'24-03-409 Ind. UCAI'!AI11</f>
        <v>0</v>
      </c>
      <c r="Y8" s="86">
        <f>+'24-03-409 Ind. UCAI'!AJ11</f>
        <v>0</v>
      </c>
    </row>
    <row r="9" spans="1:25" ht="24.75" customHeight="1" x14ac:dyDescent="0.25">
      <c r="A9" s="85" t="s">
        <v>46</v>
      </c>
      <c r="B9" s="63">
        <f>+'24-03-409 Ind. UCAI'!J15</f>
        <v>0</v>
      </c>
      <c r="C9" s="63">
        <f>+'24-03-409 Ind. UCAI'!K15</f>
        <v>0</v>
      </c>
      <c r="D9" s="63">
        <f>+'24-03-409 Ind. UCAI'!M15</f>
        <v>0</v>
      </c>
      <c r="E9" s="63">
        <f>+'24-03-409 Ind. UCAI'!N15</f>
        <v>0</v>
      </c>
      <c r="F9" s="63">
        <f>+'24-03-409 Ind. UCAI'!O15</f>
        <v>0</v>
      </c>
      <c r="G9" s="63">
        <f>+'24-03-409 Ind. UCAI'!R15</f>
        <v>0</v>
      </c>
      <c r="H9" s="63">
        <f>+'24-03-409 Ind. UCAI'!S15</f>
        <v>0</v>
      </c>
      <c r="I9" s="63">
        <f>+'24-03-409 Ind. UCAI'!T15</f>
        <v>0</v>
      </c>
      <c r="J9" s="63">
        <f>+'24-03-409 Ind. UCAI'!U15</f>
        <v>0</v>
      </c>
      <c r="K9" s="63">
        <f>+'24-03-409 Ind. UCAI'!V15</f>
        <v>0</v>
      </c>
      <c r="L9" s="63">
        <f>+'24-03-409 Ind. UCAI'!W15</f>
        <v>0</v>
      </c>
      <c r="M9" s="63">
        <f>+'24-03-409 Ind. UCAI'!X15</f>
        <v>0</v>
      </c>
      <c r="N9" s="63">
        <f>+'24-03-409 Ind. UCAI'!Y15</f>
        <v>0</v>
      </c>
      <c r="O9" s="63">
        <f>+'24-03-409 Ind. UCAI'!Z15</f>
        <v>0</v>
      </c>
      <c r="P9" s="63">
        <f>+'24-03-409 Ind. UCAI'!AA15</f>
        <v>0</v>
      </c>
      <c r="Q9" s="63">
        <f>+'24-03-409 Ind. UCAI'!AB15</f>
        <v>0</v>
      </c>
      <c r="R9" s="63">
        <f>+'24-03-409 Ind. UCAI'!AC15</f>
        <v>0</v>
      </c>
      <c r="S9" s="63">
        <f>+'24-03-409 Ind. UCAI'!AD15</f>
        <v>0</v>
      </c>
      <c r="T9" s="63">
        <f>+'24-03-409 Ind. UCAI'!AE15</f>
        <v>0</v>
      </c>
      <c r="U9" s="63">
        <f>+'24-03-409 Ind. UCAI'!AF15</f>
        <v>0</v>
      </c>
      <c r="V9" s="63">
        <f>+'24-03-409 Ind. UCAI'!AG15</f>
        <v>0</v>
      </c>
      <c r="W9" s="63">
        <f>+'24-03-409 Ind. UCAI'!AH15</f>
        <v>0</v>
      </c>
      <c r="X9" s="86">
        <f>+'24-03-409 Ind. UCAI'!AI15</f>
        <v>0</v>
      </c>
      <c r="Y9" s="86">
        <f>+'24-03-409 Ind. UCAI'!AJ15</f>
        <v>0</v>
      </c>
    </row>
    <row r="10" spans="1:25" ht="24.75" customHeight="1" x14ac:dyDescent="0.25">
      <c r="A10" s="85" t="s">
        <v>48</v>
      </c>
      <c r="B10" s="63">
        <f>+'24-03-409 Ind. UCAI'!J19</f>
        <v>0</v>
      </c>
      <c r="C10" s="63">
        <f>+'24-03-409 Ind. UCAI'!K19</f>
        <v>0</v>
      </c>
      <c r="D10" s="63">
        <f>+'24-03-409 Ind. UCAI'!M19</f>
        <v>0</v>
      </c>
      <c r="E10" s="63">
        <f>+'24-03-409 Ind. UCAI'!N19</f>
        <v>0</v>
      </c>
      <c r="F10" s="63">
        <f>+'24-03-409 Ind. UCAI'!O19</f>
        <v>0</v>
      </c>
      <c r="G10" s="63">
        <f>+'24-03-409 Ind. UCAI'!R19</f>
        <v>0</v>
      </c>
      <c r="H10" s="63">
        <f>+'24-03-409 Ind. UCAI'!S19</f>
        <v>0</v>
      </c>
      <c r="I10" s="63">
        <f>+'24-03-409 Ind. UCAI'!T19</f>
        <v>0</v>
      </c>
      <c r="J10" s="63">
        <f>+'24-03-409 Ind. UCAI'!U19</f>
        <v>0</v>
      </c>
      <c r="K10" s="63">
        <f>+'24-03-409 Ind. UCAI'!V19</f>
        <v>0</v>
      </c>
      <c r="L10" s="63">
        <f>+'24-03-409 Ind. UCAI'!W19</f>
        <v>0</v>
      </c>
      <c r="M10" s="63">
        <f>+'24-03-409 Ind. UCAI'!X19</f>
        <v>0</v>
      </c>
      <c r="N10" s="63">
        <f>+'24-03-409 Ind. UCAI'!Y19</f>
        <v>0</v>
      </c>
      <c r="O10" s="63">
        <f>+'24-03-409 Ind. UCAI'!Z19</f>
        <v>0</v>
      </c>
      <c r="P10" s="63">
        <f>+'24-03-409 Ind. UCAI'!AA19</f>
        <v>0</v>
      </c>
      <c r="Q10" s="63">
        <f>+'24-03-409 Ind. UCAI'!AB19</f>
        <v>0</v>
      </c>
      <c r="R10" s="63">
        <f>+'24-03-409 Ind. UCAI'!AC19</f>
        <v>0</v>
      </c>
      <c r="S10" s="63">
        <f>+'24-03-409 Ind. UCAI'!AD19</f>
        <v>0</v>
      </c>
      <c r="T10" s="63">
        <f>+'24-03-409 Ind. UCAI'!AE19</f>
        <v>0</v>
      </c>
      <c r="U10" s="63">
        <f>+'24-03-409 Ind. UCAI'!AF19</f>
        <v>0</v>
      </c>
      <c r="V10" s="63">
        <f>+'24-03-409 Ind. UCAI'!AG19</f>
        <v>0</v>
      </c>
      <c r="W10" s="63">
        <f>+'24-03-409 Ind. UCAI'!AH19</f>
        <v>0</v>
      </c>
      <c r="X10" s="86">
        <f>+'24-03-409 Ind. UCAI'!AI19</f>
        <v>0</v>
      </c>
      <c r="Y10" s="86">
        <f>+'24-03-409 Ind. UCAI'!AJ19</f>
        <v>0</v>
      </c>
    </row>
    <row r="11" spans="1:25" ht="24.75" customHeight="1" x14ac:dyDescent="0.25">
      <c r="A11" s="85" t="s">
        <v>50</v>
      </c>
      <c r="B11" s="63">
        <f>+'24-03-409 Ind. UCAI'!J23</f>
        <v>0</v>
      </c>
      <c r="C11" s="63">
        <f>+'24-03-409 Ind. UCAI'!K23</f>
        <v>0</v>
      </c>
      <c r="D11" s="63">
        <f>+'24-03-409 Ind. UCAI'!M23</f>
        <v>0</v>
      </c>
      <c r="E11" s="63">
        <f>+'24-03-409 Ind. UCAI'!N23</f>
        <v>0</v>
      </c>
      <c r="F11" s="63">
        <f>+'24-03-409 Ind. UCAI'!O23</f>
        <v>0</v>
      </c>
      <c r="G11" s="63">
        <f>+'24-03-409 Ind. UCAI'!R23</f>
        <v>0</v>
      </c>
      <c r="H11" s="63">
        <f>+'24-03-409 Ind. UCAI'!S23</f>
        <v>0</v>
      </c>
      <c r="I11" s="63">
        <f>+'24-03-409 Ind. UCAI'!T23</f>
        <v>0</v>
      </c>
      <c r="J11" s="63">
        <f>+'24-03-409 Ind. UCAI'!U23</f>
        <v>0</v>
      </c>
      <c r="K11" s="63">
        <f>+'24-03-409 Ind. UCAI'!V23</f>
        <v>0</v>
      </c>
      <c r="L11" s="63">
        <f>+'24-03-409 Ind. UCAI'!W23</f>
        <v>0</v>
      </c>
      <c r="M11" s="63">
        <f>+'24-03-409 Ind. UCAI'!X23</f>
        <v>0</v>
      </c>
      <c r="N11" s="63">
        <f>+'24-03-409 Ind. UCAI'!Y23</f>
        <v>0</v>
      </c>
      <c r="O11" s="63">
        <f>+'24-03-409 Ind. UCAI'!Z23</f>
        <v>0</v>
      </c>
      <c r="P11" s="63">
        <f>+'24-03-409 Ind. UCAI'!AA23</f>
        <v>0</v>
      </c>
      <c r="Q11" s="63">
        <f>+'24-03-409 Ind. UCAI'!AB23</f>
        <v>0</v>
      </c>
      <c r="R11" s="63">
        <f>+'24-03-409 Ind. UCAI'!AC23</f>
        <v>0</v>
      </c>
      <c r="S11" s="63">
        <f>+'24-03-409 Ind. UCAI'!AD23</f>
        <v>0</v>
      </c>
      <c r="T11" s="63">
        <f>+'24-03-409 Ind. UCAI'!AE23</f>
        <v>0</v>
      </c>
      <c r="U11" s="63">
        <f>+'24-03-409 Ind. UCAI'!AF23</f>
        <v>0</v>
      </c>
      <c r="V11" s="63">
        <f>+'24-03-409 Ind. UCAI'!AG23</f>
        <v>0</v>
      </c>
      <c r="W11" s="63">
        <f>+'24-03-409 Ind. UCAI'!AH23</f>
        <v>0</v>
      </c>
      <c r="X11" s="86">
        <f>+'24-03-409 Ind. UCAI'!AI23</f>
        <v>0</v>
      </c>
      <c r="Y11" s="86">
        <f>+'24-03-409 Ind. UCAI'!AJ23</f>
        <v>0</v>
      </c>
    </row>
    <row r="12" spans="1:25" ht="24.75" customHeight="1" x14ac:dyDescent="0.25">
      <c r="A12" s="85" t="s">
        <v>52</v>
      </c>
      <c r="B12" s="63">
        <f>+'24-03-409 Ind. UCAI'!J27</f>
        <v>0</v>
      </c>
      <c r="C12" s="63">
        <f>+'24-03-409 Ind. UCAI'!K27</f>
        <v>0</v>
      </c>
      <c r="D12" s="63">
        <f>+'24-03-409 Ind. UCAI'!M27</f>
        <v>0</v>
      </c>
      <c r="E12" s="63">
        <f>+'24-03-409 Ind. UCAI'!N27</f>
        <v>0</v>
      </c>
      <c r="F12" s="63">
        <f>+'24-03-409 Ind. UCAI'!O27</f>
        <v>0</v>
      </c>
      <c r="G12" s="63">
        <f>+'24-03-409 Ind. UCAI'!R27</f>
        <v>0</v>
      </c>
      <c r="H12" s="63">
        <f>+'24-03-409 Ind. UCAI'!S27</f>
        <v>0</v>
      </c>
      <c r="I12" s="63">
        <f>+'24-03-409 Ind. UCAI'!T27</f>
        <v>0</v>
      </c>
      <c r="J12" s="63">
        <f>+'24-03-409 Ind. UCAI'!U27</f>
        <v>0</v>
      </c>
      <c r="K12" s="63">
        <f>+'24-03-409 Ind. UCAI'!V27</f>
        <v>0</v>
      </c>
      <c r="L12" s="63">
        <f>+'24-03-409 Ind. UCAI'!W27</f>
        <v>0</v>
      </c>
      <c r="M12" s="63">
        <f>+'24-03-409 Ind. UCAI'!X27</f>
        <v>0</v>
      </c>
      <c r="N12" s="63">
        <f>+'24-03-409 Ind. UCAI'!Y27</f>
        <v>0</v>
      </c>
      <c r="O12" s="63">
        <f>+'24-03-409 Ind. UCAI'!Z27</f>
        <v>0</v>
      </c>
      <c r="P12" s="63">
        <f>+'24-03-409 Ind. UCAI'!AA27</f>
        <v>0</v>
      </c>
      <c r="Q12" s="63">
        <f>+'24-03-409 Ind. UCAI'!AB27</f>
        <v>0</v>
      </c>
      <c r="R12" s="63">
        <f>+'24-03-409 Ind. UCAI'!AC27</f>
        <v>0</v>
      </c>
      <c r="S12" s="63">
        <f>+'24-03-409 Ind. UCAI'!AD27</f>
        <v>0</v>
      </c>
      <c r="T12" s="63">
        <f>+'24-03-409 Ind. UCAI'!AE27</f>
        <v>0</v>
      </c>
      <c r="U12" s="63">
        <f>+'24-03-409 Ind. UCAI'!AF27</f>
        <v>0</v>
      </c>
      <c r="V12" s="63">
        <f>+'24-03-409 Ind. UCAI'!AG27</f>
        <v>0</v>
      </c>
      <c r="W12" s="63">
        <f>+'24-03-409 Ind. UCAI'!AH27</f>
        <v>0</v>
      </c>
      <c r="X12" s="86">
        <f>+'24-03-409 Ind. UCAI'!AI27</f>
        <v>0</v>
      </c>
      <c r="Y12" s="86">
        <f>+'24-03-409 Ind. UCAI'!AJ27</f>
        <v>0</v>
      </c>
    </row>
    <row r="13" spans="1:25" ht="24.75" customHeight="1" x14ac:dyDescent="0.25">
      <c r="A13" s="85" t="s">
        <v>54</v>
      </c>
      <c r="B13" s="63">
        <f>+'24-03-409 Ind. UCAI'!J31</f>
        <v>0</v>
      </c>
      <c r="C13" s="63">
        <f>+'24-03-409 Ind. UCAI'!K31</f>
        <v>0</v>
      </c>
      <c r="D13" s="63">
        <f>+'24-03-409 Ind. UCAI'!M31</f>
        <v>0</v>
      </c>
      <c r="E13" s="63">
        <f>+'24-03-409 Ind. UCAI'!N31</f>
        <v>0</v>
      </c>
      <c r="F13" s="63">
        <f>+'24-03-409 Ind. UCAI'!O31</f>
        <v>0</v>
      </c>
      <c r="G13" s="63">
        <f>+'24-03-409 Ind. UCAI'!R31</f>
        <v>0</v>
      </c>
      <c r="H13" s="63">
        <f>+'24-03-409 Ind. UCAI'!S31</f>
        <v>0</v>
      </c>
      <c r="I13" s="63">
        <f>+'24-03-409 Ind. UCAI'!T31</f>
        <v>0</v>
      </c>
      <c r="J13" s="63">
        <f>+'24-03-409 Ind. UCAI'!U31</f>
        <v>0</v>
      </c>
      <c r="K13" s="63">
        <f>+'24-03-409 Ind. UCAI'!V31</f>
        <v>0</v>
      </c>
      <c r="L13" s="63">
        <f>+'24-03-409 Ind. UCAI'!W31</f>
        <v>0</v>
      </c>
      <c r="M13" s="63">
        <f>+'24-03-409 Ind. UCAI'!X31</f>
        <v>0</v>
      </c>
      <c r="N13" s="63">
        <f>+'24-03-409 Ind. UCAI'!Y31</f>
        <v>0</v>
      </c>
      <c r="O13" s="63">
        <f>+'24-03-409 Ind. UCAI'!Z31</f>
        <v>0</v>
      </c>
      <c r="P13" s="63">
        <f>+'24-03-409 Ind. UCAI'!AA31</f>
        <v>0</v>
      </c>
      <c r="Q13" s="63">
        <f>+'24-03-409 Ind. UCAI'!AB31</f>
        <v>0</v>
      </c>
      <c r="R13" s="63">
        <f>+'24-03-409 Ind. UCAI'!AC31</f>
        <v>0</v>
      </c>
      <c r="S13" s="63">
        <f>+'24-03-409 Ind. UCAI'!AD31</f>
        <v>0</v>
      </c>
      <c r="T13" s="63">
        <f>+'24-03-409 Ind. UCAI'!AE31</f>
        <v>0</v>
      </c>
      <c r="U13" s="63">
        <f>+'24-03-409 Ind. UCAI'!AF31</f>
        <v>0</v>
      </c>
      <c r="V13" s="63">
        <f>+'24-03-409 Ind. UCAI'!AG31</f>
        <v>0</v>
      </c>
      <c r="W13" s="63">
        <f>+'24-03-409 Ind. UCAI'!AH31</f>
        <v>0</v>
      </c>
      <c r="X13" s="86">
        <f>+'24-03-409 Ind. UCAI'!AI31</f>
        <v>0</v>
      </c>
      <c r="Y13" s="86">
        <f>+'24-03-409 Ind. UCAI'!AJ31</f>
        <v>0</v>
      </c>
    </row>
    <row r="14" spans="1:25" ht="24.75" customHeight="1" x14ac:dyDescent="0.25">
      <c r="A14" s="85" t="s">
        <v>56</v>
      </c>
      <c r="B14" s="63">
        <f>+'24-03-409 Ind. UCAI'!J35</f>
        <v>0</v>
      </c>
      <c r="C14" s="63">
        <f>+'24-03-409 Ind. UCAI'!K35</f>
        <v>0</v>
      </c>
      <c r="D14" s="63">
        <f>+'24-03-409 Ind. UCAI'!M35</f>
        <v>0</v>
      </c>
      <c r="E14" s="63">
        <f>+'24-03-409 Ind. UCAI'!N35</f>
        <v>0</v>
      </c>
      <c r="F14" s="63">
        <f>+'24-03-409 Ind. UCAI'!O35</f>
        <v>0</v>
      </c>
      <c r="G14" s="63">
        <f>+'24-03-409 Ind. UCAI'!R35</f>
        <v>0</v>
      </c>
      <c r="H14" s="63">
        <f>+'24-03-409 Ind. UCAI'!S35</f>
        <v>0</v>
      </c>
      <c r="I14" s="63">
        <f>+'24-03-409 Ind. UCAI'!T35</f>
        <v>0</v>
      </c>
      <c r="J14" s="63">
        <f>+'24-03-409 Ind. UCAI'!U35</f>
        <v>0</v>
      </c>
      <c r="K14" s="63">
        <f>+'24-03-409 Ind. UCAI'!V35</f>
        <v>0</v>
      </c>
      <c r="L14" s="63">
        <f>+'24-03-409 Ind. UCAI'!W35</f>
        <v>0</v>
      </c>
      <c r="M14" s="63">
        <f>+'24-03-409 Ind. UCAI'!X35</f>
        <v>0</v>
      </c>
      <c r="N14" s="63">
        <f>+'24-03-409 Ind. UCAI'!Y35</f>
        <v>0</v>
      </c>
      <c r="O14" s="63">
        <f>+'24-03-409 Ind. UCAI'!Z35</f>
        <v>0</v>
      </c>
      <c r="P14" s="63">
        <f>+'24-03-409 Ind. UCAI'!AA35</f>
        <v>0</v>
      </c>
      <c r="Q14" s="63">
        <f>+'24-03-409 Ind. UCAI'!AB35</f>
        <v>0</v>
      </c>
      <c r="R14" s="63">
        <f>+'24-03-409 Ind. UCAI'!AC35</f>
        <v>0</v>
      </c>
      <c r="S14" s="63">
        <f>+'24-03-409 Ind. UCAI'!AD35</f>
        <v>0</v>
      </c>
      <c r="T14" s="63">
        <f>+'24-03-409 Ind. UCAI'!AE35</f>
        <v>0</v>
      </c>
      <c r="U14" s="63">
        <f>+'24-03-409 Ind. UCAI'!AF35</f>
        <v>0</v>
      </c>
      <c r="V14" s="63">
        <f>+'24-03-409 Ind. UCAI'!AG35</f>
        <v>0</v>
      </c>
      <c r="W14" s="63">
        <f>+'24-03-409 Ind. UCAI'!AH35</f>
        <v>0</v>
      </c>
      <c r="X14" s="86">
        <f>+'24-03-409 Ind. UCAI'!AI35</f>
        <v>0</v>
      </c>
      <c r="Y14" s="86">
        <f>+'24-03-409 Ind. UCAI'!AJ35</f>
        <v>0</v>
      </c>
    </row>
    <row r="15" spans="1:25" ht="24.75" customHeight="1" x14ac:dyDescent="0.25">
      <c r="A15" s="85" t="s">
        <v>58</v>
      </c>
      <c r="B15" s="63">
        <f>+'24-03-409 Ind. UCAI'!J39</f>
        <v>0</v>
      </c>
      <c r="C15" s="63">
        <f>+'24-03-409 Ind. UCAI'!K39</f>
        <v>0</v>
      </c>
      <c r="D15" s="63">
        <f>+'24-03-409 Ind. UCAI'!M39</f>
        <v>0</v>
      </c>
      <c r="E15" s="63">
        <f>+'24-03-409 Ind. UCAI'!N39</f>
        <v>0</v>
      </c>
      <c r="F15" s="63">
        <f>+'24-03-409 Ind. UCAI'!O39</f>
        <v>0</v>
      </c>
      <c r="G15" s="63">
        <f>+'24-03-409 Ind. UCAI'!R39</f>
        <v>0</v>
      </c>
      <c r="H15" s="63">
        <f>+'24-03-409 Ind. UCAI'!S39</f>
        <v>0</v>
      </c>
      <c r="I15" s="63">
        <f>+'24-03-409 Ind. UCAI'!T39</f>
        <v>0</v>
      </c>
      <c r="J15" s="63">
        <f>+'24-03-409 Ind. UCAI'!U39</f>
        <v>0</v>
      </c>
      <c r="K15" s="63">
        <f>+'24-03-409 Ind. UCAI'!V39</f>
        <v>0</v>
      </c>
      <c r="L15" s="63">
        <f>+'24-03-409 Ind. UCAI'!W39</f>
        <v>0</v>
      </c>
      <c r="M15" s="63">
        <f>+'24-03-409 Ind. UCAI'!X39</f>
        <v>0</v>
      </c>
      <c r="N15" s="63">
        <f>+'24-03-409 Ind. UCAI'!Y39</f>
        <v>0</v>
      </c>
      <c r="O15" s="63">
        <f>+'24-03-409 Ind. UCAI'!Z39</f>
        <v>0</v>
      </c>
      <c r="P15" s="63">
        <f>+'24-03-409 Ind. UCAI'!AA39</f>
        <v>0</v>
      </c>
      <c r="Q15" s="63">
        <f>+'24-03-409 Ind. UCAI'!AB39</f>
        <v>0</v>
      </c>
      <c r="R15" s="63">
        <f>+'24-03-409 Ind. UCAI'!AC39</f>
        <v>0</v>
      </c>
      <c r="S15" s="63">
        <f>+'24-03-409 Ind. UCAI'!AD39</f>
        <v>0</v>
      </c>
      <c r="T15" s="63">
        <f>+'24-03-409 Ind. UCAI'!AE39</f>
        <v>0</v>
      </c>
      <c r="U15" s="63">
        <f>+'24-03-409 Ind. UCAI'!AF39</f>
        <v>0</v>
      </c>
      <c r="V15" s="63">
        <f>+'24-03-409 Ind. UCAI'!AG39</f>
        <v>0</v>
      </c>
      <c r="W15" s="63">
        <f>+'24-03-409 Ind. UCAI'!AH39</f>
        <v>0</v>
      </c>
      <c r="X15" s="86">
        <f>+'24-03-409 Ind. UCAI'!AI39</f>
        <v>0</v>
      </c>
      <c r="Y15" s="86">
        <f>+'24-03-409 Ind. UCAI'!AJ39</f>
        <v>0</v>
      </c>
    </row>
    <row r="16" spans="1:25" ht="24.75" customHeight="1" x14ac:dyDescent="0.25">
      <c r="A16" s="85" t="s">
        <v>60</v>
      </c>
      <c r="B16" s="63">
        <f>+'24-03-409 Ind. UCAI'!J43</f>
        <v>0</v>
      </c>
      <c r="C16" s="63">
        <f>+'24-03-409 Ind. UCAI'!K43</f>
        <v>0</v>
      </c>
      <c r="D16" s="63">
        <f>+'24-03-409 Ind. UCAI'!M43</f>
        <v>0</v>
      </c>
      <c r="E16" s="63">
        <f>+'24-03-409 Ind. UCAI'!N43</f>
        <v>0</v>
      </c>
      <c r="F16" s="63">
        <f>+'24-03-409 Ind. UCAI'!O43</f>
        <v>0</v>
      </c>
      <c r="G16" s="63">
        <f>+'24-03-409 Ind. UCAI'!R43</f>
        <v>0</v>
      </c>
      <c r="H16" s="63">
        <f>+'24-03-409 Ind. UCAI'!S43</f>
        <v>0</v>
      </c>
      <c r="I16" s="63">
        <f>+'24-03-409 Ind. UCAI'!T43</f>
        <v>0</v>
      </c>
      <c r="J16" s="63">
        <f>+'24-03-409 Ind. UCAI'!U43</f>
        <v>0</v>
      </c>
      <c r="K16" s="63">
        <f>+'24-03-409 Ind. UCAI'!V43</f>
        <v>0</v>
      </c>
      <c r="L16" s="63">
        <f>+'24-03-409 Ind. UCAI'!W43</f>
        <v>0</v>
      </c>
      <c r="M16" s="63">
        <f>+'24-03-409 Ind. UCAI'!X43</f>
        <v>0</v>
      </c>
      <c r="N16" s="63">
        <f>+'24-03-409 Ind. UCAI'!Y43</f>
        <v>0</v>
      </c>
      <c r="O16" s="63">
        <f>+'24-03-409 Ind. UCAI'!Z43</f>
        <v>0</v>
      </c>
      <c r="P16" s="63">
        <f>+'24-03-409 Ind. UCAI'!AA43</f>
        <v>0</v>
      </c>
      <c r="Q16" s="63">
        <f>+'24-03-409 Ind. UCAI'!AB43</f>
        <v>0</v>
      </c>
      <c r="R16" s="63">
        <f>+'24-03-409 Ind. UCAI'!AC43</f>
        <v>0</v>
      </c>
      <c r="S16" s="63">
        <f>+'24-03-409 Ind. UCAI'!AD43</f>
        <v>0</v>
      </c>
      <c r="T16" s="63">
        <f>+'24-03-409 Ind. UCAI'!AE43</f>
        <v>0</v>
      </c>
      <c r="U16" s="63">
        <f>+'24-03-409 Ind. UCAI'!AF43</f>
        <v>0</v>
      </c>
      <c r="V16" s="63">
        <f>+'24-03-409 Ind. UCAI'!AG43</f>
        <v>0</v>
      </c>
      <c r="W16" s="63">
        <f>+'24-03-409 Ind. UCAI'!AH43</f>
        <v>0</v>
      </c>
      <c r="X16" s="86">
        <f>+'24-03-409 Ind. UCAI'!AI43</f>
        <v>0</v>
      </c>
      <c r="Y16" s="86">
        <f>+'24-03-409 Ind. UCAI'!AJ43</f>
        <v>0</v>
      </c>
    </row>
    <row r="17" spans="1:25" ht="24.75" customHeight="1" x14ac:dyDescent="0.25">
      <c r="A17" s="85" t="s">
        <v>62</v>
      </c>
      <c r="B17" s="63">
        <f>+'24-03-409 Ind. UCAI'!J47</f>
        <v>0</v>
      </c>
      <c r="C17" s="63">
        <f>+'24-03-409 Ind. UCAI'!K47</f>
        <v>0</v>
      </c>
      <c r="D17" s="63">
        <f>+'24-03-409 Ind. UCAI'!M47</f>
        <v>0</v>
      </c>
      <c r="E17" s="63">
        <f>+'24-03-409 Ind. UCAI'!N47</f>
        <v>0</v>
      </c>
      <c r="F17" s="63">
        <f>+'24-03-409 Ind. UCAI'!O47</f>
        <v>0</v>
      </c>
      <c r="G17" s="63">
        <f>+'24-03-409 Ind. UCAI'!R47</f>
        <v>0</v>
      </c>
      <c r="H17" s="63">
        <f>+'24-03-409 Ind. UCAI'!S47</f>
        <v>0</v>
      </c>
      <c r="I17" s="63">
        <f>+'24-03-409 Ind. UCAI'!T47</f>
        <v>0</v>
      </c>
      <c r="J17" s="63">
        <f>+'24-03-409 Ind. UCAI'!U47</f>
        <v>0</v>
      </c>
      <c r="K17" s="63">
        <f>+'24-03-409 Ind. UCAI'!V47</f>
        <v>0</v>
      </c>
      <c r="L17" s="63">
        <f>+'24-03-409 Ind. UCAI'!W47</f>
        <v>0</v>
      </c>
      <c r="M17" s="63">
        <f>+'24-03-409 Ind. UCAI'!X47</f>
        <v>0</v>
      </c>
      <c r="N17" s="63">
        <f>+'24-03-409 Ind. UCAI'!Y47</f>
        <v>0</v>
      </c>
      <c r="O17" s="63">
        <f>+'24-03-409 Ind. UCAI'!Z47</f>
        <v>0</v>
      </c>
      <c r="P17" s="63">
        <f>+'24-03-409 Ind. UCAI'!AA47</f>
        <v>0</v>
      </c>
      <c r="Q17" s="63">
        <f>+'24-03-409 Ind. UCAI'!AB47</f>
        <v>0</v>
      </c>
      <c r="R17" s="63">
        <f>+'24-03-409 Ind. UCAI'!AC47</f>
        <v>0</v>
      </c>
      <c r="S17" s="63">
        <f>+'24-03-409 Ind. UCAI'!AD47</f>
        <v>0</v>
      </c>
      <c r="T17" s="63">
        <f>+'24-03-409 Ind. UCAI'!AE47</f>
        <v>0</v>
      </c>
      <c r="U17" s="63">
        <f>+'24-03-409 Ind. UCAI'!AF47</f>
        <v>0</v>
      </c>
      <c r="V17" s="63">
        <f>+'24-03-409 Ind. UCAI'!AG47</f>
        <v>0</v>
      </c>
      <c r="W17" s="63">
        <f>+'24-03-409 Ind. UCAI'!AH47</f>
        <v>0</v>
      </c>
      <c r="X17" s="86">
        <f>+'24-03-409 Ind. UCAI'!AI47</f>
        <v>0</v>
      </c>
      <c r="Y17" s="86">
        <f>+'24-03-409 Ind. UCAI'!AJ44</f>
        <v>0</v>
      </c>
    </row>
    <row r="18" spans="1:25" ht="24.75" customHeight="1" x14ac:dyDescent="0.25">
      <c r="A18" s="85" t="s">
        <v>64</v>
      </c>
      <c r="B18" s="63">
        <f>+'24-03-409 Ind. UCAI'!J51</f>
        <v>0</v>
      </c>
      <c r="C18" s="63">
        <f>+'24-03-409 Ind. UCAI'!K51</f>
        <v>0</v>
      </c>
      <c r="D18" s="63">
        <f>+'24-03-409 Ind. UCAI'!M51</f>
        <v>0</v>
      </c>
      <c r="E18" s="63">
        <f>+'24-03-409 Ind. UCAI'!N51</f>
        <v>0</v>
      </c>
      <c r="F18" s="63">
        <f>+'24-03-409 Ind. UCAI'!O51</f>
        <v>0</v>
      </c>
      <c r="G18" s="63">
        <f>+'24-03-409 Ind. UCAI'!R51</f>
        <v>0</v>
      </c>
      <c r="H18" s="63">
        <f>+'24-03-409 Ind. UCAI'!S51</f>
        <v>0</v>
      </c>
      <c r="I18" s="63">
        <f>+'24-03-409 Ind. UCAI'!T51</f>
        <v>0</v>
      </c>
      <c r="J18" s="63">
        <f>+'24-03-409 Ind. UCAI'!U51</f>
        <v>0</v>
      </c>
      <c r="K18" s="63">
        <f>+'24-03-409 Ind. UCAI'!V51</f>
        <v>0</v>
      </c>
      <c r="L18" s="63">
        <f>+'24-03-409 Ind. UCAI'!W51</f>
        <v>0</v>
      </c>
      <c r="M18" s="63">
        <f>+'24-03-409 Ind. UCAI'!X51</f>
        <v>0</v>
      </c>
      <c r="N18" s="63">
        <f>+'24-03-409 Ind. UCAI'!Y51</f>
        <v>0</v>
      </c>
      <c r="O18" s="63">
        <f>+'24-03-409 Ind. UCAI'!Z51</f>
        <v>0</v>
      </c>
      <c r="P18" s="63">
        <f>+'24-03-409 Ind. UCAI'!AA51</f>
        <v>0</v>
      </c>
      <c r="Q18" s="63">
        <f>+'24-03-409 Ind. UCAI'!AB51</f>
        <v>0</v>
      </c>
      <c r="R18" s="63">
        <f>+'24-03-409 Ind. UCAI'!AC51</f>
        <v>0</v>
      </c>
      <c r="S18" s="63">
        <f>+'24-03-409 Ind. UCAI'!AD51</f>
        <v>0</v>
      </c>
      <c r="T18" s="63">
        <f>+'24-03-409 Ind. UCAI'!AE51</f>
        <v>0</v>
      </c>
      <c r="U18" s="63">
        <f>+'24-03-409 Ind. UCAI'!AF51</f>
        <v>0</v>
      </c>
      <c r="V18" s="63">
        <f>+'24-03-409 Ind. UCAI'!AG51</f>
        <v>0</v>
      </c>
      <c r="W18" s="63">
        <f>+'24-03-409 Ind. UCAI'!AH51</f>
        <v>0</v>
      </c>
      <c r="X18" s="86">
        <f>+'24-03-409 Ind. UCAI'!AI51</f>
        <v>0</v>
      </c>
      <c r="Y18" s="86">
        <f>+'24-03-409 Ind. UCAI'!AJ51</f>
        <v>0</v>
      </c>
    </row>
    <row r="19" spans="1:25" ht="24.75" customHeight="1" x14ac:dyDescent="0.25">
      <c r="A19" s="85" t="s">
        <v>66</v>
      </c>
      <c r="B19" s="63">
        <f>+'24-03-409 Ind. UCAI'!J55</f>
        <v>0</v>
      </c>
      <c r="C19" s="63">
        <f>+'24-03-409 Ind. UCAI'!K55</f>
        <v>0</v>
      </c>
      <c r="D19" s="63">
        <f>+'24-03-409 Ind. UCAI'!M55</f>
        <v>0</v>
      </c>
      <c r="E19" s="63">
        <f>+'24-03-409 Ind. UCAI'!N55</f>
        <v>0</v>
      </c>
      <c r="F19" s="63">
        <f>+'24-03-409 Ind. UCAI'!O55</f>
        <v>0</v>
      </c>
      <c r="G19" s="63">
        <f>+'24-03-409 Ind. UCAI'!R55</f>
        <v>0</v>
      </c>
      <c r="H19" s="63">
        <f>+'24-03-409 Ind. UCAI'!S55</f>
        <v>0</v>
      </c>
      <c r="I19" s="63">
        <f>+'24-03-409 Ind. UCAI'!T55</f>
        <v>0</v>
      </c>
      <c r="J19" s="63">
        <f>+'24-03-409 Ind. UCAI'!U55</f>
        <v>0</v>
      </c>
      <c r="K19" s="63">
        <f>+'24-03-409 Ind. UCAI'!V55</f>
        <v>0</v>
      </c>
      <c r="L19" s="63">
        <f>+'24-03-409 Ind. UCAI'!W55</f>
        <v>0</v>
      </c>
      <c r="M19" s="63">
        <f>+'24-03-409 Ind. UCAI'!X55</f>
        <v>0</v>
      </c>
      <c r="N19" s="63">
        <f>+'24-03-409 Ind. UCAI'!Y55</f>
        <v>0</v>
      </c>
      <c r="O19" s="63">
        <f>+'24-03-409 Ind. UCAI'!Z55</f>
        <v>0</v>
      </c>
      <c r="P19" s="63">
        <f>+'24-03-409 Ind. UCAI'!AA55</f>
        <v>0</v>
      </c>
      <c r="Q19" s="63">
        <f>+'24-03-409 Ind. UCAI'!AB55</f>
        <v>0</v>
      </c>
      <c r="R19" s="63">
        <f>+'24-03-409 Ind. UCAI'!AC55</f>
        <v>0</v>
      </c>
      <c r="S19" s="63">
        <f>+'24-03-409 Ind. UCAI'!AD55</f>
        <v>0</v>
      </c>
      <c r="T19" s="63">
        <f>+'24-03-409 Ind. UCAI'!AE55</f>
        <v>0</v>
      </c>
      <c r="U19" s="63">
        <f>+'24-03-409 Ind. UCAI'!AF55</f>
        <v>0</v>
      </c>
      <c r="V19" s="63">
        <f>+'24-03-409 Ind. UCAI'!AG55</f>
        <v>0</v>
      </c>
      <c r="W19" s="63">
        <f>+'24-03-409 Ind. UCAI'!AH55</f>
        <v>0</v>
      </c>
      <c r="X19" s="86">
        <f>+'24-03-409 Ind. UCAI'!AI55</f>
        <v>0</v>
      </c>
      <c r="Y19" s="86">
        <f>+'24-03-409 Ind. UCAI'!AJ55</f>
        <v>0</v>
      </c>
    </row>
    <row r="20" spans="1:25" ht="24.75" customHeight="1" x14ac:dyDescent="0.25">
      <c r="A20" s="87" t="s">
        <v>68</v>
      </c>
      <c r="B20" s="63">
        <f>+'24-03-409 Ind. UCAI'!J59</f>
        <v>0</v>
      </c>
      <c r="C20" s="63">
        <f>+'24-03-409 Ind. UCAI'!K59</f>
        <v>0</v>
      </c>
      <c r="D20" s="63">
        <f>+'24-03-409 Ind. UCAI'!M59</f>
        <v>0</v>
      </c>
      <c r="E20" s="63">
        <f>+'24-03-409 Ind. UCAI'!N59</f>
        <v>0</v>
      </c>
      <c r="F20" s="63">
        <f>+'24-03-409 Ind. UCAI'!O59</f>
        <v>0</v>
      </c>
      <c r="G20" s="63">
        <f>+'24-03-409 Ind. UCAI'!R59</f>
        <v>0</v>
      </c>
      <c r="H20" s="63">
        <f>+'24-03-409 Ind. UCAI'!S59</f>
        <v>0</v>
      </c>
      <c r="I20" s="63">
        <f>+'24-03-409 Ind. UCAI'!T59</f>
        <v>0</v>
      </c>
      <c r="J20" s="63">
        <f>+'24-03-409 Ind. UCAI'!U59</f>
        <v>0</v>
      </c>
      <c r="K20" s="63">
        <f>+'24-03-409 Ind. UCAI'!V59</f>
        <v>0</v>
      </c>
      <c r="L20" s="63">
        <f>+'24-03-409 Ind. UCAI'!W59</f>
        <v>0</v>
      </c>
      <c r="M20" s="63">
        <f>+'24-03-409 Ind. UCAI'!X59</f>
        <v>0</v>
      </c>
      <c r="N20" s="63">
        <f>+'24-03-409 Ind. UCAI'!Y59</f>
        <v>0</v>
      </c>
      <c r="O20" s="63">
        <f>+'24-03-409 Ind. UCAI'!Z59</f>
        <v>0</v>
      </c>
      <c r="P20" s="63">
        <f>+'24-03-409 Ind. UCAI'!AA59</f>
        <v>0</v>
      </c>
      <c r="Q20" s="63">
        <f>+'24-03-409 Ind. UCAI'!AB59</f>
        <v>0</v>
      </c>
      <c r="R20" s="63">
        <f>+'24-03-409 Ind. UCAI'!AC59</f>
        <v>0</v>
      </c>
      <c r="S20" s="63">
        <f>+'24-03-409 Ind. UCAI'!AD59</f>
        <v>0</v>
      </c>
      <c r="T20" s="63">
        <f>+'24-03-409 Ind. UCAI'!AE59</f>
        <v>0</v>
      </c>
      <c r="U20" s="63">
        <f>+'24-03-409 Ind. UCAI'!AF59</f>
        <v>0</v>
      </c>
      <c r="V20" s="63">
        <f>+'24-03-409 Ind. UCAI'!AG59</f>
        <v>0</v>
      </c>
      <c r="W20" s="63">
        <f>+'24-03-409 Ind. UCAI'!AH59</f>
        <v>0</v>
      </c>
      <c r="X20" s="86">
        <f>+'24-03-409 Ind. UCAI'!AI59</f>
        <v>0</v>
      </c>
      <c r="Y20" s="86">
        <f>+'24-03-409 Ind. UCAI'!AJ59</f>
        <v>0</v>
      </c>
    </row>
    <row r="21" spans="1:25" ht="24.75" customHeight="1" x14ac:dyDescent="0.25">
      <c r="A21" s="87" t="s">
        <v>70</v>
      </c>
      <c r="B21" s="63">
        <f>+'24-03-409 Ind. UCAI'!J63</f>
        <v>240975</v>
      </c>
      <c r="C21" s="63">
        <f>+'24-03-409 Ind. UCAI'!K63</f>
        <v>240975</v>
      </c>
      <c r="D21" s="63">
        <f>+'24-03-409 Ind. UCAI'!M63</f>
        <v>0</v>
      </c>
      <c r="E21" s="63">
        <f>+'24-03-409 Ind. UCAI'!N63</f>
        <v>0</v>
      </c>
      <c r="F21" s="63">
        <f>+'24-03-409 Ind. UCAI'!O63</f>
        <v>0</v>
      </c>
      <c r="G21" s="63">
        <f>+'24-03-409 Ind. UCAI'!R63</f>
        <v>0</v>
      </c>
      <c r="H21" s="63">
        <f>+'24-03-409 Ind. UCAI'!S63</f>
        <v>0</v>
      </c>
      <c r="I21" s="63">
        <f>+'24-03-409 Ind. UCAI'!T63</f>
        <v>240975</v>
      </c>
      <c r="J21" s="63">
        <f>+'24-03-409 Ind. UCAI'!U63</f>
        <v>240975</v>
      </c>
      <c r="K21" s="63">
        <f>+'24-03-409 Ind. UCAI'!V63</f>
        <v>0</v>
      </c>
      <c r="L21" s="63">
        <f>+'24-03-409 Ind. UCAI'!W63</f>
        <v>0</v>
      </c>
      <c r="M21" s="63">
        <f>+'24-03-409 Ind. UCAI'!X63</f>
        <v>0</v>
      </c>
      <c r="N21" s="63">
        <f>+'24-03-409 Ind. UCAI'!Y63</f>
        <v>0</v>
      </c>
      <c r="O21" s="63">
        <f>+'24-03-409 Ind. UCAI'!Z63</f>
        <v>0</v>
      </c>
      <c r="P21" s="63">
        <f>+'24-03-409 Ind. UCAI'!AA63</f>
        <v>0</v>
      </c>
      <c r="Q21" s="63">
        <f>+'24-03-409 Ind. UCAI'!AB63</f>
        <v>0</v>
      </c>
      <c r="R21" s="63">
        <f>+'24-03-409 Ind. UCAI'!AC63</f>
        <v>0</v>
      </c>
      <c r="S21" s="63">
        <f>+'24-03-409 Ind. UCAI'!AD63</f>
        <v>0</v>
      </c>
      <c r="T21" s="63">
        <f>+'24-03-409 Ind. UCAI'!AE63</f>
        <v>0</v>
      </c>
      <c r="U21" s="63">
        <f>+'24-03-409 Ind. UCAI'!AF63</f>
        <v>0</v>
      </c>
      <c r="V21" s="63">
        <f>+'24-03-409 Ind. UCAI'!AG63</f>
        <v>0</v>
      </c>
      <c r="W21" s="63">
        <f>+'24-03-409 Ind. UCAI'!AH63</f>
        <v>240975</v>
      </c>
      <c r="X21" s="86">
        <f>+'24-03-409 Ind. UCAI'!AI63</f>
        <v>1</v>
      </c>
      <c r="Y21" s="86">
        <f>+'24-03-409 Ind. UCAI'!AJ63</f>
        <v>1.7440296179400147E-3</v>
      </c>
    </row>
    <row r="22" spans="1:25" ht="24.75" customHeight="1" x14ac:dyDescent="0.25">
      <c r="A22" s="87" t="s">
        <v>72</v>
      </c>
      <c r="B22" s="63">
        <f>+'24-03-409 Ind. UCAI'!J67</f>
        <v>0</v>
      </c>
      <c r="C22" s="63">
        <f>+'24-03-409 Ind. UCAI'!K67</f>
        <v>0</v>
      </c>
      <c r="D22" s="63">
        <f>+'24-03-409 Ind. UCAI'!M67</f>
        <v>0</v>
      </c>
      <c r="E22" s="63">
        <f>+'24-03-409 Ind. UCAI'!N67</f>
        <v>0</v>
      </c>
      <c r="F22" s="63">
        <f>+'24-03-409 Ind. UCAI'!O67</f>
        <v>0</v>
      </c>
      <c r="G22" s="63">
        <f>+'24-03-409 Ind. UCAI'!R67</f>
        <v>0</v>
      </c>
      <c r="H22" s="63">
        <f>+'24-03-409 Ind. UCAI'!S67</f>
        <v>0</v>
      </c>
      <c r="I22" s="63">
        <f>+'24-03-409 Ind. UCAI'!T67</f>
        <v>0</v>
      </c>
      <c r="J22" s="63">
        <f>+'24-03-409 Ind. UCAI'!U67</f>
        <v>0</v>
      </c>
      <c r="K22" s="63">
        <f>+'24-03-409 Ind. UCAI'!V67</f>
        <v>0</v>
      </c>
      <c r="L22" s="63">
        <f>+'24-03-409 Ind. UCAI'!W67</f>
        <v>0</v>
      </c>
      <c r="M22" s="63">
        <f>+'24-03-409 Ind. UCAI'!X67</f>
        <v>0</v>
      </c>
      <c r="N22" s="63">
        <f>+'24-03-409 Ind. UCAI'!Y67</f>
        <v>0</v>
      </c>
      <c r="O22" s="63">
        <f>+'24-03-409 Ind. UCAI'!Z67</f>
        <v>0</v>
      </c>
      <c r="P22" s="63">
        <f>+'24-03-409 Ind. UCAI'!AA67</f>
        <v>0</v>
      </c>
      <c r="Q22" s="63">
        <f>+'24-03-409 Ind. UCAI'!AB67</f>
        <v>0</v>
      </c>
      <c r="R22" s="63">
        <f>+'24-03-409 Ind. UCAI'!AC67</f>
        <v>0</v>
      </c>
      <c r="S22" s="63">
        <f>+'24-03-409 Ind. UCAI'!AD67</f>
        <v>0</v>
      </c>
      <c r="T22" s="63">
        <f>+'24-03-409 Ind. UCAI'!AE67</f>
        <v>0</v>
      </c>
      <c r="U22" s="63">
        <f>+'24-03-409 Ind. UCAI'!AF67</f>
        <v>0</v>
      </c>
      <c r="V22" s="63">
        <f>+'24-03-409 Ind. UCAI'!AG67</f>
        <v>0</v>
      </c>
      <c r="W22" s="63">
        <f>+'24-03-409 Ind. UCAI'!AH67</f>
        <v>0</v>
      </c>
      <c r="X22" s="86">
        <f>+'24-03-409 Ind. UCAI'!AI67</f>
        <v>0</v>
      </c>
      <c r="Y22" s="86">
        <f>+'24-03-409 Ind. UCAI'!AJ67</f>
        <v>0</v>
      </c>
    </row>
    <row r="23" spans="1:25" ht="24.75" customHeight="1" x14ac:dyDescent="0.25">
      <c r="A23" s="88" t="s">
        <v>74</v>
      </c>
      <c r="B23" s="63">
        <f>+'24-03-409 Ind. UCAI'!J71</f>
        <v>2175334025</v>
      </c>
      <c r="C23" s="63">
        <f>+'24-03-409 Ind. UCAI'!K71</f>
        <v>1803352562</v>
      </c>
      <c r="D23" s="63">
        <f>+'24-03-409 Ind. UCAI'!M71</f>
        <v>0</v>
      </c>
      <c r="E23" s="63">
        <f>+'24-03-409 Ind. UCAI'!N71</f>
        <v>0</v>
      </c>
      <c r="F23" s="63">
        <f>+'24-03-409 Ind. UCAI'!O71</f>
        <v>0</v>
      </c>
      <c r="G23" s="63">
        <f>+'24-03-409 Ind. UCAI'!R71</f>
        <v>0</v>
      </c>
      <c r="H23" s="63">
        <f>+'24-03-409 Ind. UCAI'!S71</f>
        <v>89275807</v>
      </c>
      <c r="I23" s="63">
        <f>+'24-03-409 Ind. UCAI'!T71</f>
        <v>48654610</v>
      </c>
      <c r="J23" s="63">
        <f>+'24-03-409 Ind. UCAI'!U71</f>
        <v>137930417</v>
      </c>
      <c r="K23" s="63">
        <f>+'24-03-409 Ind. UCAI'!V71</f>
        <v>0</v>
      </c>
      <c r="L23" s="63">
        <f>+'24-03-409 Ind. UCAI'!W71</f>
        <v>0</v>
      </c>
      <c r="M23" s="63">
        <f>+'24-03-409 Ind. UCAI'!X71</f>
        <v>0</v>
      </c>
      <c r="N23" s="63">
        <f>+'24-03-409 Ind. UCAI'!Y71</f>
        <v>0</v>
      </c>
      <c r="O23" s="63">
        <f>+'24-03-409 Ind. UCAI'!Z71</f>
        <v>0</v>
      </c>
      <c r="P23" s="63">
        <f>+'24-03-409 Ind. UCAI'!AA71</f>
        <v>0</v>
      </c>
      <c r="Q23" s="63">
        <f>+'24-03-409 Ind. UCAI'!AB71</f>
        <v>0</v>
      </c>
      <c r="R23" s="63">
        <f>+'24-03-409 Ind. UCAI'!AC71</f>
        <v>0</v>
      </c>
      <c r="S23" s="63">
        <f>+'24-03-409 Ind. UCAI'!AD71</f>
        <v>0</v>
      </c>
      <c r="T23" s="63">
        <f>+'24-03-409 Ind. UCAI'!AE71</f>
        <v>0</v>
      </c>
      <c r="U23" s="63">
        <f>+'24-03-409 Ind. UCAI'!AF71</f>
        <v>0</v>
      </c>
      <c r="V23" s="63">
        <f>+'24-03-409 Ind. UCAI'!AG71</f>
        <v>0</v>
      </c>
      <c r="W23" s="63">
        <f>+'24-03-409 Ind. UCAI'!AH71</f>
        <v>137930417</v>
      </c>
      <c r="X23" s="86">
        <f>+'24-03-409 Ind. UCAI'!AI71</f>
        <v>6.3406546036073708E-2</v>
      </c>
      <c r="Y23" s="86">
        <f>+'24-03-409 Ind. UCAI'!AJ71</f>
        <v>0.99825597038205993</v>
      </c>
    </row>
    <row r="24" spans="1:25" ht="25.5" x14ac:dyDescent="0.25">
      <c r="A24" s="8" t="str">
        <f>"TOTAL ASIG."&amp;" "&amp;$A$5</f>
        <v>TOTAL ASIG. 24-03-409 "Programa Asuntos Indígenas"</v>
      </c>
      <c r="B24" s="74">
        <f>SUM(B8:B23)</f>
        <v>2175575000</v>
      </c>
      <c r="C24" s="74">
        <f t="shared" ref="C24:V24" si="0">SUM(C8:C23)</f>
        <v>1803593537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89275807</v>
      </c>
      <c r="I24" s="74">
        <f t="shared" si="0"/>
        <v>48895585</v>
      </c>
      <c r="J24" s="74">
        <f t="shared" si="0"/>
        <v>138171392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138171392</v>
      </c>
      <c r="X24" s="89">
        <f>+'24-03-409 Ind. UCAI'!AI72</f>
        <v>6.3510286705813407E-2</v>
      </c>
      <c r="Y24" s="89">
        <f>'24-03-409 Ind. UCAI'!AJ72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1"/>
  <sheetViews>
    <sheetView topLeftCell="A11" zoomScaleNormal="100" workbookViewId="0">
      <selection activeCell="J73" sqref="J7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135" t="s">
        <v>86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465797000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72562116</v>
      </c>
      <c r="L69" s="59" t="s">
        <v>99</v>
      </c>
      <c r="M69" s="47"/>
      <c r="N69" s="72"/>
      <c r="O69" s="47"/>
      <c r="P69" s="73"/>
      <c r="Q69" s="73"/>
      <c r="R69" s="24"/>
      <c r="S69" s="24">
        <v>12093686</v>
      </c>
      <c r="T69" s="24">
        <v>6046843</v>
      </c>
      <c r="U69" s="25">
        <f>SUM(R69:T69)</f>
        <v>18140529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18140529</v>
      </c>
      <c r="AI69" s="26">
        <f>IF(ISERROR(AH69/J68),0,AH69/J68)</f>
        <v>3.8945139191536228E-2</v>
      </c>
      <c r="AJ69" s="27">
        <f>IF(ISERROR(AH69/$AH$72),"-",AH69/$AH$72)</f>
        <v>0.96947369214250589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>
        <v>304333333</v>
      </c>
      <c r="L70" s="59"/>
      <c r="M70" s="47"/>
      <c r="N70" s="72"/>
      <c r="O70" s="47"/>
      <c r="P70" s="73"/>
      <c r="Q70" s="73"/>
      <c r="R70" s="24"/>
      <c r="S70" s="24"/>
      <c r="T70" s="24">
        <v>571200</v>
      </c>
      <c r="U70" s="25">
        <f>SUM(R70:T70)</f>
        <v>571200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571200</v>
      </c>
      <c r="AI70" s="26">
        <f>IF(ISERROR(AH70/J69),0,AH70/J69)</f>
        <v>0</v>
      </c>
      <c r="AJ70" s="27">
        <f>IF(ISERROR(AH70/$AH$72),"-",AH70/$AH$72)</f>
        <v>3.0526307857494089E-2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465797000</v>
      </c>
      <c r="K71" s="74">
        <f>SUM(K69:K70)</f>
        <v>376895449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SUM(R69:R70)</f>
        <v>0</v>
      </c>
      <c r="S71" s="74">
        <f t="shared" si="15"/>
        <v>12093686</v>
      </c>
      <c r="T71" s="74">
        <f t="shared" si="15"/>
        <v>6618043</v>
      </c>
      <c r="U71" s="74">
        <f t="shared" si="15"/>
        <v>18711729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18711729</v>
      </c>
      <c r="AI71" s="77">
        <f>IF(ISERROR(AH71/J71),0,AH71/J71)</f>
        <v>4.0171424461729034E-2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24-03-996 "Red Integral de Proteccion Social"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465797000</v>
      </c>
      <c r="K72" s="33">
        <f>+K11+K15+K19+K23+K27+K31+K35+K39+K43+K47+K51+K55+K67+K59+K63+K71</f>
        <v>376895449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12093686</v>
      </c>
      <c r="T72" s="33">
        <f t="shared" si="16"/>
        <v>6618043</v>
      </c>
      <c r="U72" s="33">
        <f t="shared" si="16"/>
        <v>18711729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18711729</v>
      </c>
      <c r="AI72" s="36">
        <f>IF(ISERROR(AH72/J72),0,AH72/J72)</f>
        <v>4.0171424461729034E-2</v>
      </c>
      <c r="AJ72" s="36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topLeftCell="A9" zoomScaleNormal="100" workbookViewId="0">
      <selection activeCell="B27" sqref="B27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'24-03-996 Ind. RIPS'!A5:U5</f>
        <v>24-03-996 "Red Integral de Proteccion Social"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+'24-03-996 Ind. RIPS'!J11</f>
        <v>0</v>
      </c>
      <c r="C8" s="63">
        <f>+'24-03-996 Ind. RIPS'!K11</f>
        <v>0</v>
      </c>
      <c r="D8" s="63">
        <f>+'24-03-996 Ind. RIPS'!M11</f>
        <v>0</v>
      </c>
      <c r="E8" s="63">
        <f>+'24-03-996 Ind. RIPS'!N11</f>
        <v>0</v>
      </c>
      <c r="F8" s="63">
        <f>+'24-03-996 Ind. RIPS'!O11</f>
        <v>0</v>
      </c>
      <c r="G8" s="63">
        <f>+'24-03-996 Ind. RIPS'!R11</f>
        <v>0</v>
      </c>
      <c r="H8" s="63">
        <f>+'24-03-996 Ind. RIPS'!S11</f>
        <v>0</v>
      </c>
      <c r="I8" s="63">
        <f>+'24-03-996 Ind. RIPS'!T11</f>
        <v>0</v>
      </c>
      <c r="J8" s="63">
        <f>+'24-03-996 Ind. RIPS'!U11</f>
        <v>0</v>
      </c>
      <c r="K8" s="63">
        <f>+'24-03-996 Ind. RIPS'!V11</f>
        <v>0</v>
      </c>
      <c r="L8" s="63">
        <f>+'24-03-996 Ind. RIPS'!W11</f>
        <v>0</v>
      </c>
      <c r="M8" s="63">
        <f>+'24-03-996 Ind. RIPS'!X11</f>
        <v>0</v>
      </c>
      <c r="N8" s="63">
        <f>+'24-03-996 Ind. RIPS'!Y11</f>
        <v>0</v>
      </c>
      <c r="O8" s="63">
        <f>+'24-03-996 Ind. RIPS'!Z11</f>
        <v>0</v>
      </c>
      <c r="P8" s="63">
        <f>+'24-03-996 Ind. RIPS'!AA11</f>
        <v>0</v>
      </c>
      <c r="Q8" s="63">
        <f>+'24-03-996 Ind. RIPS'!AB11</f>
        <v>0</v>
      </c>
      <c r="R8" s="63">
        <f>+'24-03-996 Ind. RIPS'!AC11</f>
        <v>0</v>
      </c>
      <c r="S8" s="63">
        <f>+'24-03-996 Ind. RIPS'!AD11</f>
        <v>0</v>
      </c>
      <c r="T8" s="63">
        <f>+'24-03-996 Ind. RIPS'!AE11</f>
        <v>0</v>
      </c>
      <c r="U8" s="63">
        <f>+'24-03-996 Ind. RIPS'!AF11</f>
        <v>0</v>
      </c>
      <c r="V8" s="63">
        <f>+'24-03-996 Ind. RIPS'!AG11</f>
        <v>0</v>
      </c>
      <c r="W8" s="63">
        <f>+'24-03-996 Ind. RIPS'!AH11</f>
        <v>0</v>
      </c>
      <c r="X8" s="86">
        <f>+'24-03-996 Ind. RIPS'!AI11</f>
        <v>0</v>
      </c>
      <c r="Y8" s="86">
        <f>+'24-03-996 Ind. RIPS'!AJ11</f>
        <v>0</v>
      </c>
    </row>
    <row r="9" spans="1:25" ht="24.75" customHeight="1" x14ac:dyDescent="0.25">
      <c r="A9" s="85" t="s">
        <v>46</v>
      </c>
      <c r="B9" s="63">
        <f>+'24-03-996 Ind. RIPS'!J15</f>
        <v>0</v>
      </c>
      <c r="C9" s="63">
        <f>+'24-03-996 Ind. RIPS'!K15</f>
        <v>0</v>
      </c>
      <c r="D9" s="63">
        <f>+'24-03-996 Ind. RIPS'!M15</f>
        <v>0</v>
      </c>
      <c r="E9" s="63">
        <f>+'24-03-996 Ind. RIPS'!N15</f>
        <v>0</v>
      </c>
      <c r="F9" s="63">
        <f>+'24-03-996 Ind. RIPS'!O15</f>
        <v>0</v>
      </c>
      <c r="G9" s="63">
        <f>+'24-03-996 Ind. RIPS'!R15</f>
        <v>0</v>
      </c>
      <c r="H9" s="63">
        <f>+'24-03-996 Ind. RIPS'!S15</f>
        <v>0</v>
      </c>
      <c r="I9" s="63">
        <f>+'24-03-996 Ind. RIPS'!T15</f>
        <v>0</v>
      </c>
      <c r="J9" s="63">
        <f>+'24-03-996 Ind. RIPS'!U15</f>
        <v>0</v>
      </c>
      <c r="K9" s="63">
        <f>+'24-03-996 Ind. RIPS'!V15</f>
        <v>0</v>
      </c>
      <c r="L9" s="63">
        <f>+'24-03-996 Ind. RIPS'!W15</f>
        <v>0</v>
      </c>
      <c r="M9" s="63">
        <f>+'24-03-996 Ind. RIPS'!X15</f>
        <v>0</v>
      </c>
      <c r="N9" s="63">
        <f>+'24-03-996 Ind. RIPS'!Y15</f>
        <v>0</v>
      </c>
      <c r="O9" s="63">
        <f>+'24-03-996 Ind. RIPS'!Z15</f>
        <v>0</v>
      </c>
      <c r="P9" s="63">
        <f>+'24-03-996 Ind. RIPS'!AA15</f>
        <v>0</v>
      </c>
      <c r="Q9" s="63">
        <f>+'24-03-996 Ind. RIPS'!AB15</f>
        <v>0</v>
      </c>
      <c r="R9" s="63">
        <f>+'24-03-996 Ind. RIPS'!AC15</f>
        <v>0</v>
      </c>
      <c r="S9" s="63">
        <f>+'24-03-996 Ind. RIPS'!AD15</f>
        <v>0</v>
      </c>
      <c r="T9" s="63">
        <f>+'24-03-996 Ind. RIPS'!AE15</f>
        <v>0</v>
      </c>
      <c r="U9" s="63">
        <f>+'24-03-996 Ind. RIPS'!AF15</f>
        <v>0</v>
      </c>
      <c r="V9" s="63">
        <f>+'24-03-996 Ind. RIPS'!AG15</f>
        <v>0</v>
      </c>
      <c r="W9" s="63">
        <f>+'24-03-996 Ind. RIPS'!AH15</f>
        <v>0</v>
      </c>
      <c r="X9" s="86">
        <f>+'24-03-996 Ind. RIPS'!AI15</f>
        <v>0</v>
      </c>
      <c r="Y9" s="86">
        <f>+'24-03-996 Ind. RIPS'!AJ15</f>
        <v>0</v>
      </c>
    </row>
    <row r="10" spans="1:25" ht="24.75" customHeight="1" x14ac:dyDescent="0.25">
      <c r="A10" s="85" t="s">
        <v>48</v>
      </c>
      <c r="B10" s="63">
        <f>+'24-03-996 Ind. RIPS'!J19</f>
        <v>0</v>
      </c>
      <c r="C10" s="63">
        <f>+'24-03-996 Ind. RIPS'!K19</f>
        <v>0</v>
      </c>
      <c r="D10" s="63">
        <f>+'24-03-996 Ind. RIPS'!M19</f>
        <v>0</v>
      </c>
      <c r="E10" s="63">
        <f>+'24-03-996 Ind. RIPS'!N19</f>
        <v>0</v>
      </c>
      <c r="F10" s="63">
        <f>+'24-03-996 Ind. RIPS'!O19</f>
        <v>0</v>
      </c>
      <c r="G10" s="63">
        <f>+'24-03-996 Ind. RIPS'!R19</f>
        <v>0</v>
      </c>
      <c r="H10" s="63">
        <f>+'24-03-996 Ind. RIPS'!S19</f>
        <v>0</v>
      </c>
      <c r="I10" s="63">
        <f>+'24-03-996 Ind. RIPS'!T19</f>
        <v>0</v>
      </c>
      <c r="J10" s="63">
        <f>+'24-03-996 Ind. RIPS'!U19</f>
        <v>0</v>
      </c>
      <c r="K10" s="63">
        <f>+'24-03-996 Ind. RIPS'!V19</f>
        <v>0</v>
      </c>
      <c r="L10" s="63">
        <f>+'24-03-996 Ind. RIPS'!W19</f>
        <v>0</v>
      </c>
      <c r="M10" s="63">
        <f>+'24-03-996 Ind. RIPS'!X19</f>
        <v>0</v>
      </c>
      <c r="N10" s="63">
        <f>+'24-03-996 Ind. RIPS'!Y19</f>
        <v>0</v>
      </c>
      <c r="O10" s="63">
        <f>+'24-03-996 Ind. RIPS'!Z19</f>
        <v>0</v>
      </c>
      <c r="P10" s="63">
        <f>+'24-03-996 Ind. RIPS'!AA19</f>
        <v>0</v>
      </c>
      <c r="Q10" s="63">
        <f>+'24-03-996 Ind. RIPS'!AB19</f>
        <v>0</v>
      </c>
      <c r="R10" s="63">
        <f>+'24-03-996 Ind. RIPS'!AC19</f>
        <v>0</v>
      </c>
      <c r="S10" s="63">
        <f>+'24-03-996 Ind. RIPS'!AD19</f>
        <v>0</v>
      </c>
      <c r="T10" s="63">
        <f>+'24-03-996 Ind. RIPS'!AE19</f>
        <v>0</v>
      </c>
      <c r="U10" s="63">
        <f>+'24-03-996 Ind. RIPS'!AF19</f>
        <v>0</v>
      </c>
      <c r="V10" s="63">
        <f>+'24-03-996 Ind. RIPS'!AG19</f>
        <v>0</v>
      </c>
      <c r="W10" s="63">
        <f>+'24-03-996 Ind. RIPS'!AH19</f>
        <v>0</v>
      </c>
      <c r="X10" s="86">
        <f>+'24-03-996 Ind. RIPS'!AI19</f>
        <v>0</v>
      </c>
      <c r="Y10" s="86">
        <f>+'24-03-996 Ind. RIPS'!AJ19</f>
        <v>0</v>
      </c>
    </row>
    <row r="11" spans="1:25" ht="24.75" customHeight="1" x14ac:dyDescent="0.25">
      <c r="A11" s="85" t="s">
        <v>50</v>
      </c>
      <c r="B11" s="63">
        <f>+'24-03-996 Ind. RIPS'!J23</f>
        <v>0</v>
      </c>
      <c r="C11" s="63">
        <f>+'24-03-996 Ind. RIPS'!K23</f>
        <v>0</v>
      </c>
      <c r="D11" s="63">
        <f>+'24-03-996 Ind. RIPS'!M23</f>
        <v>0</v>
      </c>
      <c r="E11" s="63">
        <f>+'24-03-996 Ind. RIPS'!N23</f>
        <v>0</v>
      </c>
      <c r="F11" s="63">
        <f>+'24-03-996 Ind. RIPS'!O23</f>
        <v>0</v>
      </c>
      <c r="G11" s="63">
        <f>+'24-03-996 Ind. RIPS'!R23</f>
        <v>0</v>
      </c>
      <c r="H11" s="63">
        <f>+'24-03-996 Ind. RIPS'!S23</f>
        <v>0</v>
      </c>
      <c r="I11" s="63">
        <f>+'24-03-996 Ind. RIPS'!T23</f>
        <v>0</v>
      </c>
      <c r="J11" s="63">
        <f>+'24-03-996 Ind. RIPS'!U23</f>
        <v>0</v>
      </c>
      <c r="K11" s="63">
        <f>+'24-03-996 Ind. RIPS'!V23</f>
        <v>0</v>
      </c>
      <c r="L11" s="63">
        <f>+'24-03-996 Ind. RIPS'!W23</f>
        <v>0</v>
      </c>
      <c r="M11" s="63">
        <f>+'24-03-996 Ind. RIPS'!X23</f>
        <v>0</v>
      </c>
      <c r="N11" s="63">
        <f>+'24-03-996 Ind. RIPS'!Y23</f>
        <v>0</v>
      </c>
      <c r="O11" s="63">
        <f>+'24-03-996 Ind. RIPS'!Z23</f>
        <v>0</v>
      </c>
      <c r="P11" s="63">
        <f>+'24-03-996 Ind. RIPS'!AA23</f>
        <v>0</v>
      </c>
      <c r="Q11" s="63">
        <f>+'24-03-996 Ind. RIPS'!AB23</f>
        <v>0</v>
      </c>
      <c r="R11" s="63">
        <f>+'24-03-996 Ind. RIPS'!AC23</f>
        <v>0</v>
      </c>
      <c r="S11" s="63">
        <f>+'24-03-996 Ind. RIPS'!AD23</f>
        <v>0</v>
      </c>
      <c r="T11" s="63">
        <f>+'24-03-996 Ind. RIPS'!AE23</f>
        <v>0</v>
      </c>
      <c r="U11" s="63">
        <f>+'24-03-996 Ind. RIPS'!AF23</f>
        <v>0</v>
      </c>
      <c r="V11" s="63">
        <f>+'24-03-996 Ind. RIPS'!AG23</f>
        <v>0</v>
      </c>
      <c r="W11" s="63">
        <f>+'24-03-996 Ind. RIPS'!AH23</f>
        <v>0</v>
      </c>
      <c r="X11" s="86">
        <f>+'24-03-996 Ind. RIPS'!AI23</f>
        <v>0</v>
      </c>
      <c r="Y11" s="86">
        <f>+'24-03-996 Ind. RIPS'!AJ23</f>
        <v>0</v>
      </c>
    </row>
    <row r="12" spans="1:25" ht="24.75" customHeight="1" x14ac:dyDescent="0.25">
      <c r="A12" s="85" t="s">
        <v>52</v>
      </c>
      <c r="B12" s="63">
        <f>+'24-03-996 Ind. RIPS'!J27</f>
        <v>0</v>
      </c>
      <c r="C12" s="63">
        <f>+'24-03-996 Ind. RIPS'!K27</f>
        <v>0</v>
      </c>
      <c r="D12" s="63">
        <f>+'24-03-996 Ind. RIPS'!M27</f>
        <v>0</v>
      </c>
      <c r="E12" s="63">
        <f>+'24-03-996 Ind. RIPS'!N27</f>
        <v>0</v>
      </c>
      <c r="F12" s="63">
        <f>+'24-03-996 Ind. RIPS'!O27</f>
        <v>0</v>
      </c>
      <c r="G12" s="63">
        <f>+'24-03-996 Ind. RIPS'!R27</f>
        <v>0</v>
      </c>
      <c r="H12" s="63">
        <f>+'24-03-996 Ind. RIPS'!S27</f>
        <v>0</v>
      </c>
      <c r="I12" s="63">
        <f>+'24-03-996 Ind. RIPS'!T27</f>
        <v>0</v>
      </c>
      <c r="J12" s="63">
        <f>+'24-03-996 Ind. RIPS'!U27</f>
        <v>0</v>
      </c>
      <c r="K12" s="63">
        <f>+'24-03-996 Ind. RIPS'!V27</f>
        <v>0</v>
      </c>
      <c r="L12" s="63">
        <f>+'24-03-996 Ind. RIPS'!W27</f>
        <v>0</v>
      </c>
      <c r="M12" s="63">
        <f>+'24-03-996 Ind. RIPS'!X27</f>
        <v>0</v>
      </c>
      <c r="N12" s="63">
        <f>+'24-03-996 Ind. RIPS'!Y27</f>
        <v>0</v>
      </c>
      <c r="O12" s="63">
        <f>+'24-03-996 Ind. RIPS'!Z27</f>
        <v>0</v>
      </c>
      <c r="P12" s="63">
        <f>+'24-03-996 Ind. RIPS'!AA27</f>
        <v>0</v>
      </c>
      <c r="Q12" s="63">
        <f>+'24-03-996 Ind. RIPS'!AB27</f>
        <v>0</v>
      </c>
      <c r="R12" s="63">
        <f>+'24-03-996 Ind. RIPS'!AC27</f>
        <v>0</v>
      </c>
      <c r="S12" s="63">
        <f>+'24-03-996 Ind. RIPS'!AD27</f>
        <v>0</v>
      </c>
      <c r="T12" s="63">
        <f>+'24-03-996 Ind. RIPS'!AE27</f>
        <v>0</v>
      </c>
      <c r="U12" s="63">
        <f>+'24-03-996 Ind. RIPS'!AF27</f>
        <v>0</v>
      </c>
      <c r="V12" s="63">
        <f>+'24-03-996 Ind. RIPS'!AG27</f>
        <v>0</v>
      </c>
      <c r="W12" s="63">
        <f>+'24-03-996 Ind. RIPS'!AH27</f>
        <v>0</v>
      </c>
      <c r="X12" s="86">
        <f>+'24-03-996 Ind. RIPS'!AI27</f>
        <v>0</v>
      </c>
      <c r="Y12" s="86">
        <f>+'24-03-996 Ind. RIPS'!AJ27</f>
        <v>0</v>
      </c>
    </row>
    <row r="13" spans="1:25" ht="24.75" customHeight="1" x14ac:dyDescent="0.25">
      <c r="A13" s="85" t="s">
        <v>54</v>
      </c>
      <c r="B13" s="63">
        <f>+'24-03-996 Ind. RIPS'!J31</f>
        <v>0</v>
      </c>
      <c r="C13" s="63">
        <f>+'24-03-996 Ind. RIPS'!K31</f>
        <v>0</v>
      </c>
      <c r="D13" s="63">
        <f>+'24-03-996 Ind. RIPS'!M31</f>
        <v>0</v>
      </c>
      <c r="E13" s="63">
        <f>+'24-03-996 Ind. RIPS'!N31</f>
        <v>0</v>
      </c>
      <c r="F13" s="63">
        <f>+'24-03-996 Ind. RIPS'!O31</f>
        <v>0</v>
      </c>
      <c r="G13" s="63">
        <f>+'24-03-996 Ind. RIPS'!R31</f>
        <v>0</v>
      </c>
      <c r="H13" s="63">
        <f>+'24-03-996 Ind. RIPS'!S31</f>
        <v>0</v>
      </c>
      <c r="I13" s="63">
        <f>+'24-03-996 Ind. RIPS'!T31</f>
        <v>0</v>
      </c>
      <c r="J13" s="63">
        <f>+'24-03-996 Ind. RIPS'!U31</f>
        <v>0</v>
      </c>
      <c r="K13" s="63">
        <f>+'24-03-996 Ind. RIPS'!V31</f>
        <v>0</v>
      </c>
      <c r="L13" s="63">
        <f>+'24-03-996 Ind. RIPS'!W31</f>
        <v>0</v>
      </c>
      <c r="M13" s="63">
        <f>+'24-03-996 Ind. RIPS'!X31</f>
        <v>0</v>
      </c>
      <c r="N13" s="63">
        <f>+'24-03-996 Ind. RIPS'!Y31</f>
        <v>0</v>
      </c>
      <c r="O13" s="63">
        <f>+'24-03-996 Ind. RIPS'!Z31</f>
        <v>0</v>
      </c>
      <c r="P13" s="63">
        <f>+'24-03-996 Ind. RIPS'!AA31</f>
        <v>0</v>
      </c>
      <c r="Q13" s="63">
        <f>+'24-03-996 Ind. RIPS'!AB31</f>
        <v>0</v>
      </c>
      <c r="R13" s="63">
        <f>+'24-03-996 Ind. RIPS'!AC31</f>
        <v>0</v>
      </c>
      <c r="S13" s="63">
        <f>+'24-03-996 Ind. RIPS'!AD31</f>
        <v>0</v>
      </c>
      <c r="T13" s="63">
        <f>+'24-03-996 Ind. RIPS'!AE31</f>
        <v>0</v>
      </c>
      <c r="U13" s="63">
        <f>+'24-03-996 Ind. RIPS'!AF31</f>
        <v>0</v>
      </c>
      <c r="V13" s="63">
        <f>+'24-03-996 Ind. RIPS'!AG31</f>
        <v>0</v>
      </c>
      <c r="W13" s="63">
        <f>+'24-03-996 Ind. RIPS'!AH31</f>
        <v>0</v>
      </c>
      <c r="X13" s="86">
        <f>+'24-03-996 Ind. RIPS'!AI31</f>
        <v>0</v>
      </c>
      <c r="Y13" s="86">
        <f>+'24-03-996 Ind. RIPS'!AJ31</f>
        <v>0</v>
      </c>
    </row>
    <row r="14" spans="1:25" ht="24.75" customHeight="1" x14ac:dyDescent="0.25">
      <c r="A14" s="85" t="s">
        <v>56</v>
      </c>
      <c r="B14" s="63">
        <f>+'24-03-996 Ind. RIPS'!J35</f>
        <v>0</v>
      </c>
      <c r="C14" s="63">
        <f>+'24-03-996 Ind. RIPS'!K35</f>
        <v>0</v>
      </c>
      <c r="D14" s="63">
        <f>+'24-03-996 Ind. RIPS'!M35</f>
        <v>0</v>
      </c>
      <c r="E14" s="63">
        <f>+'24-03-996 Ind. RIPS'!N35</f>
        <v>0</v>
      </c>
      <c r="F14" s="63">
        <f>+'24-03-996 Ind. RIPS'!O35</f>
        <v>0</v>
      </c>
      <c r="G14" s="63">
        <f>+'24-03-996 Ind. RIPS'!R35</f>
        <v>0</v>
      </c>
      <c r="H14" s="63">
        <f>+'24-03-996 Ind. RIPS'!S35</f>
        <v>0</v>
      </c>
      <c r="I14" s="63">
        <f>+'24-03-996 Ind. RIPS'!T35</f>
        <v>0</v>
      </c>
      <c r="J14" s="63">
        <f>+'24-03-996 Ind. RIPS'!U35</f>
        <v>0</v>
      </c>
      <c r="K14" s="63">
        <f>+'24-03-996 Ind. RIPS'!V35</f>
        <v>0</v>
      </c>
      <c r="L14" s="63">
        <f>+'24-03-996 Ind. RIPS'!W35</f>
        <v>0</v>
      </c>
      <c r="M14" s="63">
        <f>+'24-03-996 Ind. RIPS'!X35</f>
        <v>0</v>
      </c>
      <c r="N14" s="63">
        <f>+'24-03-996 Ind. RIPS'!Y35</f>
        <v>0</v>
      </c>
      <c r="O14" s="63">
        <f>+'24-03-996 Ind. RIPS'!Z35</f>
        <v>0</v>
      </c>
      <c r="P14" s="63">
        <f>+'24-03-996 Ind. RIPS'!AA35</f>
        <v>0</v>
      </c>
      <c r="Q14" s="63">
        <f>+'24-03-996 Ind. RIPS'!AB35</f>
        <v>0</v>
      </c>
      <c r="R14" s="63">
        <f>+'24-03-996 Ind. RIPS'!AC35</f>
        <v>0</v>
      </c>
      <c r="S14" s="63">
        <f>+'24-03-996 Ind. RIPS'!AD35</f>
        <v>0</v>
      </c>
      <c r="T14" s="63">
        <f>+'24-03-996 Ind. RIPS'!AE35</f>
        <v>0</v>
      </c>
      <c r="U14" s="63">
        <f>+'24-03-996 Ind. RIPS'!AF35</f>
        <v>0</v>
      </c>
      <c r="V14" s="63">
        <f>+'24-03-996 Ind. RIPS'!AG35</f>
        <v>0</v>
      </c>
      <c r="W14" s="63">
        <f>+'24-03-996 Ind. RIPS'!AH35</f>
        <v>0</v>
      </c>
      <c r="X14" s="86">
        <f>+'24-03-996 Ind. RIPS'!AI35</f>
        <v>0</v>
      </c>
      <c r="Y14" s="86">
        <f>+'24-03-996 Ind. RIPS'!AJ35</f>
        <v>0</v>
      </c>
    </row>
    <row r="15" spans="1:25" ht="24.75" customHeight="1" x14ac:dyDescent="0.25">
      <c r="A15" s="85" t="s">
        <v>58</v>
      </c>
      <c r="B15" s="63">
        <f>+'24-03-996 Ind. RIPS'!J39</f>
        <v>0</v>
      </c>
      <c r="C15" s="63">
        <f>+'24-03-996 Ind. RIPS'!K39</f>
        <v>0</v>
      </c>
      <c r="D15" s="63">
        <f>+'24-03-996 Ind. RIPS'!M39</f>
        <v>0</v>
      </c>
      <c r="E15" s="63">
        <f>+'24-03-996 Ind. RIPS'!N39</f>
        <v>0</v>
      </c>
      <c r="F15" s="63">
        <f>+'24-03-996 Ind. RIPS'!O39</f>
        <v>0</v>
      </c>
      <c r="G15" s="63">
        <f>+'24-03-996 Ind. RIPS'!R39</f>
        <v>0</v>
      </c>
      <c r="H15" s="63">
        <f>+'24-03-996 Ind. RIPS'!S39</f>
        <v>0</v>
      </c>
      <c r="I15" s="63">
        <f>+'24-03-996 Ind. RIPS'!T39</f>
        <v>0</v>
      </c>
      <c r="J15" s="63">
        <f>+'24-03-996 Ind. RIPS'!U39</f>
        <v>0</v>
      </c>
      <c r="K15" s="63">
        <f>+'24-03-996 Ind. RIPS'!V39</f>
        <v>0</v>
      </c>
      <c r="L15" s="63">
        <f>+'24-03-996 Ind. RIPS'!W39</f>
        <v>0</v>
      </c>
      <c r="M15" s="63">
        <f>+'24-03-996 Ind. RIPS'!X39</f>
        <v>0</v>
      </c>
      <c r="N15" s="63">
        <f>+'24-03-996 Ind. RIPS'!Y39</f>
        <v>0</v>
      </c>
      <c r="O15" s="63">
        <f>+'24-03-996 Ind. RIPS'!Z39</f>
        <v>0</v>
      </c>
      <c r="P15" s="63">
        <f>+'24-03-996 Ind. RIPS'!AA39</f>
        <v>0</v>
      </c>
      <c r="Q15" s="63">
        <f>+'24-03-996 Ind. RIPS'!AB39</f>
        <v>0</v>
      </c>
      <c r="R15" s="63">
        <f>+'24-03-996 Ind. RIPS'!AC39</f>
        <v>0</v>
      </c>
      <c r="S15" s="63">
        <f>+'24-03-996 Ind. RIPS'!AD39</f>
        <v>0</v>
      </c>
      <c r="T15" s="63">
        <f>+'24-03-996 Ind. RIPS'!AE39</f>
        <v>0</v>
      </c>
      <c r="U15" s="63">
        <f>+'24-03-996 Ind. RIPS'!AF39</f>
        <v>0</v>
      </c>
      <c r="V15" s="63">
        <f>+'24-03-996 Ind. RIPS'!AG39</f>
        <v>0</v>
      </c>
      <c r="W15" s="63">
        <f>+'24-03-996 Ind. RIPS'!AH39</f>
        <v>0</v>
      </c>
      <c r="X15" s="86">
        <f>+'24-03-996 Ind. RIPS'!AI39</f>
        <v>0</v>
      </c>
      <c r="Y15" s="86">
        <f>+'24-03-996 Ind. RIPS'!AJ39</f>
        <v>0</v>
      </c>
    </row>
    <row r="16" spans="1:25" ht="24.75" customHeight="1" x14ac:dyDescent="0.25">
      <c r="A16" s="85" t="s">
        <v>60</v>
      </c>
      <c r="B16" s="63">
        <f>+'24-03-996 Ind. RIPS'!J43</f>
        <v>0</v>
      </c>
      <c r="C16" s="63">
        <f>+'24-03-996 Ind. RIPS'!K43</f>
        <v>0</v>
      </c>
      <c r="D16" s="63">
        <f>+'24-03-996 Ind. RIPS'!M43</f>
        <v>0</v>
      </c>
      <c r="E16" s="63">
        <f>+'24-03-996 Ind. RIPS'!N43</f>
        <v>0</v>
      </c>
      <c r="F16" s="63">
        <f>+'24-03-996 Ind. RIPS'!O43</f>
        <v>0</v>
      </c>
      <c r="G16" s="63">
        <f>+'24-03-996 Ind. RIPS'!R43</f>
        <v>0</v>
      </c>
      <c r="H16" s="63">
        <f>+'24-03-996 Ind. RIPS'!S43</f>
        <v>0</v>
      </c>
      <c r="I16" s="63">
        <f>+'24-03-996 Ind. RIPS'!T43</f>
        <v>0</v>
      </c>
      <c r="J16" s="63">
        <f>+'24-03-996 Ind. RIPS'!U43</f>
        <v>0</v>
      </c>
      <c r="K16" s="63">
        <f>+'24-03-996 Ind. RIPS'!V43</f>
        <v>0</v>
      </c>
      <c r="L16" s="63">
        <f>+'24-03-996 Ind. RIPS'!W43</f>
        <v>0</v>
      </c>
      <c r="M16" s="63">
        <f>+'24-03-996 Ind. RIPS'!X43</f>
        <v>0</v>
      </c>
      <c r="N16" s="63">
        <f>+'24-03-996 Ind. RIPS'!Y43</f>
        <v>0</v>
      </c>
      <c r="O16" s="63">
        <f>+'24-03-996 Ind. RIPS'!Z43</f>
        <v>0</v>
      </c>
      <c r="P16" s="63">
        <f>+'24-03-996 Ind. RIPS'!AA43</f>
        <v>0</v>
      </c>
      <c r="Q16" s="63">
        <f>+'24-03-996 Ind. RIPS'!AB43</f>
        <v>0</v>
      </c>
      <c r="R16" s="63">
        <f>+'24-03-996 Ind. RIPS'!AC43</f>
        <v>0</v>
      </c>
      <c r="S16" s="63">
        <f>+'24-03-996 Ind. RIPS'!AD43</f>
        <v>0</v>
      </c>
      <c r="T16" s="63">
        <f>+'24-03-996 Ind. RIPS'!AE43</f>
        <v>0</v>
      </c>
      <c r="U16" s="63">
        <f>+'24-03-996 Ind. RIPS'!AF43</f>
        <v>0</v>
      </c>
      <c r="V16" s="63">
        <f>+'24-03-996 Ind. RIPS'!AG43</f>
        <v>0</v>
      </c>
      <c r="W16" s="63">
        <f>+'24-03-996 Ind. RIPS'!AH43</f>
        <v>0</v>
      </c>
      <c r="X16" s="86">
        <f>+'24-03-996 Ind. RIPS'!AI43</f>
        <v>0</v>
      </c>
      <c r="Y16" s="86">
        <f>+'24-03-996 Ind. RIPS'!AJ43</f>
        <v>0</v>
      </c>
    </row>
    <row r="17" spans="1:25" ht="24.75" customHeight="1" x14ac:dyDescent="0.25">
      <c r="A17" s="85" t="s">
        <v>62</v>
      </c>
      <c r="B17" s="63">
        <f>+'24-03-996 Ind. RIPS'!J47</f>
        <v>0</v>
      </c>
      <c r="C17" s="63">
        <f>+'24-03-996 Ind. RIPS'!K47</f>
        <v>0</v>
      </c>
      <c r="D17" s="63">
        <f>+'24-03-996 Ind. RIPS'!M47</f>
        <v>0</v>
      </c>
      <c r="E17" s="63">
        <f>+'24-03-996 Ind. RIPS'!N47</f>
        <v>0</v>
      </c>
      <c r="F17" s="63">
        <f>+'24-03-996 Ind. RIPS'!O47</f>
        <v>0</v>
      </c>
      <c r="G17" s="63">
        <f>+'24-03-996 Ind. RIPS'!R47</f>
        <v>0</v>
      </c>
      <c r="H17" s="63">
        <f>+'24-03-996 Ind. RIPS'!S47</f>
        <v>0</v>
      </c>
      <c r="I17" s="63">
        <f>+'24-03-996 Ind. RIPS'!T47</f>
        <v>0</v>
      </c>
      <c r="J17" s="63">
        <f>+'24-03-996 Ind. RIPS'!U47</f>
        <v>0</v>
      </c>
      <c r="K17" s="63">
        <f>+'24-03-996 Ind. RIPS'!V47</f>
        <v>0</v>
      </c>
      <c r="L17" s="63">
        <f>+'24-03-996 Ind. RIPS'!W47</f>
        <v>0</v>
      </c>
      <c r="M17" s="63">
        <f>+'24-03-996 Ind. RIPS'!X47</f>
        <v>0</v>
      </c>
      <c r="N17" s="63">
        <f>+'24-03-996 Ind. RIPS'!Y47</f>
        <v>0</v>
      </c>
      <c r="O17" s="63">
        <f>+'24-03-996 Ind. RIPS'!Z47</f>
        <v>0</v>
      </c>
      <c r="P17" s="63">
        <f>+'24-03-996 Ind. RIPS'!AA47</f>
        <v>0</v>
      </c>
      <c r="Q17" s="63">
        <f>+'24-03-996 Ind. RIPS'!AB47</f>
        <v>0</v>
      </c>
      <c r="R17" s="63">
        <f>+'24-03-996 Ind. RIPS'!AC47</f>
        <v>0</v>
      </c>
      <c r="S17" s="63">
        <f>+'24-03-996 Ind. RIPS'!AD47</f>
        <v>0</v>
      </c>
      <c r="T17" s="63">
        <f>+'24-03-996 Ind. RIPS'!AE47</f>
        <v>0</v>
      </c>
      <c r="U17" s="63">
        <f>+'24-03-996 Ind. RIPS'!AF47</f>
        <v>0</v>
      </c>
      <c r="V17" s="63">
        <f>+'24-03-996 Ind. RIPS'!AG47</f>
        <v>0</v>
      </c>
      <c r="W17" s="63">
        <f>+'24-03-996 Ind. RIPS'!AH47</f>
        <v>0</v>
      </c>
      <c r="X17" s="86">
        <f>+'24-03-996 Ind. RIPS'!AI47</f>
        <v>0</v>
      </c>
      <c r="Y17" s="86">
        <f>+'24-03-996 Ind. RIPS'!AJ44</f>
        <v>0</v>
      </c>
    </row>
    <row r="18" spans="1:25" ht="24.75" customHeight="1" x14ac:dyDescent="0.25">
      <c r="A18" s="85" t="s">
        <v>64</v>
      </c>
      <c r="B18" s="63">
        <f>+'24-03-996 Ind. RIPS'!J51</f>
        <v>0</v>
      </c>
      <c r="C18" s="63">
        <f>+'24-03-996 Ind. RIPS'!K51</f>
        <v>0</v>
      </c>
      <c r="D18" s="63">
        <f>+'24-03-996 Ind. RIPS'!M51</f>
        <v>0</v>
      </c>
      <c r="E18" s="63">
        <f>+'24-03-996 Ind. RIPS'!N51</f>
        <v>0</v>
      </c>
      <c r="F18" s="63">
        <f>+'24-03-996 Ind. RIPS'!O51</f>
        <v>0</v>
      </c>
      <c r="G18" s="63">
        <f>+'24-03-996 Ind. RIPS'!R51</f>
        <v>0</v>
      </c>
      <c r="H18" s="63">
        <f>+'24-03-996 Ind. RIPS'!S51</f>
        <v>0</v>
      </c>
      <c r="I18" s="63">
        <f>+'24-03-996 Ind. RIPS'!T51</f>
        <v>0</v>
      </c>
      <c r="J18" s="63">
        <f>+'24-03-996 Ind. RIPS'!U51</f>
        <v>0</v>
      </c>
      <c r="K18" s="63">
        <f>+'24-03-996 Ind. RIPS'!V51</f>
        <v>0</v>
      </c>
      <c r="L18" s="63">
        <f>+'24-03-996 Ind. RIPS'!W51</f>
        <v>0</v>
      </c>
      <c r="M18" s="63">
        <f>+'24-03-996 Ind. RIPS'!X51</f>
        <v>0</v>
      </c>
      <c r="N18" s="63">
        <f>+'24-03-996 Ind. RIPS'!Y51</f>
        <v>0</v>
      </c>
      <c r="O18" s="63">
        <f>+'24-03-996 Ind. RIPS'!Z51</f>
        <v>0</v>
      </c>
      <c r="P18" s="63">
        <f>+'24-03-996 Ind. RIPS'!AA51</f>
        <v>0</v>
      </c>
      <c r="Q18" s="63">
        <f>+'24-03-996 Ind. RIPS'!AB51</f>
        <v>0</v>
      </c>
      <c r="R18" s="63">
        <f>+'24-03-996 Ind. RIPS'!AC51</f>
        <v>0</v>
      </c>
      <c r="S18" s="63">
        <f>+'24-03-996 Ind. RIPS'!AD51</f>
        <v>0</v>
      </c>
      <c r="T18" s="63">
        <f>+'24-03-996 Ind. RIPS'!AE51</f>
        <v>0</v>
      </c>
      <c r="U18" s="63">
        <f>+'24-03-996 Ind. RIPS'!AF51</f>
        <v>0</v>
      </c>
      <c r="V18" s="63">
        <f>+'24-03-996 Ind. RIPS'!AG51</f>
        <v>0</v>
      </c>
      <c r="W18" s="63">
        <f>+'24-03-996 Ind. RIPS'!AH51</f>
        <v>0</v>
      </c>
      <c r="X18" s="86">
        <f>+'24-03-996 Ind. RIPS'!AI51</f>
        <v>0</v>
      </c>
      <c r="Y18" s="86">
        <f>+'24-03-996 Ind. RIPS'!AJ51</f>
        <v>0</v>
      </c>
    </row>
    <row r="19" spans="1:25" ht="24.75" customHeight="1" x14ac:dyDescent="0.25">
      <c r="A19" s="85" t="s">
        <v>66</v>
      </c>
      <c r="B19" s="63">
        <f>+'24-03-996 Ind. RIPS'!J55</f>
        <v>0</v>
      </c>
      <c r="C19" s="63">
        <f>+'24-03-996 Ind. RIPS'!K55</f>
        <v>0</v>
      </c>
      <c r="D19" s="63">
        <f>+'24-03-996 Ind. RIPS'!M55</f>
        <v>0</v>
      </c>
      <c r="E19" s="63">
        <f>+'24-03-996 Ind. RIPS'!N55</f>
        <v>0</v>
      </c>
      <c r="F19" s="63">
        <f>+'24-03-996 Ind. RIPS'!O55</f>
        <v>0</v>
      </c>
      <c r="G19" s="63">
        <f>+'24-03-996 Ind. RIPS'!R55</f>
        <v>0</v>
      </c>
      <c r="H19" s="63">
        <f>+'24-03-996 Ind. RIPS'!S55</f>
        <v>0</v>
      </c>
      <c r="I19" s="63">
        <f>+'24-03-996 Ind. RIPS'!T55</f>
        <v>0</v>
      </c>
      <c r="J19" s="63">
        <f>+'24-03-996 Ind. RIPS'!U55</f>
        <v>0</v>
      </c>
      <c r="K19" s="63">
        <f>+'24-03-996 Ind. RIPS'!V55</f>
        <v>0</v>
      </c>
      <c r="L19" s="63">
        <f>+'24-03-996 Ind. RIPS'!W55</f>
        <v>0</v>
      </c>
      <c r="M19" s="63">
        <f>+'24-03-996 Ind. RIPS'!X55</f>
        <v>0</v>
      </c>
      <c r="N19" s="63">
        <f>+'24-03-996 Ind. RIPS'!Y55</f>
        <v>0</v>
      </c>
      <c r="O19" s="63">
        <f>+'24-03-996 Ind. RIPS'!Z55</f>
        <v>0</v>
      </c>
      <c r="P19" s="63">
        <f>+'24-03-996 Ind. RIPS'!AA55</f>
        <v>0</v>
      </c>
      <c r="Q19" s="63">
        <f>+'24-03-996 Ind. RIPS'!AB55</f>
        <v>0</v>
      </c>
      <c r="R19" s="63">
        <f>+'24-03-996 Ind. RIPS'!AC55</f>
        <v>0</v>
      </c>
      <c r="S19" s="63">
        <f>+'24-03-996 Ind. RIPS'!AD55</f>
        <v>0</v>
      </c>
      <c r="T19" s="63">
        <f>+'24-03-996 Ind. RIPS'!AE55</f>
        <v>0</v>
      </c>
      <c r="U19" s="63">
        <f>+'24-03-996 Ind. RIPS'!AF55</f>
        <v>0</v>
      </c>
      <c r="V19" s="63">
        <f>+'24-03-996 Ind. RIPS'!AG55</f>
        <v>0</v>
      </c>
      <c r="W19" s="63">
        <f>+'24-03-996 Ind. RIPS'!AH55</f>
        <v>0</v>
      </c>
      <c r="X19" s="86">
        <f>+'24-03-996 Ind. RIPS'!AI55</f>
        <v>0</v>
      </c>
      <c r="Y19" s="86">
        <f>+'24-03-996 Ind. RIPS'!AJ55</f>
        <v>0</v>
      </c>
    </row>
    <row r="20" spans="1:25" ht="24.75" customHeight="1" x14ac:dyDescent="0.25">
      <c r="A20" s="87" t="s">
        <v>68</v>
      </c>
      <c r="B20" s="63">
        <f>+'24-03-996 Ind. RIPS'!J59</f>
        <v>0</v>
      </c>
      <c r="C20" s="63">
        <f>+'24-03-996 Ind. RIPS'!K59</f>
        <v>0</v>
      </c>
      <c r="D20" s="63">
        <f>+'24-03-996 Ind. RIPS'!M59</f>
        <v>0</v>
      </c>
      <c r="E20" s="63">
        <f>+'24-03-996 Ind. RIPS'!N59</f>
        <v>0</v>
      </c>
      <c r="F20" s="63">
        <f>+'24-03-996 Ind. RIPS'!O59</f>
        <v>0</v>
      </c>
      <c r="G20" s="63">
        <f>+'24-03-996 Ind. RIPS'!R59</f>
        <v>0</v>
      </c>
      <c r="H20" s="63">
        <f>+'24-03-996 Ind. RIPS'!S59</f>
        <v>0</v>
      </c>
      <c r="I20" s="63">
        <f>+'24-03-996 Ind. RIPS'!T59</f>
        <v>0</v>
      </c>
      <c r="J20" s="63">
        <f>+'24-03-996 Ind. RIPS'!U59</f>
        <v>0</v>
      </c>
      <c r="K20" s="63">
        <f>+'24-03-996 Ind. RIPS'!V59</f>
        <v>0</v>
      </c>
      <c r="L20" s="63">
        <f>+'24-03-996 Ind. RIPS'!W59</f>
        <v>0</v>
      </c>
      <c r="M20" s="63">
        <f>+'24-03-996 Ind. RIPS'!X59</f>
        <v>0</v>
      </c>
      <c r="N20" s="63">
        <f>+'24-03-996 Ind. RIPS'!Y59</f>
        <v>0</v>
      </c>
      <c r="O20" s="63">
        <f>+'24-03-996 Ind. RIPS'!Z59</f>
        <v>0</v>
      </c>
      <c r="P20" s="63">
        <f>+'24-03-996 Ind. RIPS'!AA59</f>
        <v>0</v>
      </c>
      <c r="Q20" s="63">
        <f>+'24-03-996 Ind. RIPS'!AB59</f>
        <v>0</v>
      </c>
      <c r="R20" s="63">
        <f>+'24-03-996 Ind. RIPS'!AC59</f>
        <v>0</v>
      </c>
      <c r="S20" s="63">
        <f>+'24-03-996 Ind. RIPS'!AD59</f>
        <v>0</v>
      </c>
      <c r="T20" s="63">
        <f>+'24-03-996 Ind. RIPS'!AE59</f>
        <v>0</v>
      </c>
      <c r="U20" s="63">
        <f>+'24-03-996 Ind. RIPS'!AF59</f>
        <v>0</v>
      </c>
      <c r="V20" s="63">
        <f>+'24-03-996 Ind. RIPS'!AG59</f>
        <v>0</v>
      </c>
      <c r="W20" s="63">
        <f>+'24-03-996 Ind. RIPS'!AH59</f>
        <v>0</v>
      </c>
      <c r="X20" s="86">
        <f>+'24-03-996 Ind. RIPS'!AI59</f>
        <v>0</v>
      </c>
      <c r="Y20" s="86">
        <f>+'24-03-996 Ind. RIPS'!AJ59</f>
        <v>0</v>
      </c>
    </row>
    <row r="21" spans="1:25" ht="24.75" customHeight="1" x14ac:dyDescent="0.25">
      <c r="A21" s="87" t="s">
        <v>70</v>
      </c>
      <c r="B21" s="63">
        <f>+'24-03-996 Ind. RIPS'!J63</f>
        <v>0</v>
      </c>
      <c r="C21" s="63">
        <f>+'24-03-996 Ind. RIPS'!K63</f>
        <v>0</v>
      </c>
      <c r="D21" s="63">
        <f>+'24-03-996 Ind. RIPS'!M63</f>
        <v>0</v>
      </c>
      <c r="E21" s="63">
        <f>+'24-03-996 Ind. RIPS'!N63</f>
        <v>0</v>
      </c>
      <c r="F21" s="63">
        <f>+'24-03-996 Ind. RIPS'!O63</f>
        <v>0</v>
      </c>
      <c r="G21" s="63">
        <f>+'24-03-996 Ind. RIPS'!R63</f>
        <v>0</v>
      </c>
      <c r="H21" s="63">
        <f>+'24-03-996 Ind. RIPS'!S63</f>
        <v>0</v>
      </c>
      <c r="I21" s="63">
        <f>+'24-03-996 Ind. RIPS'!T63</f>
        <v>0</v>
      </c>
      <c r="J21" s="63">
        <f>+'24-03-996 Ind. RIPS'!U63</f>
        <v>0</v>
      </c>
      <c r="K21" s="63">
        <f>+'24-03-996 Ind. RIPS'!V63</f>
        <v>0</v>
      </c>
      <c r="L21" s="63">
        <f>+'24-03-996 Ind. RIPS'!W63</f>
        <v>0</v>
      </c>
      <c r="M21" s="63">
        <f>+'24-03-996 Ind. RIPS'!X63</f>
        <v>0</v>
      </c>
      <c r="N21" s="63">
        <f>+'24-03-996 Ind. RIPS'!Y63</f>
        <v>0</v>
      </c>
      <c r="O21" s="63">
        <f>+'24-03-996 Ind. RIPS'!Z63</f>
        <v>0</v>
      </c>
      <c r="P21" s="63">
        <f>+'24-03-996 Ind. RIPS'!AA63</f>
        <v>0</v>
      </c>
      <c r="Q21" s="63">
        <f>+'24-03-996 Ind. RIPS'!AB63</f>
        <v>0</v>
      </c>
      <c r="R21" s="63">
        <f>+'24-03-996 Ind. RIPS'!AC63</f>
        <v>0</v>
      </c>
      <c r="S21" s="63">
        <f>+'24-03-996 Ind. RIPS'!AD63</f>
        <v>0</v>
      </c>
      <c r="T21" s="63">
        <f>+'24-03-996 Ind. RIPS'!AE63</f>
        <v>0</v>
      </c>
      <c r="U21" s="63">
        <f>+'24-03-996 Ind. RIPS'!AF63</f>
        <v>0</v>
      </c>
      <c r="V21" s="63">
        <f>+'24-03-996 Ind. RIPS'!AG63</f>
        <v>0</v>
      </c>
      <c r="W21" s="63">
        <f>+'24-03-996 Ind. RIPS'!AH63</f>
        <v>0</v>
      </c>
      <c r="X21" s="86">
        <f>+'24-03-996 Ind. RIPS'!AI63</f>
        <v>0</v>
      </c>
      <c r="Y21" s="86">
        <f>+'24-03-996 Ind. RIPS'!AJ63</f>
        <v>0</v>
      </c>
    </row>
    <row r="22" spans="1:25" ht="24.75" customHeight="1" x14ac:dyDescent="0.25">
      <c r="A22" s="87" t="s">
        <v>72</v>
      </c>
      <c r="B22" s="63">
        <f>+'24-03-996 Ind. RIPS'!J67</f>
        <v>0</v>
      </c>
      <c r="C22" s="63">
        <f>+'24-03-996 Ind. RIPS'!K67</f>
        <v>0</v>
      </c>
      <c r="D22" s="63">
        <f>+'24-03-996 Ind. RIPS'!M67</f>
        <v>0</v>
      </c>
      <c r="E22" s="63">
        <f>+'24-03-996 Ind. RIPS'!N67</f>
        <v>0</v>
      </c>
      <c r="F22" s="63">
        <f>+'24-03-996 Ind. RIPS'!O67</f>
        <v>0</v>
      </c>
      <c r="G22" s="63">
        <f>+'24-03-996 Ind. RIPS'!R67</f>
        <v>0</v>
      </c>
      <c r="H22" s="63">
        <f>+'24-03-996 Ind. RIPS'!S67</f>
        <v>0</v>
      </c>
      <c r="I22" s="63">
        <f>+'24-03-996 Ind. RIPS'!T67</f>
        <v>0</v>
      </c>
      <c r="J22" s="63">
        <f>+'24-03-996 Ind. RIPS'!U67</f>
        <v>0</v>
      </c>
      <c r="K22" s="63">
        <f>+'24-03-996 Ind. RIPS'!V67</f>
        <v>0</v>
      </c>
      <c r="L22" s="63">
        <f>+'24-03-996 Ind. RIPS'!W67</f>
        <v>0</v>
      </c>
      <c r="M22" s="63">
        <f>+'24-03-996 Ind. RIPS'!X67</f>
        <v>0</v>
      </c>
      <c r="N22" s="63">
        <f>+'24-03-996 Ind. RIPS'!Y67</f>
        <v>0</v>
      </c>
      <c r="O22" s="63">
        <f>+'24-03-996 Ind. RIPS'!Z67</f>
        <v>0</v>
      </c>
      <c r="P22" s="63">
        <f>+'24-03-996 Ind. RIPS'!AA67</f>
        <v>0</v>
      </c>
      <c r="Q22" s="63">
        <f>+'24-03-996 Ind. RIPS'!AB67</f>
        <v>0</v>
      </c>
      <c r="R22" s="63">
        <f>+'24-03-996 Ind. RIPS'!AC67</f>
        <v>0</v>
      </c>
      <c r="S22" s="63">
        <f>+'24-03-996 Ind. RIPS'!AD67</f>
        <v>0</v>
      </c>
      <c r="T22" s="63">
        <f>+'24-03-996 Ind. RIPS'!AE67</f>
        <v>0</v>
      </c>
      <c r="U22" s="63">
        <f>+'24-03-996 Ind. RIPS'!AF67</f>
        <v>0</v>
      </c>
      <c r="V22" s="63">
        <f>+'24-03-996 Ind. RIPS'!AG67</f>
        <v>0</v>
      </c>
      <c r="W22" s="63">
        <f>+'24-03-996 Ind. RIPS'!AH67</f>
        <v>0</v>
      </c>
      <c r="X22" s="86">
        <f>+'24-03-996 Ind. RIPS'!AI67</f>
        <v>0</v>
      </c>
      <c r="Y22" s="86">
        <f>+'24-03-996 Ind. RIPS'!AJ67</f>
        <v>0</v>
      </c>
    </row>
    <row r="23" spans="1:25" ht="24.75" customHeight="1" x14ac:dyDescent="0.25">
      <c r="A23" s="88" t="s">
        <v>74</v>
      </c>
      <c r="B23" s="63">
        <f>+'24-03-996 Ind. RIPS'!J71</f>
        <v>465797000</v>
      </c>
      <c r="C23" s="63">
        <f>+'24-03-996 Ind. RIPS'!K71</f>
        <v>376895449</v>
      </c>
      <c r="D23" s="63">
        <f>+'24-03-996 Ind. RIPS'!M71</f>
        <v>0</v>
      </c>
      <c r="E23" s="63">
        <f>+'24-03-996 Ind. RIPS'!N71</f>
        <v>0</v>
      </c>
      <c r="F23" s="63">
        <f>+'24-03-996 Ind. RIPS'!O71</f>
        <v>0</v>
      </c>
      <c r="G23" s="63">
        <f>+'24-03-996 Ind. RIPS'!R71</f>
        <v>0</v>
      </c>
      <c r="H23" s="63">
        <f>+'24-03-996 Ind. RIPS'!S71</f>
        <v>12093686</v>
      </c>
      <c r="I23" s="63">
        <f>+'24-03-996 Ind. RIPS'!T71</f>
        <v>6618043</v>
      </c>
      <c r="J23" s="63">
        <f>+'24-03-996 Ind. RIPS'!U71</f>
        <v>18711729</v>
      </c>
      <c r="K23" s="63">
        <f>+'24-03-996 Ind. RIPS'!V71</f>
        <v>0</v>
      </c>
      <c r="L23" s="63">
        <f>+'24-03-996 Ind. RIPS'!W71</f>
        <v>0</v>
      </c>
      <c r="M23" s="63">
        <f>+'24-03-996 Ind. RIPS'!X71</f>
        <v>0</v>
      </c>
      <c r="N23" s="63">
        <f>+'24-03-996 Ind. RIPS'!Y71</f>
        <v>0</v>
      </c>
      <c r="O23" s="63">
        <f>+'24-03-996 Ind. RIPS'!Z71</f>
        <v>0</v>
      </c>
      <c r="P23" s="63">
        <f>+'24-03-996 Ind. RIPS'!AA71</f>
        <v>0</v>
      </c>
      <c r="Q23" s="63">
        <f>+'24-03-996 Ind. RIPS'!AB71</f>
        <v>0</v>
      </c>
      <c r="R23" s="63">
        <f>+'24-03-996 Ind. RIPS'!AC71</f>
        <v>0</v>
      </c>
      <c r="S23" s="63">
        <f>+'24-03-996 Ind. RIPS'!AD71</f>
        <v>0</v>
      </c>
      <c r="T23" s="63">
        <f>+'24-03-996 Ind. RIPS'!AE71</f>
        <v>0</v>
      </c>
      <c r="U23" s="63">
        <f>+'24-03-996 Ind. RIPS'!AF71</f>
        <v>0</v>
      </c>
      <c r="V23" s="63">
        <f>+'24-03-996 Ind. RIPS'!AG71</f>
        <v>0</v>
      </c>
      <c r="W23" s="63">
        <f>+'24-03-996 Ind. RIPS'!AH71</f>
        <v>18711729</v>
      </c>
      <c r="X23" s="86">
        <f>+'24-03-996 Ind. RIPS'!AI71</f>
        <v>4.0171424461729034E-2</v>
      </c>
      <c r="Y23" s="86">
        <f>+'24-03-996 Ind. RIPS'!AJ71</f>
        <v>1</v>
      </c>
    </row>
    <row r="24" spans="1:25" ht="25.5" x14ac:dyDescent="0.25">
      <c r="A24" s="8" t="str">
        <f>"TOTAL ASIG."&amp;" "&amp;$A$5</f>
        <v>TOTAL ASIG. 24-03-996 "Red Integral de Proteccion Social"</v>
      </c>
      <c r="B24" s="74">
        <f>SUM(B8:B23)</f>
        <v>465797000</v>
      </c>
      <c r="C24" s="74">
        <f t="shared" ref="C24:V24" si="0">SUM(C8:C23)</f>
        <v>376895449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12093686</v>
      </c>
      <c r="I24" s="74">
        <f t="shared" si="0"/>
        <v>6618043</v>
      </c>
      <c r="J24" s="74">
        <f t="shared" si="0"/>
        <v>18711729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18711729</v>
      </c>
      <c r="X24" s="89">
        <f>+'24-03-996 Ind. RIPS'!AI72</f>
        <v>4.0171424461729034E-2</v>
      </c>
      <c r="Y24" s="89">
        <f>'24-03-996 Ind. RIPS'!AJ72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topLeftCell="A16" zoomScaleNormal="100" workbookViewId="0">
      <selection activeCell="J71" sqref="J7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135" t="s">
        <v>89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8812000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/>
      <c r="L69" s="59"/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8812000</v>
      </c>
      <c r="K71" s="74">
        <f>SUM(K69:K69)</f>
        <v>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24-07-001 "Cuotas a Organismos Internacionales"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8812000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tabSelected="1" topLeftCell="A5" zoomScaleNormal="100" workbookViewId="0">
      <selection activeCell="D7" sqref="D1:F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'24-07-001 Ind. OOII'!A5:U5</f>
        <v>24-07-001 "Cuotas a Organismos Internacionales"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+'24-07-001 Ind. OOII'!J11</f>
        <v>0</v>
      </c>
      <c r="C8" s="63">
        <f>+'24-07-001 Ind. OOII'!K11</f>
        <v>0</v>
      </c>
      <c r="D8" s="63">
        <f>+'24-07-001 Ind. OOII'!M11</f>
        <v>0</v>
      </c>
      <c r="E8" s="63">
        <f>+'24-07-001 Ind. OOII'!N11</f>
        <v>0</v>
      </c>
      <c r="F8" s="63">
        <f>+'24-07-001 Ind. OOII'!O11</f>
        <v>0</v>
      </c>
      <c r="G8" s="63">
        <f>+'24-07-001 Ind. OOII'!R11</f>
        <v>0</v>
      </c>
      <c r="H8" s="63">
        <f>+'24-07-001 Ind. OOII'!S11</f>
        <v>0</v>
      </c>
      <c r="I8" s="63">
        <f>+'24-07-001 Ind. OOII'!T11</f>
        <v>0</v>
      </c>
      <c r="J8" s="63">
        <f>+'24-07-001 Ind. OOII'!U11</f>
        <v>0</v>
      </c>
      <c r="K8" s="63">
        <f>+'24-07-001 Ind. OOII'!V11</f>
        <v>0</v>
      </c>
      <c r="L8" s="63">
        <f>+'24-07-001 Ind. OOII'!W11</f>
        <v>0</v>
      </c>
      <c r="M8" s="63">
        <f>+'24-07-001 Ind. OOII'!X11</f>
        <v>0</v>
      </c>
      <c r="N8" s="63">
        <f>+'24-07-001 Ind. OOII'!Y11</f>
        <v>0</v>
      </c>
      <c r="O8" s="63">
        <f>+'24-07-001 Ind. OOII'!Z11</f>
        <v>0</v>
      </c>
      <c r="P8" s="63">
        <f>+'24-07-001 Ind. OOII'!AA11</f>
        <v>0</v>
      </c>
      <c r="Q8" s="63">
        <f>+'24-07-001 Ind. OOII'!AB11</f>
        <v>0</v>
      </c>
      <c r="R8" s="63">
        <f>+'24-07-001 Ind. OOII'!AC11</f>
        <v>0</v>
      </c>
      <c r="S8" s="63">
        <f>+'24-07-001 Ind. OOII'!AD11</f>
        <v>0</v>
      </c>
      <c r="T8" s="63">
        <f>+'24-07-001 Ind. OOII'!AE11</f>
        <v>0</v>
      </c>
      <c r="U8" s="63">
        <f>+'24-07-001 Ind. OOII'!AF11</f>
        <v>0</v>
      </c>
      <c r="V8" s="63">
        <f>+'24-07-001 Ind. OOII'!AG11</f>
        <v>0</v>
      </c>
      <c r="W8" s="63">
        <f>+'24-07-001 Ind. OOII'!AH11</f>
        <v>0</v>
      </c>
      <c r="X8" s="86">
        <f>+'24-07-001 Ind. OOII'!AI11</f>
        <v>0</v>
      </c>
      <c r="Y8" s="86">
        <f>+'24-07-001 Ind. OOII'!AJ11</f>
        <v>0</v>
      </c>
    </row>
    <row r="9" spans="1:25" ht="24.75" customHeight="1" x14ac:dyDescent="0.25">
      <c r="A9" s="85" t="s">
        <v>46</v>
      </c>
      <c r="B9" s="63">
        <f>+'24-07-001 Ind. OOII'!J15</f>
        <v>0</v>
      </c>
      <c r="C9" s="63">
        <f>+'24-07-001 Ind. OOII'!K15</f>
        <v>0</v>
      </c>
      <c r="D9" s="63">
        <f>+'24-07-001 Ind. OOII'!M15</f>
        <v>0</v>
      </c>
      <c r="E9" s="63">
        <f>+'24-07-001 Ind. OOII'!N15</f>
        <v>0</v>
      </c>
      <c r="F9" s="63">
        <f>+'24-07-001 Ind. OOII'!O15</f>
        <v>0</v>
      </c>
      <c r="G9" s="63">
        <f>+'24-07-001 Ind. OOII'!R15</f>
        <v>0</v>
      </c>
      <c r="H9" s="63">
        <f>+'24-07-001 Ind. OOII'!S15</f>
        <v>0</v>
      </c>
      <c r="I9" s="63">
        <f>+'24-07-001 Ind. OOII'!T15</f>
        <v>0</v>
      </c>
      <c r="J9" s="63">
        <f>+'24-07-001 Ind. OOII'!U15</f>
        <v>0</v>
      </c>
      <c r="K9" s="63">
        <f>+'24-07-001 Ind. OOII'!V15</f>
        <v>0</v>
      </c>
      <c r="L9" s="63">
        <f>+'24-07-001 Ind. OOII'!W15</f>
        <v>0</v>
      </c>
      <c r="M9" s="63">
        <f>+'24-07-001 Ind. OOII'!X15</f>
        <v>0</v>
      </c>
      <c r="N9" s="63">
        <f>+'24-07-001 Ind. OOII'!Y15</f>
        <v>0</v>
      </c>
      <c r="O9" s="63">
        <f>+'24-07-001 Ind. OOII'!Z15</f>
        <v>0</v>
      </c>
      <c r="P9" s="63">
        <f>+'24-07-001 Ind. OOII'!AA15</f>
        <v>0</v>
      </c>
      <c r="Q9" s="63">
        <f>+'24-07-001 Ind. OOII'!AB15</f>
        <v>0</v>
      </c>
      <c r="R9" s="63">
        <f>+'24-07-001 Ind. OOII'!AC15</f>
        <v>0</v>
      </c>
      <c r="S9" s="63">
        <f>+'24-07-001 Ind. OOII'!AD15</f>
        <v>0</v>
      </c>
      <c r="T9" s="63">
        <f>+'24-07-001 Ind. OOII'!AE15</f>
        <v>0</v>
      </c>
      <c r="U9" s="63">
        <f>+'24-07-001 Ind. OOII'!AF15</f>
        <v>0</v>
      </c>
      <c r="V9" s="63">
        <f>+'24-07-001 Ind. OOII'!AG15</f>
        <v>0</v>
      </c>
      <c r="W9" s="63">
        <f>+'24-07-001 Ind. OOII'!AH15</f>
        <v>0</v>
      </c>
      <c r="X9" s="86">
        <f>+'24-07-001 Ind. OOII'!AI15</f>
        <v>0</v>
      </c>
      <c r="Y9" s="86">
        <f>+'24-07-001 Ind. OOII'!AJ15</f>
        <v>0</v>
      </c>
    </row>
    <row r="10" spans="1:25" ht="24.75" customHeight="1" x14ac:dyDescent="0.25">
      <c r="A10" s="85" t="s">
        <v>48</v>
      </c>
      <c r="B10" s="63">
        <f>+'24-07-001 Ind. OOII'!J19</f>
        <v>0</v>
      </c>
      <c r="C10" s="63">
        <f>+'24-07-001 Ind. OOII'!K19</f>
        <v>0</v>
      </c>
      <c r="D10" s="63">
        <f>+'24-07-001 Ind. OOII'!M19</f>
        <v>0</v>
      </c>
      <c r="E10" s="63">
        <f>+'24-07-001 Ind. OOII'!N19</f>
        <v>0</v>
      </c>
      <c r="F10" s="63">
        <f>+'24-07-001 Ind. OOII'!O19</f>
        <v>0</v>
      </c>
      <c r="G10" s="63">
        <f>+'24-07-001 Ind. OOII'!R19</f>
        <v>0</v>
      </c>
      <c r="H10" s="63">
        <f>+'24-07-001 Ind. OOII'!S19</f>
        <v>0</v>
      </c>
      <c r="I10" s="63">
        <f>+'24-07-001 Ind. OOII'!T19</f>
        <v>0</v>
      </c>
      <c r="J10" s="63">
        <f>+'24-07-001 Ind. OOII'!U19</f>
        <v>0</v>
      </c>
      <c r="K10" s="63">
        <f>+'24-07-001 Ind. OOII'!V19</f>
        <v>0</v>
      </c>
      <c r="L10" s="63">
        <f>+'24-07-001 Ind. OOII'!W19</f>
        <v>0</v>
      </c>
      <c r="M10" s="63">
        <f>+'24-07-001 Ind. OOII'!X19</f>
        <v>0</v>
      </c>
      <c r="N10" s="63">
        <f>+'24-07-001 Ind. OOII'!Y19</f>
        <v>0</v>
      </c>
      <c r="O10" s="63">
        <f>+'24-07-001 Ind. OOII'!Z19</f>
        <v>0</v>
      </c>
      <c r="P10" s="63">
        <f>+'24-07-001 Ind. OOII'!AA19</f>
        <v>0</v>
      </c>
      <c r="Q10" s="63">
        <f>+'24-07-001 Ind. OOII'!AB19</f>
        <v>0</v>
      </c>
      <c r="R10" s="63">
        <f>+'24-07-001 Ind. OOII'!AC19</f>
        <v>0</v>
      </c>
      <c r="S10" s="63">
        <f>+'24-07-001 Ind. OOII'!AD19</f>
        <v>0</v>
      </c>
      <c r="T10" s="63">
        <f>+'24-07-001 Ind. OOII'!AE19</f>
        <v>0</v>
      </c>
      <c r="U10" s="63">
        <f>+'24-07-001 Ind. OOII'!AF19</f>
        <v>0</v>
      </c>
      <c r="V10" s="63">
        <f>+'24-07-001 Ind. OOII'!AG19</f>
        <v>0</v>
      </c>
      <c r="W10" s="63">
        <f>+'24-07-001 Ind. OOII'!AH19</f>
        <v>0</v>
      </c>
      <c r="X10" s="86">
        <f>+'24-07-001 Ind. OOII'!AI19</f>
        <v>0</v>
      </c>
      <c r="Y10" s="86">
        <f>+'24-07-001 Ind. OOII'!AJ19</f>
        <v>0</v>
      </c>
    </row>
    <row r="11" spans="1:25" ht="24.75" customHeight="1" x14ac:dyDescent="0.25">
      <c r="A11" s="85" t="s">
        <v>50</v>
      </c>
      <c r="B11" s="63">
        <f>+'24-07-001 Ind. OOII'!J23</f>
        <v>0</v>
      </c>
      <c r="C11" s="63">
        <f>+'24-07-001 Ind. OOII'!K23</f>
        <v>0</v>
      </c>
      <c r="D11" s="63">
        <f>+'24-07-001 Ind. OOII'!M23</f>
        <v>0</v>
      </c>
      <c r="E11" s="63">
        <f>+'24-07-001 Ind. OOII'!N23</f>
        <v>0</v>
      </c>
      <c r="F11" s="63">
        <f>+'24-07-001 Ind. OOII'!O23</f>
        <v>0</v>
      </c>
      <c r="G11" s="63">
        <f>+'24-07-001 Ind. OOII'!R23</f>
        <v>0</v>
      </c>
      <c r="H11" s="63">
        <f>+'24-07-001 Ind. OOII'!S23</f>
        <v>0</v>
      </c>
      <c r="I11" s="63">
        <f>+'24-07-001 Ind. OOII'!T23</f>
        <v>0</v>
      </c>
      <c r="J11" s="63">
        <f>+'24-07-001 Ind. OOII'!U23</f>
        <v>0</v>
      </c>
      <c r="K11" s="63">
        <f>+'24-07-001 Ind. OOII'!V23</f>
        <v>0</v>
      </c>
      <c r="L11" s="63">
        <f>+'24-07-001 Ind. OOII'!W23</f>
        <v>0</v>
      </c>
      <c r="M11" s="63">
        <f>+'24-07-001 Ind. OOII'!X23</f>
        <v>0</v>
      </c>
      <c r="N11" s="63">
        <f>+'24-07-001 Ind. OOII'!Y23</f>
        <v>0</v>
      </c>
      <c r="O11" s="63">
        <f>+'24-07-001 Ind. OOII'!Z23</f>
        <v>0</v>
      </c>
      <c r="P11" s="63">
        <f>+'24-07-001 Ind. OOII'!AA23</f>
        <v>0</v>
      </c>
      <c r="Q11" s="63">
        <f>+'24-07-001 Ind. OOII'!AB23</f>
        <v>0</v>
      </c>
      <c r="R11" s="63">
        <f>+'24-07-001 Ind. OOII'!AC23</f>
        <v>0</v>
      </c>
      <c r="S11" s="63">
        <f>+'24-07-001 Ind. OOII'!AD23</f>
        <v>0</v>
      </c>
      <c r="T11" s="63">
        <f>+'24-07-001 Ind. OOII'!AE23</f>
        <v>0</v>
      </c>
      <c r="U11" s="63">
        <f>+'24-07-001 Ind. OOII'!AF23</f>
        <v>0</v>
      </c>
      <c r="V11" s="63">
        <f>+'24-07-001 Ind. OOII'!AG23</f>
        <v>0</v>
      </c>
      <c r="W11" s="63">
        <f>+'24-07-001 Ind. OOII'!AH23</f>
        <v>0</v>
      </c>
      <c r="X11" s="86">
        <f>+'24-07-001 Ind. OOII'!AI23</f>
        <v>0</v>
      </c>
      <c r="Y11" s="86">
        <f>+'24-07-001 Ind. OOII'!AJ23</f>
        <v>0</v>
      </c>
    </row>
    <row r="12" spans="1:25" ht="24.75" customHeight="1" x14ac:dyDescent="0.25">
      <c r="A12" s="85" t="s">
        <v>52</v>
      </c>
      <c r="B12" s="63">
        <f>+'24-07-001 Ind. OOII'!J27</f>
        <v>0</v>
      </c>
      <c r="C12" s="63">
        <f>+'24-07-001 Ind. OOII'!K27</f>
        <v>0</v>
      </c>
      <c r="D12" s="63">
        <f>+'24-07-001 Ind. OOII'!M27</f>
        <v>0</v>
      </c>
      <c r="E12" s="63">
        <f>+'24-07-001 Ind. OOII'!N27</f>
        <v>0</v>
      </c>
      <c r="F12" s="63">
        <f>+'24-07-001 Ind. OOII'!O27</f>
        <v>0</v>
      </c>
      <c r="G12" s="63">
        <f>+'24-07-001 Ind. OOII'!R27</f>
        <v>0</v>
      </c>
      <c r="H12" s="63">
        <f>+'24-07-001 Ind. OOII'!S27</f>
        <v>0</v>
      </c>
      <c r="I12" s="63">
        <f>+'24-07-001 Ind. OOII'!T27</f>
        <v>0</v>
      </c>
      <c r="J12" s="63">
        <f>+'24-07-001 Ind. OOII'!U27</f>
        <v>0</v>
      </c>
      <c r="K12" s="63">
        <f>+'24-07-001 Ind. OOII'!V27</f>
        <v>0</v>
      </c>
      <c r="L12" s="63">
        <f>+'24-07-001 Ind. OOII'!W27</f>
        <v>0</v>
      </c>
      <c r="M12" s="63">
        <f>+'24-07-001 Ind. OOII'!X27</f>
        <v>0</v>
      </c>
      <c r="N12" s="63">
        <f>+'24-07-001 Ind. OOII'!Y27</f>
        <v>0</v>
      </c>
      <c r="O12" s="63">
        <f>+'24-07-001 Ind. OOII'!Z27</f>
        <v>0</v>
      </c>
      <c r="P12" s="63">
        <f>+'24-07-001 Ind. OOII'!AA27</f>
        <v>0</v>
      </c>
      <c r="Q12" s="63">
        <f>+'24-07-001 Ind. OOII'!AB27</f>
        <v>0</v>
      </c>
      <c r="R12" s="63">
        <f>+'24-07-001 Ind. OOII'!AC27</f>
        <v>0</v>
      </c>
      <c r="S12" s="63">
        <f>+'24-07-001 Ind. OOII'!AD27</f>
        <v>0</v>
      </c>
      <c r="T12" s="63">
        <f>+'24-07-001 Ind. OOII'!AE27</f>
        <v>0</v>
      </c>
      <c r="U12" s="63">
        <f>+'24-07-001 Ind. OOII'!AF27</f>
        <v>0</v>
      </c>
      <c r="V12" s="63">
        <f>+'24-07-001 Ind. OOII'!AG27</f>
        <v>0</v>
      </c>
      <c r="W12" s="63">
        <f>+'24-07-001 Ind. OOII'!AH27</f>
        <v>0</v>
      </c>
      <c r="X12" s="86">
        <f>+'24-07-001 Ind. OOII'!AI27</f>
        <v>0</v>
      </c>
      <c r="Y12" s="86">
        <f>+'24-07-001 Ind. OOII'!AJ27</f>
        <v>0</v>
      </c>
    </row>
    <row r="13" spans="1:25" ht="24.75" customHeight="1" x14ac:dyDescent="0.25">
      <c r="A13" s="85" t="s">
        <v>54</v>
      </c>
      <c r="B13" s="63">
        <f>+'24-07-001 Ind. OOII'!J31</f>
        <v>0</v>
      </c>
      <c r="C13" s="63">
        <f>+'24-07-001 Ind. OOII'!K31</f>
        <v>0</v>
      </c>
      <c r="D13" s="63">
        <f>+'24-07-001 Ind. OOII'!M31</f>
        <v>0</v>
      </c>
      <c r="E13" s="63">
        <f>+'24-07-001 Ind. OOII'!N31</f>
        <v>0</v>
      </c>
      <c r="F13" s="63">
        <f>+'24-07-001 Ind. OOII'!O31</f>
        <v>0</v>
      </c>
      <c r="G13" s="63">
        <f>+'24-07-001 Ind. OOII'!R31</f>
        <v>0</v>
      </c>
      <c r="H13" s="63">
        <f>+'24-07-001 Ind. OOII'!S31</f>
        <v>0</v>
      </c>
      <c r="I13" s="63">
        <f>+'24-07-001 Ind. OOII'!T31</f>
        <v>0</v>
      </c>
      <c r="J13" s="63">
        <f>+'24-07-001 Ind. OOII'!U31</f>
        <v>0</v>
      </c>
      <c r="K13" s="63">
        <f>+'24-07-001 Ind. OOII'!V31</f>
        <v>0</v>
      </c>
      <c r="L13" s="63">
        <f>+'24-07-001 Ind. OOII'!W31</f>
        <v>0</v>
      </c>
      <c r="M13" s="63">
        <f>+'24-07-001 Ind. OOII'!X31</f>
        <v>0</v>
      </c>
      <c r="N13" s="63">
        <f>+'24-07-001 Ind. OOII'!Y31</f>
        <v>0</v>
      </c>
      <c r="O13" s="63">
        <f>+'24-07-001 Ind. OOII'!Z31</f>
        <v>0</v>
      </c>
      <c r="P13" s="63">
        <f>+'24-07-001 Ind. OOII'!AA31</f>
        <v>0</v>
      </c>
      <c r="Q13" s="63">
        <f>+'24-07-001 Ind. OOII'!AB31</f>
        <v>0</v>
      </c>
      <c r="R13" s="63">
        <f>+'24-07-001 Ind. OOII'!AC31</f>
        <v>0</v>
      </c>
      <c r="S13" s="63">
        <f>+'24-07-001 Ind. OOII'!AD31</f>
        <v>0</v>
      </c>
      <c r="T13" s="63">
        <f>+'24-07-001 Ind. OOII'!AE31</f>
        <v>0</v>
      </c>
      <c r="U13" s="63">
        <f>+'24-07-001 Ind. OOII'!AF31</f>
        <v>0</v>
      </c>
      <c r="V13" s="63">
        <f>+'24-07-001 Ind. OOII'!AG31</f>
        <v>0</v>
      </c>
      <c r="W13" s="63">
        <f>+'24-07-001 Ind. OOII'!AH31</f>
        <v>0</v>
      </c>
      <c r="X13" s="86">
        <f>+'24-07-001 Ind. OOII'!AI31</f>
        <v>0</v>
      </c>
      <c r="Y13" s="86">
        <f>+'24-07-001 Ind. OOII'!AJ31</f>
        <v>0</v>
      </c>
    </row>
    <row r="14" spans="1:25" ht="24.75" customHeight="1" x14ac:dyDescent="0.25">
      <c r="A14" s="85" t="s">
        <v>56</v>
      </c>
      <c r="B14" s="63">
        <f>+'24-07-001 Ind. OOII'!J35</f>
        <v>0</v>
      </c>
      <c r="C14" s="63">
        <f>+'24-07-001 Ind. OOII'!K35</f>
        <v>0</v>
      </c>
      <c r="D14" s="63">
        <f>+'24-07-001 Ind. OOII'!M35</f>
        <v>0</v>
      </c>
      <c r="E14" s="63">
        <f>+'24-07-001 Ind. OOII'!N35</f>
        <v>0</v>
      </c>
      <c r="F14" s="63">
        <f>+'24-07-001 Ind. OOII'!O35</f>
        <v>0</v>
      </c>
      <c r="G14" s="63">
        <f>+'24-07-001 Ind. OOII'!R35</f>
        <v>0</v>
      </c>
      <c r="H14" s="63">
        <f>+'24-07-001 Ind. OOII'!S35</f>
        <v>0</v>
      </c>
      <c r="I14" s="63">
        <f>+'24-07-001 Ind. OOII'!T35</f>
        <v>0</v>
      </c>
      <c r="J14" s="63">
        <f>+'24-07-001 Ind. OOII'!U35</f>
        <v>0</v>
      </c>
      <c r="K14" s="63">
        <f>+'24-07-001 Ind. OOII'!V35</f>
        <v>0</v>
      </c>
      <c r="L14" s="63">
        <f>+'24-07-001 Ind. OOII'!W35</f>
        <v>0</v>
      </c>
      <c r="M14" s="63">
        <f>+'24-07-001 Ind. OOII'!X35</f>
        <v>0</v>
      </c>
      <c r="N14" s="63">
        <f>+'24-07-001 Ind. OOII'!Y35</f>
        <v>0</v>
      </c>
      <c r="O14" s="63">
        <f>+'24-07-001 Ind. OOII'!Z35</f>
        <v>0</v>
      </c>
      <c r="P14" s="63">
        <f>+'24-07-001 Ind. OOII'!AA35</f>
        <v>0</v>
      </c>
      <c r="Q14" s="63">
        <f>+'24-07-001 Ind. OOII'!AB35</f>
        <v>0</v>
      </c>
      <c r="R14" s="63">
        <f>+'24-07-001 Ind. OOII'!AC35</f>
        <v>0</v>
      </c>
      <c r="S14" s="63">
        <f>+'24-07-001 Ind. OOII'!AD35</f>
        <v>0</v>
      </c>
      <c r="T14" s="63">
        <f>+'24-07-001 Ind. OOII'!AE35</f>
        <v>0</v>
      </c>
      <c r="U14" s="63">
        <f>+'24-07-001 Ind. OOII'!AF35</f>
        <v>0</v>
      </c>
      <c r="V14" s="63">
        <f>+'24-07-001 Ind. OOII'!AG35</f>
        <v>0</v>
      </c>
      <c r="W14" s="63">
        <f>+'24-07-001 Ind. OOII'!AH35</f>
        <v>0</v>
      </c>
      <c r="X14" s="86">
        <f>+'24-07-001 Ind. OOII'!AI35</f>
        <v>0</v>
      </c>
      <c r="Y14" s="86">
        <f>+'24-07-001 Ind. OOII'!AJ35</f>
        <v>0</v>
      </c>
    </row>
    <row r="15" spans="1:25" ht="24.75" customHeight="1" x14ac:dyDescent="0.25">
      <c r="A15" s="85" t="s">
        <v>58</v>
      </c>
      <c r="B15" s="63">
        <f>+'24-07-001 Ind. OOII'!J39</f>
        <v>0</v>
      </c>
      <c r="C15" s="63">
        <f>+'24-07-001 Ind. OOII'!K39</f>
        <v>0</v>
      </c>
      <c r="D15" s="63">
        <f>+'24-07-001 Ind. OOII'!M39</f>
        <v>0</v>
      </c>
      <c r="E15" s="63">
        <f>+'24-07-001 Ind. OOII'!N39</f>
        <v>0</v>
      </c>
      <c r="F15" s="63">
        <f>+'24-07-001 Ind. OOII'!O39</f>
        <v>0</v>
      </c>
      <c r="G15" s="63">
        <f>+'24-07-001 Ind. OOII'!R39</f>
        <v>0</v>
      </c>
      <c r="H15" s="63">
        <f>+'24-07-001 Ind. OOII'!S39</f>
        <v>0</v>
      </c>
      <c r="I15" s="63">
        <f>+'24-07-001 Ind. OOII'!T39</f>
        <v>0</v>
      </c>
      <c r="J15" s="63">
        <f>+'24-07-001 Ind. OOII'!U39</f>
        <v>0</v>
      </c>
      <c r="K15" s="63">
        <f>+'24-07-001 Ind. OOII'!V39</f>
        <v>0</v>
      </c>
      <c r="L15" s="63">
        <f>+'24-07-001 Ind. OOII'!W39</f>
        <v>0</v>
      </c>
      <c r="M15" s="63">
        <f>+'24-07-001 Ind. OOII'!X39</f>
        <v>0</v>
      </c>
      <c r="N15" s="63">
        <f>+'24-07-001 Ind. OOII'!Y39</f>
        <v>0</v>
      </c>
      <c r="O15" s="63">
        <f>+'24-07-001 Ind. OOII'!Z39</f>
        <v>0</v>
      </c>
      <c r="P15" s="63">
        <f>+'24-07-001 Ind. OOII'!AA39</f>
        <v>0</v>
      </c>
      <c r="Q15" s="63">
        <f>+'24-07-001 Ind. OOII'!AB39</f>
        <v>0</v>
      </c>
      <c r="R15" s="63">
        <f>+'24-07-001 Ind. OOII'!AC39</f>
        <v>0</v>
      </c>
      <c r="S15" s="63">
        <f>+'24-07-001 Ind. OOII'!AD39</f>
        <v>0</v>
      </c>
      <c r="T15" s="63">
        <f>+'24-07-001 Ind. OOII'!AE39</f>
        <v>0</v>
      </c>
      <c r="U15" s="63">
        <f>+'24-07-001 Ind. OOII'!AF39</f>
        <v>0</v>
      </c>
      <c r="V15" s="63">
        <f>+'24-07-001 Ind. OOII'!AG39</f>
        <v>0</v>
      </c>
      <c r="W15" s="63">
        <f>+'24-07-001 Ind. OOII'!AH39</f>
        <v>0</v>
      </c>
      <c r="X15" s="86">
        <f>+'24-07-001 Ind. OOII'!AI39</f>
        <v>0</v>
      </c>
      <c r="Y15" s="86">
        <f>+'24-07-001 Ind. OOII'!AJ39</f>
        <v>0</v>
      </c>
    </row>
    <row r="16" spans="1:25" ht="24.75" customHeight="1" x14ac:dyDescent="0.25">
      <c r="A16" s="85" t="s">
        <v>60</v>
      </c>
      <c r="B16" s="63">
        <f>+'24-07-001 Ind. OOII'!J43</f>
        <v>0</v>
      </c>
      <c r="C16" s="63">
        <f>+'24-07-001 Ind. OOII'!K43</f>
        <v>0</v>
      </c>
      <c r="D16" s="63">
        <f>+'24-07-001 Ind. OOII'!M43</f>
        <v>0</v>
      </c>
      <c r="E16" s="63">
        <f>+'24-07-001 Ind. OOII'!N43</f>
        <v>0</v>
      </c>
      <c r="F16" s="63">
        <f>+'24-07-001 Ind. OOII'!O43</f>
        <v>0</v>
      </c>
      <c r="G16" s="63">
        <f>+'24-07-001 Ind. OOII'!R43</f>
        <v>0</v>
      </c>
      <c r="H16" s="63">
        <f>+'24-07-001 Ind. OOII'!S43</f>
        <v>0</v>
      </c>
      <c r="I16" s="63">
        <f>+'24-07-001 Ind. OOII'!T43</f>
        <v>0</v>
      </c>
      <c r="J16" s="63">
        <f>+'24-07-001 Ind. OOII'!U43</f>
        <v>0</v>
      </c>
      <c r="K16" s="63">
        <f>+'24-07-001 Ind. OOII'!V43</f>
        <v>0</v>
      </c>
      <c r="L16" s="63">
        <f>+'24-07-001 Ind. OOII'!W43</f>
        <v>0</v>
      </c>
      <c r="M16" s="63">
        <f>+'24-07-001 Ind. OOII'!X43</f>
        <v>0</v>
      </c>
      <c r="N16" s="63">
        <f>+'24-07-001 Ind. OOII'!Y43</f>
        <v>0</v>
      </c>
      <c r="O16" s="63">
        <f>+'24-07-001 Ind. OOII'!Z43</f>
        <v>0</v>
      </c>
      <c r="P16" s="63">
        <f>+'24-07-001 Ind. OOII'!AA43</f>
        <v>0</v>
      </c>
      <c r="Q16" s="63">
        <f>+'24-07-001 Ind. OOII'!AB43</f>
        <v>0</v>
      </c>
      <c r="R16" s="63">
        <f>+'24-07-001 Ind. OOII'!AC43</f>
        <v>0</v>
      </c>
      <c r="S16" s="63">
        <f>+'24-07-001 Ind. OOII'!AD43</f>
        <v>0</v>
      </c>
      <c r="T16" s="63">
        <f>+'24-07-001 Ind. OOII'!AE43</f>
        <v>0</v>
      </c>
      <c r="U16" s="63">
        <f>+'24-07-001 Ind. OOII'!AF43</f>
        <v>0</v>
      </c>
      <c r="V16" s="63">
        <f>+'24-07-001 Ind. OOII'!AG43</f>
        <v>0</v>
      </c>
      <c r="W16" s="63">
        <f>+'24-07-001 Ind. OOII'!AH43</f>
        <v>0</v>
      </c>
      <c r="X16" s="86">
        <f>+'24-07-001 Ind. OOII'!AI43</f>
        <v>0</v>
      </c>
      <c r="Y16" s="86">
        <f>+'24-07-001 Ind. OOII'!AJ43</f>
        <v>0</v>
      </c>
    </row>
    <row r="17" spans="1:25" ht="24.75" customHeight="1" x14ac:dyDescent="0.25">
      <c r="A17" s="85" t="s">
        <v>62</v>
      </c>
      <c r="B17" s="63">
        <f>+'24-07-001 Ind. OOII'!J47</f>
        <v>0</v>
      </c>
      <c r="C17" s="63">
        <f>+'24-07-001 Ind. OOII'!K47</f>
        <v>0</v>
      </c>
      <c r="D17" s="63">
        <f>+'24-07-001 Ind. OOII'!M47</f>
        <v>0</v>
      </c>
      <c r="E17" s="63">
        <f>+'24-07-001 Ind. OOII'!N47</f>
        <v>0</v>
      </c>
      <c r="F17" s="63">
        <f>+'24-07-001 Ind. OOII'!O47</f>
        <v>0</v>
      </c>
      <c r="G17" s="63">
        <f>+'24-07-001 Ind. OOII'!R47</f>
        <v>0</v>
      </c>
      <c r="H17" s="63">
        <f>+'24-07-001 Ind. OOII'!S47</f>
        <v>0</v>
      </c>
      <c r="I17" s="63">
        <f>+'24-07-001 Ind. OOII'!T47</f>
        <v>0</v>
      </c>
      <c r="J17" s="63">
        <f>+'24-07-001 Ind. OOII'!U47</f>
        <v>0</v>
      </c>
      <c r="K17" s="63">
        <f>+'24-07-001 Ind. OOII'!V47</f>
        <v>0</v>
      </c>
      <c r="L17" s="63">
        <f>+'24-07-001 Ind. OOII'!W47</f>
        <v>0</v>
      </c>
      <c r="M17" s="63">
        <f>+'24-07-001 Ind. OOII'!X47</f>
        <v>0</v>
      </c>
      <c r="N17" s="63">
        <f>+'24-07-001 Ind. OOII'!Y47</f>
        <v>0</v>
      </c>
      <c r="O17" s="63">
        <f>+'24-07-001 Ind. OOII'!Z47</f>
        <v>0</v>
      </c>
      <c r="P17" s="63">
        <f>+'24-07-001 Ind. OOII'!AA47</f>
        <v>0</v>
      </c>
      <c r="Q17" s="63">
        <f>+'24-07-001 Ind. OOII'!AB47</f>
        <v>0</v>
      </c>
      <c r="R17" s="63">
        <f>+'24-07-001 Ind. OOII'!AC47</f>
        <v>0</v>
      </c>
      <c r="S17" s="63">
        <f>+'24-07-001 Ind. OOII'!AD47</f>
        <v>0</v>
      </c>
      <c r="T17" s="63">
        <f>+'24-07-001 Ind. OOII'!AE47</f>
        <v>0</v>
      </c>
      <c r="U17" s="63">
        <f>+'24-07-001 Ind. OOII'!AF47</f>
        <v>0</v>
      </c>
      <c r="V17" s="63">
        <f>+'24-07-001 Ind. OOII'!AG47</f>
        <v>0</v>
      </c>
      <c r="W17" s="63">
        <f>+'24-07-001 Ind. OOII'!AH47</f>
        <v>0</v>
      </c>
      <c r="X17" s="86">
        <f>+'24-07-001 Ind. OOII'!AI47</f>
        <v>0</v>
      </c>
      <c r="Y17" s="86">
        <f>+'24-07-001 Ind. OOII'!AJ44</f>
        <v>0</v>
      </c>
    </row>
    <row r="18" spans="1:25" ht="24.75" customHeight="1" x14ac:dyDescent="0.25">
      <c r="A18" s="85" t="s">
        <v>64</v>
      </c>
      <c r="B18" s="63">
        <f>+'24-07-001 Ind. OOII'!J51</f>
        <v>0</v>
      </c>
      <c r="C18" s="63">
        <f>+'24-07-001 Ind. OOII'!K51</f>
        <v>0</v>
      </c>
      <c r="D18" s="63">
        <f>+'24-07-001 Ind. OOII'!M51</f>
        <v>0</v>
      </c>
      <c r="E18" s="63">
        <f>+'24-07-001 Ind. OOII'!N51</f>
        <v>0</v>
      </c>
      <c r="F18" s="63">
        <f>+'24-07-001 Ind. OOII'!O51</f>
        <v>0</v>
      </c>
      <c r="G18" s="63">
        <f>+'24-07-001 Ind. OOII'!R51</f>
        <v>0</v>
      </c>
      <c r="H18" s="63">
        <f>+'24-07-001 Ind. OOII'!S51</f>
        <v>0</v>
      </c>
      <c r="I18" s="63">
        <f>+'24-07-001 Ind. OOII'!T51</f>
        <v>0</v>
      </c>
      <c r="J18" s="63">
        <f>+'24-07-001 Ind. OOII'!U51</f>
        <v>0</v>
      </c>
      <c r="K18" s="63">
        <f>+'24-07-001 Ind. OOII'!V51</f>
        <v>0</v>
      </c>
      <c r="L18" s="63">
        <f>+'24-07-001 Ind. OOII'!W51</f>
        <v>0</v>
      </c>
      <c r="M18" s="63">
        <f>+'24-07-001 Ind. OOII'!X51</f>
        <v>0</v>
      </c>
      <c r="N18" s="63">
        <f>+'24-07-001 Ind. OOII'!Y51</f>
        <v>0</v>
      </c>
      <c r="O18" s="63">
        <f>+'24-07-001 Ind. OOII'!Z51</f>
        <v>0</v>
      </c>
      <c r="P18" s="63">
        <f>+'24-07-001 Ind. OOII'!AA51</f>
        <v>0</v>
      </c>
      <c r="Q18" s="63">
        <f>+'24-07-001 Ind. OOII'!AB51</f>
        <v>0</v>
      </c>
      <c r="R18" s="63">
        <f>+'24-07-001 Ind. OOII'!AC51</f>
        <v>0</v>
      </c>
      <c r="S18" s="63">
        <f>+'24-07-001 Ind. OOII'!AD51</f>
        <v>0</v>
      </c>
      <c r="T18" s="63">
        <f>+'24-07-001 Ind. OOII'!AE51</f>
        <v>0</v>
      </c>
      <c r="U18" s="63">
        <f>+'24-07-001 Ind. OOII'!AF51</f>
        <v>0</v>
      </c>
      <c r="V18" s="63">
        <f>+'24-07-001 Ind. OOII'!AG51</f>
        <v>0</v>
      </c>
      <c r="W18" s="63">
        <f>+'24-07-001 Ind. OOII'!AH51</f>
        <v>0</v>
      </c>
      <c r="X18" s="86">
        <f>+'24-07-001 Ind. OOII'!AI51</f>
        <v>0</v>
      </c>
      <c r="Y18" s="86">
        <f>+'24-07-001 Ind. OOII'!AJ51</f>
        <v>0</v>
      </c>
    </row>
    <row r="19" spans="1:25" ht="24.75" customHeight="1" x14ac:dyDescent="0.25">
      <c r="A19" s="85" t="s">
        <v>66</v>
      </c>
      <c r="B19" s="63">
        <f>+'24-07-001 Ind. OOII'!J55</f>
        <v>0</v>
      </c>
      <c r="C19" s="63">
        <f>+'24-07-001 Ind. OOII'!K55</f>
        <v>0</v>
      </c>
      <c r="D19" s="63">
        <f>+'24-07-001 Ind. OOII'!M55</f>
        <v>0</v>
      </c>
      <c r="E19" s="63">
        <f>+'24-07-001 Ind. OOII'!N55</f>
        <v>0</v>
      </c>
      <c r="F19" s="63">
        <f>+'24-07-001 Ind. OOII'!O55</f>
        <v>0</v>
      </c>
      <c r="G19" s="63">
        <f>+'24-07-001 Ind. OOII'!R55</f>
        <v>0</v>
      </c>
      <c r="H19" s="63">
        <f>+'24-07-001 Ind. OOII'!S55</f>
        <v>0</v>
      </c>
      <c r="I19" s="63">
        <f>+'24-07-001 Ind. OOII'!T55</f>
        <v>0</v>
      </c>
      <c r="J19" s="63">
        <f>+'24-07-001 Ind. OOII'!U55</f>
        <v>0</v>
      </c>
      <c r="K19" s="63">
        <f>+'24-07-001 Ind. OOII'!V55</f>
        <v>0</v>
      </c>
      <c r="L19" s="63">
        <f>+'24-07-001 Ind. OOII'!W55</f>
        <v>0</v>
      </c>
      <c r="M19" s="63">
        <f>+'24-07-001 Ind. OOII'!X55</f>
        <v>0</v>
      </c>
      <c r="N19" s="63">
        <f>+'24-07-001 Ind. OOII'!Y55</f>
        <v>0</v>
      </c>
      <c r="O19" s="63">
        <f>+'24-07-001 Ind. OOII'!Z55</f>
        <v>0</v>
      </c>
      <c r="P19" s="63">
        <f>+'24-07-001 Ind. OOII'!AA55</f>
        <v>0</v>
      </c>
      <c r="Q19" s="63">
        <f>+'24-07-001 Ind. OOII'!AB55</f>
        <v>0</v>
      </c>
      <c r="R19" s="63">
        <f>+'24-07-001 Ind. OOII'!AC55</f>
        <v>0</v>
      </c>
      <c r="S19" s="63">
        <f>+'24-07-001 Ind. OOII'!AD55</f>
        <v>0</v>
      </c>
      <c r="T19" s="63">
        <f>+'24-07-001 Ind. OOII'!AE55</f>
        <v>0</v>
      </c>
      <c r="U19" s="63">
        <f>+'24-07-001 Ind. OOII'!AF55</f>
        <v>0</v>
      </c>
      <c r="V19" s="63">
        <f>+'24-07-001 Ind. OOII'!AG55</f>
        <v>0</v>
      </c>
      <c r="W19" s="63">
        <f>+'24-07-001 Ind. OOII'!AH55</f>
        <v>0</v>
      </c>
      <c r="X19" s="86">
        <f>+'24-07-001 Ind. OOII'!AI55</f>
        <v>0</v>
      </c>
      <c r="Y19" s="86">
        <f>+'24-07-001 Ind. OOII'!AJ55</f>
        <v>0</v>
      </c>
    </row>
    <row r="20" spans="1:25" ht="24.75" customHeight="1" x14ac:dyDescent="0.25">
      <c r="A20" s="87" t="s">
        <v>68</v>
      </c>
      <c r="B20" s="63">
        <f>+'24-07-001 Ind. OOII'!J59</f>
        <v>0</v>
      </c>
      <c r="C20" s="63">
        <f>+'24-07-001 Ind. OOII'!K59</f>
        <v>0</v>
      </c>
      <c r="D20" s="63">
        <f>+'24-07-001 Ind. OOII'!M59</f>
        <v>0</v>
      </c>
      <c r="E20" s="63">
        <f>+'24-07-001 Ind. OOII'!N59</f>
        <v>0</v>
      </c>
      <c r="F20" s="63">
        <f>+'24-07-001 Ind. OOII'!O59</f>
        <v>0</v>
      </c>
      <c r="G20" s="63">
        <f>+'24-07-001 Ind. OOII'!R59</f>
        <v>0</v>
      </c>
      <c r="H20" s="63">
        <f>+'24-07-001 Ind. OOII'!S59</f>
        <v>0</v>
      </c>
      <c r="I20" s="63">
        <f>+'24-07-001 Ind. OOII'!T59</f>
        <v>0</v>
      </c>
      <c r="J20" s="63">
        <f>+'24-07-001 Ind. OOII'!U59</f>
        <v>0</v>
      </c>
      <c r="K20" s="63">
        <f>+'24-07-001 Ind. OOII'!V59</f>
        <v>0</v>
      </c>
      <c r="L20" s="63">
        <f>+'24-07-001 Ind. OOII'!W59</f>
        <v>0</v>
      </c>
      <c r="M20" s="63">
        <f>+'24-07-001 Ind. OOII'!X59</f>
        <v>0</v>
      </c>
      <c r="N20" s="63">
        <f>+'24-07-001 Ind. OOII'!Y59</f>
        <v>0</v>
      </c>
      <c r="O20" s="63">
        <f>+'24-07-001 Ind. OOII'!Z59</f>
        <v>0</v>
      </c>
      <c r="P20" s="63">
        <f>+'24-07-001 Ind. OOII'!AA59</f>
        <v>0</v>
      </c>
      <c r="Q20" s="63">
        <f>+'24-07-001 Ind. OOII'!AB59</f>
        <v>0</v>
      </c>
      <c r="R20" s="63">
        <f>+'24-07-001 Ind. OOII'!AC59</f>
        <v>0</v>
      </c>
      <c r="S20" s="63">
        <f>+'24-07-001 Ind. OOII'!AD59</f>
        <v>0</v>
      </c>
      <c r="T20" s="63">
        <f>+'24-07-001 Ind. OOII'!AE59</f>
        <v>0</v>
      </c>
      <c r="U20" s="63">
        <f>+'24-07-001 Ind. OOII'!AF59</f>
        <v>0</v>
      </c>
      <c r="V20" s="63">
        <f>+'24-07-001 Ind. OOII'!AG59</f>
        <v>0</v>
      </c>
      <c r="W20" s="63">
        <f>+'24-07-001 Ind. OOII'!AH59</f>
        <v>0</v>
      </c>
      <c r="X20" s="86">
        <f>+'24-07-001 Ind. OOII'!AI59</f>
        <v>0</v>
      </c>
      <c r="Y20" s="86">
        <f>+'24-07-001 Ind. OOII'!AJ59</f>
        <v>0</v>
      </c>
    </row>
    <row r="21" spans="1:25" ht="24.75" customHeight="1" x14ac:dyDescent="0.25">
      <c r="A21" s="87" t="s">
        <v>70</v>
      </c>
      <c r="B21" s="63">
        <f>+'24-07-001 Ind. OOII'!J63</f>
        <v>0</v>
      </c>
      <c r="C21" s="63">
        <f>+'24-07-001 Ind. OOII'!K63</f>
        <v>0</v>
      </c>
      <c r="D21" s="63">
        <f>+'24-07-001 Ind. OOII'!M63</f>
        <v>0</v>
      </c>
      <c r="E21" s="63">
        <f>+'24-07-001 Ind. OOII'!N63</f>
        <v>0</v>
      </c>
      <c r="F21" s="63">
        <f>+'24-07-001 Ind. OOII'!O63</f>
        <v>0</v>
      </c>
      <c r="G21" s="63">
        <f>+'24-07-001 Ind. OOII'!R63</f>
        <v>0</v>
      </c>
      <c r="H21" s="63">
        <f>+'24-07-001 Ind. OOII'!S63</f>
        <v>0</v>
      </c>
      <c r="I21" s="63">
        <f>+'24-07-001 Ind. OOII'!T63</f>
        <v>0</v>
      </c>
      <c r="J21" s="63">
        <f>+'24-07-001 Ind. OOII'!U63</f>
        <v>0</v>
      </c>
      <c r="K21" s="63">
        <f>+'24-07-001 Ind. OOII'!V63</f>
        <v>0</v>
      </c>
      <c r="L21" s="63">
        <f>+'24-07-001 Ind. OOII'!W63</f>
        <v>0</v>
      </c>
      <c r="M21" s="63">
        <f>+'24-07-001 Ind. OOII'!X63</f>
        <v>0</v>
      </c>
      <c r="N21" s="63">
        <f>+'24-07-001 Ind. OOII'!Y63</f>
        <v>0</v>
      </c>
      <c r="O21" s="63">
        <f>+'24-07-001 Ind. OOII'!Z63</f>
        <v>0</v>
      </c>
      <c r="P21" s="63">
        <f>+'24-07-001 Ind. OOII'!AA63</f>
        <v>0</v>
      </c>
      <c r="Q21" s="63">
        <f>+'24-07-001 Ind. OOII'!AB63</f>
        <v>0</v>
      </c>
      <c r="R21" s="63">
        <f>+'24-07-001 Ind. OOII'!AC63</f>
        <v>0</v>
      </c>
      <c r="S21" s="63">
        <f>+'24-07-001 Ind. OOII'!AD63</f>
        <v>0</v>
      </c>
      <c r="T21" s="63">
        <f>+'24-07-001 Ind. OOII'!AE63</f>
        <v>0</v>
      </c>
      <c r="U21" s="63">
        <f>+'24-07-001 Ind. OOII'!AF63</f>
        <v>0</v>
      </c>
      <c r="V21" s="63">
        <f>+'24-07-001 Ind. OOII'!AG63</f>
        <v>0</v>
      </c>
      <c r="W21" s="63">
        <f>+'24-07-001 Ind. OOII'!AH63</f>
        <v>0</v>
      </c>
      <c r="X21" s="86">
        <f>+'24-07-001 Ind. OOII'!AI63</f>
        <v>0</v>
      </c>
      <c r="Y21" s="86">
        <f>+'24-07-001 Ind. OOII'!AJ63</f>
        <v>0</v>
      </c>
    </row>
    <row r="22" spans="1:25" ht="24.75" customHeight="1" x14ac:dyDescent="0.25">
      <c r="A22" s="87" t="s">
        <v>72</v>
      </c>
      <c r="B22" s="63">
        <f>+'24-07-001 Ind. OOII'!J67</f>
        <v>0</v>
      </c>
      <c r="C22" s="63">
        <f>+'24-07-001 Ind. OOII'!K67</f>
        <v>0</v>
      </c>
      <c r="D22" s="63">
        <f>+'24-07-001 Ind. OOII'!M67</f>
        <v>0</v>
      </c>
      <c r="E22" s="63">
        <f>+'24-07-001 Ind. OOII'!N67</f>
        <v>0</v>
      </c>
      <c r="F22" s="63">
        <f>+'24-07-001 Ind. OOII'!O67</f>
        <v>0</v>
      </c>
      <c r="G22" s="63">
        <f>+'24-07-001 Ind. OOII'!R67</f>
        <v>0</v>
      </c>
      <c r="H22" s="63">
        <f>+'24-07-001 Ind. OOII'!S67</f>
        <v>0</v>
      </c>
      <c r="I22" s="63">
        <f>+'24-07-001 Ind. OOII'!T67</f>
        <v>0</v>
      </c>
      <c r="J22" s="63">
        <f>+'24-07-001 Ind. OOII'!U67</f>
        <v>0</v>
      </c>
      <c r="K22" s="63">
        <f>+'24-07-001 Ind. OOII'!V67</f>
        <v>0</v>
      </c>
      <c r="L22" s="63">
        <f>+'24-07-001 Ind. OOII'!W67</f>
        <v>0</v>
      </c>
      <c r="M22" s="63">
        <f>+'24-07-001 Ind. OOII'!X67</f>
        <v>0</v>
      </c>
      <c r="N22" s="63">
        <f>+'24-07-001 Ind. OOII'!Y67</f>
        <v>0</v>
      </c>
      <c r="O22" s="63">
        <f>+'24-07-001 Ind. OOII'!Z67</f>
        <v>0</v>
      </c>
      <c r="P22" s="63">
        <f>+'24-07-001 Ind. OOII'!AA67</f>
        <v>0</v>
      </c>
      <c r="Q22" s="63">
        <f>+'24-07-001 Ind. OOII'!AB67</f>
        <v>0</v>
      </c>
      <c r="R22" s="63">
        <f>+'24-07-001 Ind. OOII'!AC67</f>
        <v>0</v>
      </c>
      <c r="S22" s="63">
        <f>+'24-07-001 Ind. OOII'!AD67</f>
        <v>0</v>
      </c>
      <c r="T22" s="63">
        <f>+'24-07-001 Ind. OOII'!AE67</f>
        <v>0</v>
      </c>
      <c r="U22" s="63">
        <f>+'24-07-001 Ind. OOII'!AF67</f>
        <v>0</v>
      </c>
      <c r="V22" s="63">
        <f>+'24-07-001 Ind. OOII'!AG67</f>
        <v>0</v>
      </c>
      <c r="W22" s="63">
        <f>+'24-07-001 Ind. OOII'!AH67</f>
        <v>0</v>
      </c>
      <c r="X22" s="86">
        <f>+'24-07-001 Ind. OOII'!AI67</f>
        <v>0</v>
      </c>
      <c r="Y22" s="86">
        <f>+'24-07-001 Ind. OOII'!AJ67</f>
        <v>0</v>
      </c>
    </row>
    <row r="23" spans="1:25" ht="24.75" customHeight="1" x14ac:dyDescent="0.25">
      <c r="A23" s="88" t="s">
        <v>74</v>
      </c>
      <c r="B23" s="63">
        <f>+'24-07-001 Ind. OOII'!J71</f>
        <v>8812000</v>
      </c>
      <c r="C23" s="63">
        <f>+'24-07-001 Ind. OOII'!K71</f>
        <v>0</v>
      </c>
      <c r="D23" s="63">
        <f>+'24-07-001 Ind. OOII'!M71</f>
        <v>0</v>
      </c>
      <c r="E23" s="63">
        <f>+'24-07-001 Ind. OOII'!N71</f>
        <v>0</v>
      </c>
      <c r="F23" s="63">
        <f>+'24-07-001 Ind. OOII'!O71</f>
        <v>0</v>
      </c>
      <c r="G23" s="63">
        <f>+'24-07-001 Ind. OOII'!R71</f>
        <v>0</v>
      </c>
      <c r="H23" s="63">
        <f>+'24-07-001 Ind. OOII'!S71</f>
        <v>0</v>
      </c>
      <c r="I23" s="63">
        <f>+'24-07-001 Ind. OOII'!T71</f>
        <v>0</v>
      </c>
      <c r="J23" s="63">
        <f>+'24-07-001 Ind. OOII'!U71</f>
        <v>0</v>
      </c>
      <c r="K23" s="63">
        <f>+'24-07-001 Ind. OOII'!V71</f>
        <v>0</v>
      </c>
      <c r="L23" s="63">
        <f>+'24-07-001 Ind. OOII'!W71</f>
        <v>0</v>
      </c>
      <c r="M23" s="63">
        <f>+'24-07-001 Ind. OOII'!X71</f>
        <v>0</v>
      </c>
      <c r="N23" s="63">
        <f>+'24-07-001 Ind. OOII'!Y71</f>
        <v>0</v>
      </c>
      <c r="O23" s="63">
        <f>+'24-07-001 Ind. OOII'!Z71</f>
        <v>0</v>
      </c>
      <c r="P23" s="63">
        <f>+'24-07-001 Ind. OOII'!AA71</f>
        <v>0</v>
      </c>
      <c r="Q23" s="63">
        <f>+'24-07-001 Ind. OOII'!AB71</f>
        <v>0</v>
      </c>
      <c r="R23" s="63">
        <f>+'24-07-001 Ind. OOII'!AC71</f>
        <v>0</v>
      </c>
      <c r="S23" s="63">
        <f>+'24-07-001 Ind. OOII'!AD71</f>
        <v>0</v>
      </c>
      <c r="T23" s="63">
        <f>+'24-07-001 Ind. OOII'!AE71</f>
        <v>0</v>
      </c>
      <c r="U23" s="63">
        <f>+'24-07-001 Ind. OOII'!AF71</f>
        <v>0</v>
      </c>
      <c r="V23" s="63">
        <f>+'24-07-001 Ind. OOII'!AG71</f>
        <v>0</v>
      </c>
      <c r="W23" s="63">
        <f>+'24-07-001 Ind. OOII'!AH71</f>
        <v>0</v>
      </c>
      <c r="X23" s="86">
        <f>+'24-07-001 Ind. OOII'!AI71</f>
        <v>0</v>
      </c>
      <c r="Y23" s="86">
        <f>+'24-07-001 Ind. OOII'!AJ71</f>
        <v>0</v>
      </c>
    </row>
    <row r="24" spans="1:25" ht="25.5" x14ac:dyDescent="0.25">
      <c r="A24" s="8" t="str">
        <f>"TOTAL ASIG."&amp;" "&amp;$A$5</f>
        <v>TOTAL ASIG. 24-07-001 "Cuotas a Organismos Internacionales"</v>
      </c>
      <c r="B24" s="74">
        <f>SUM(B8:B23)</f>
        <v>8812000</v>
      </c>
      <c r="C24" s="74">
        <f t="shared" ref="C24:V24" si="0">SUM(C8:C23)</f>
        <v>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+'24-07-001 Ind. OOII'!AI72</f>
        <v>0</v>
      </c>
      <c r="Y24" s="89">
        <f>'24-07-001 Ind. OOII'!AJ72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topLeftCell="A7" zoomScaleNormal="100" workbookViewId="0">
      <selection activeCell="K70" sqref="K70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80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3454416000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3454416000</v>
      </c>
      <c r="L69" s="59"/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3454416000</v>
      </c>
      <c r="K71" s="74">
        <f>SUM(K69:K69)</f>
        <v>3454416000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24-01-322 "Subsidio a la Calefacción"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3454416000</v>
      </c>
      <c r="K72" s="33">
        <f>+K11+K15+K19+K23+K27+K31+K35+K39+K43+K47+K51+K55+K67+K59+K63+K71</f>
        <v>3454416000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topLeftCell="A3" zoomScaleNormal="100" workbookViewId="0">
      <selection activeCell="D7" sqref="D1:F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'24-01-322 Ind. Sub.Calefac'!A5:U5</f>
        <v>24-01-322 "Subsidio a la Calefacción"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+'24-01-322 Ind. Sub.Calefac'!J11</f>
        <v>0</v>
      </c>
      <c r="C8" s="63">
        <f>+'24-01-322 Ind. Sub.Calefac'!K11</f>
        <v>0</v>
      </c>
      <c r="D8" s="63">
        <f>+'24-01-322 Ind. Sub.Calefac'!M11</f>
        <v>0</v>
      </c>
      <c r="E8" s="63">
        <f>+'24-01-322 Ind. Sub.Calefac'!N11</f>
        <v>0</v>
      </c>
      <c r="F8" s="63">
        <f>+'24-01-322 Ind. Sub.Calefac'!O11</f>
        <v>0</v>
      </c>
      <c r="G8" s="63">
        <f>+'24-01-322 Ind. Sub.Calefac'!R11</f>
        <v>0</v>
      </c>
      <c r="H8" s="63">
        <f>+'24-01-322 Ind. Sub.Calefac'!S11</f>
        <v>0</v>
      </c>
      <c r="I8" s="63">
        <f>+'24-01-322 Ind. Sub.Calefac'!T11</f>
        <v>0</v>
      </c>
      <c r="J8" s="63">
        <f>+'24-01-322 Ind. Sub.Calefac'!U11</f>
        <v>0</v>
      </c>
      <c r="K8" s="63">
        <f>+'24-01-322 Ind. Sub.Calefac'!V11</f>
        <v>0</v>
      </c>
      <c r="L8" s="63">
        <f>+'24-01-322 Ind. Sub.Calefac'!W11</f>
        <v>0</v>
      </c>
      <c r="M8" s="63">
        <f>+'24-01-322 Ind. Sub.Calefac'!X11</f>
        <v>0</v>
      </c>
      <c r="N8" s="63">
        <f>+'24-01-322 Ind. Sub.Calefac'!Y11</f>
        <v>0</v>
      </c>
      <c r="O8" s="63">
        <f>+'24-01-322 Ind. Sub.Calefac'!Z11</f>
        <v>0</v>
      </c>
      <c r="P8" s="63">
        <f>+'24-01-322 Ind. Sub.Calefac'!AA11</f>
        <v>0</v>
      </c>
      <c r="Q8" s="63">
        <f>+'24-01-322 Ind. Sub.Calefac'!AB11</f>
        <v>0</v>
      </c>
      <c r="R8" s="63">
        <f>+'24-01-322 Ind. Sub.Calefac'!AC11</f>
        <v>0</v>
      </c>
      <c r="S8" s="63">
        <f>+'24-01-322 Ind. Sub.Calefac'!AD11</f>
        <v>0</v>
      </c>
      <c r="T8" s="63">
        <f>+'24-01-322 Ind. Sub.Calefac'!AE11</f>
        <v>0</v>
      </c>
      <c r="U8" s="63">
        <f>+'24-01-322 Ind. Sub.Calefac'!AF11</f>
        <v>0</v>
      </c>
      <c r="V8" s="63">
        <f>+'24-01-322 Ind. Sub.Calefac'!AG11</f>
        <v>0</v>
      </c>
      <c r="W8" s="63">
        <f>+'24-01-322 Ind. Sub.Calefac'!AH11</f>
        <v>0</v>
      </c>
      <c r="X8" s="86">
        <f>+'24-01-322 Ind. Sub.Calefac'!AI11</f>
        <v>0</v>
      </c>
      <c r="Y8" s="86">
        <f>+'24-01-322 Ind. Sub.Calefac'!AJ11</f>
        <v>0</v>
      </c>
    </row>
    <row r="9" spans="1:25" ht="24.75" customHeight="1" x14ac:dyDescent="0.25">
      <c r="A9" s="85" t="s">
        <v>46</v>
      </c>
      <c r="B9" s="63">
        <f>+'24-01-322 Ind. Sub.Calefac'!J15</f>
        <v>0</v>
      </c>
      <c r="C9" s="63">
        <f>+'24-01-322 Ind. Sub.Calefac'!K15</f>
        <v>0</v>
      </c>
      <c r="D9" s="63">
        <f>+'24-01-322 Ind. Sub.Calefac'!M15</f>
        <v>0</v>
      </c>
      <c r="E9" s="63">
        <f>+'24-01-322 Ind. Sub.Calefac'!N15</f>
        <v>0</v>
      </c>
      <c r="F9" s="63">
        <f>+'24-01-322 Ind. Sub.Calefac'!O15</f>
        <v>0</v>
      </c>
      <c r="G9" s="63">
        <f>+'24-01-322 Ind. Sub.Calefac'!R15</f>
        <v>0</v>
      </c>
      <c r="H9" s="63">
        <f>+'24-01-322 Ind. Sub.Calefac'!S15</f>
        <v>0</v>
      </c>
      <c r="I9" s="63">
        <f>+'24-01-322 Ind. Sub.Calefac'!T15</f>
        <v>0</v>
      </c>
      <c r="J9" s="63">
        <f>+'24-01-322 Ind. Sub.Calefac'!U15</f>
        <v>0</v>
      </c>
      <c r="K9" s="63">
        <f>+'24-01-322 Ind. Sub.Calefac'!V15</f>
        <v>0</v>
      </c>
      <c r="L9" s="63">
        <f>+'24-01-322 Ind. Sub.Calefac'!W15</f>
        <v>0</v>
      </c>
      <c r="M9" s="63">
        <f>+'24-01-322 Ind. Sub.Calefac'!X15</f>
        <v>0</v>
      </c>
      <c r="N9" s="63">
        <f>+'24-01-322 Ind. Sub.Calefac'!Y15</f>
        <v>0</v>
      </c>
      <c r="O9" s="63">
        <f>+'24-01-322 Ind. Sub.Calefac'!Z15</f>
        <v>0</v>
      </c>
      <c r="P9" s="63">
        <f>+'24-01-322 Ind. Sub.Calefac'!AA15</f>
        <v>0</v>
      </c>
      <c r="Q9" s="63">
        <f>+'24-01-322 Ind. Sub.Calefac'!AB15</f>
        <v>0</v>
      </c>
      <c r="R9" s="63">
        <f>+'24-01-322 Ind. Sub.Calefac'!AC15</f>
        <v>0</v>
      </c>
      <c r="S9" s="63">
        <f>+'24-01-322 Ind. Sub.Calefac'!AD15</f>
        <v>0</v>
      </c>
      <c r="T9" s="63">
        <f>+'24-01-322 Ind. Sub.Calefac'!AE15</f>
        <v>0</v>
      </c>
      <c r="U9" s="63">
        <f>+'24-01-322 Ind. Sub.Calefac'!AF15</f>
        <v>0</v>
      </c>
      <c r="V9" s="63">
        <f>+'24-01-322 Ind. Sub.Calefac'!AG15</f>
        <v>0</v>
      </c>
      <c r="W9" s="63">
        <f>+'24-01-322 Ind. Sub.Calefac'!AH15</f>
        <v>0</v>
      </c>
      <c r="X9" s="86">
        <f>+'24-01-322 Ind. Sub.Calefac'!AI15</f>
        <v>0</v>
      </c>
      <c r="Y9" s="86">
        <f>+'24-01-322 Ind. Sub.Calefac'!AJ15</f>
        <v>0</v>
      </c>
    </row>
    <row r="10" spans="1:25" ht="24.75" customHeight="1" x14ac:dyDescent="0.25">
      <c r="A10" s="85" t="s">
        <v>48</v>
      </c>
      <c r="B10" s="63">
        <f>+'24-01-322 Ind. Sub.Calefac'!J19</f>
        <v>0</v>
      </c>
      <c r="C10" s="63">
        <f>+'24-01-322 Ind. Sub.Calefac'!K19</f>
        <v>0</v>
      </c>
      <c r="D10" s="63">
        <f>+'24-01-322 Ind. Sub.Calefac'!M19</f>
        <v>0</v>
      </c>
      <c r="E10" s="63">
        <f>+'24-01-322 Ind. Sub.Calefac'!N19</f>
        <v>0</v>
      </c>
      <c r="F10" s="63">
        <f>+'24-01-322 Ind. Sub.Calefac'!O19</f>
        <v>0</v>
      </c>
      <c r="G10" s="63">
        <f>+'24-01-322 Ind. Sub.Calefac'!R19</f>
        <v>0</v>
      </c>
      <c r="H10" s="63">
        <f>+'24-01-322 Ind. Sub.Calefac'!S19</f>
        <v>0</v>
      </c>
      <c r="I10" s="63">
        <f>+'24-01-322 Ind. Sub.Calefac'!T19</f>
        <v>0</v>
      </c>
      <c r="J10" s="63">
        <f>+'24-01-322 Ind. Sub.Calefac'!U19</f>
        <v>0</v>
      </c>
      <c r="K10" s="63">
        <f>+'24-01-322 Ind. Sub.Calefac'!V19</f>
        <v>0</v>
      </c>
      <c r="L10" s="63">
        <f>+'24-01-322 Ind. Sub.Calefac'!W19</f>
        <v>0</v>
      </c>
      <c r="M10" s="63">
        <f>+'24-01-322 Ind. Sub.Calefac'!X19</f>
        <v>0</v>
      </c>
      <c r="N10" s="63">
        <f>+'24-01-322 Ind. Sub.Calefac'!Y19</f>
        <v>0</v>
      </c>
      <c r="O10" s="63">
        <f>+'24-01-322 Ind. Sub.Calefac'!Z19</f>
        <v>0</v>
      </c>
      <c r="P10" s="63">
        <f>+'24-01-322 Ind. Sub.Calefac'!AA19</f>
        <v>0</v>
      </c>
      <c r="Q10" s="63">
        <f>+'24-01-322 Ind. Sub.Calefac'!AB19</f>
        <v>0</v>
      </c>
      <c r="R10" s="63">
        <f>+'24-01-322 Ind. Sub.Calefac'!AC19</f>
        <v>0</v>
      </c>
      <c r="S10" s="63">
        <f>+'24-01-322 Ind. Sub.Calefac'!AD19</f>
        <v>0</v>
      </c>
      <c r="T10" s="63">
        <f>+'24-01-322 Ind. Sub.Calefac'!AE19</f>
        <v>0</v>
      </c>
      <c r="U10" s="63">
        <f>+'24-01-322 Ind. Sub.Calefac'!AF19</f>
        <v>0</v>
      </c>
      <c r="V10" s="63">
        <f>+'24-01-322 Ind. Sub.Calefac'!AG19</f>
        <v>0</v>
      </c>
      <c r="W10" s="63">
        <f>+'24-01-322 Ind. Sub.Calefac'!AH19</f>
        <v>0</v>
      </c>
      <c r="X10" s="86">
        <f>+'24-01-322 Ind. Sub.Calefac'!AI19</f>
        <v>0</v>
      </c>
      <c r="Y10" s="86">
        <f>+'24-01-322 Ind. Sub.Calefac'!AJ19</f>
        <v>0</v>
      </c>
    </row>
    <row r="11" spans="1:25" ht="24.75" customHeight="1" x14ac:dyDescent="0.25">
      <c r="A11" s="85" t="s">
        <v>50</v>
      </c>
      <c r="B11" s="63">
        <f>+'24-01-322 Ind. Sub.Calefac'!J23</f>
        <v>0</v>
      </c>
      <c r="C11" s="63">
        <f>+'24-01-322 Ind. Sub.Calefac'!K23</f>
        <v>0</v>
      </c>
      <c r="D11" s="63">
        <f>+'24-01-322 Ind. Sub.Calefac'!M23</f>
        <v>0</v>
      </c>
      <c r="E11" s="63">
        <f>+'24-01-322 Ind. Sub.Calefac'!N23</f>
        <v>0</v>
      </c>
      <c r="F11" s="63">
        <f>+'24-01-322 Ind. Sub.Calefac'!O23</f>
        <v>0</v>
      </c>
      <c r="G11" s="63">
        <f>+'24-01-322 Ind. Sub.Calefac'!R23</f>
        <v>0</v>
      </c>
      <c r="H11" s="63">
        <f>+'24-01-322 Ind. Sub.Calefac'!S23</f>
        <v>0</v>
      </c>
      <c r="I11" s="63">
        <f>+'24-01-322 Ind. Sub.Calefac'!T23</f>
        <v>0</v>
      </c>
      <c r="J11" s="63">
        <f>+'24-01-322 Ind. Sub.Calefac'!U23</f>
        <v>0</v>
      </c>
      <c r="K11" s="63">
        <f>+'24-01-322 Ind. Sub.Calefac'!V23</f>
        <v>0</v>
      </c>
      <c r="L11" s="63">
        <f>+'24-01-322 Ind. Sub.Calefac'!W23</f>
        <v>0</v>
      </c>
      <c r="M11" s="63">
        <f>+'24-01-322 Ind. Sub.Calefac'!X23</f>
        <v>0</v>
      </c>
      <c r="N11" s="63">
        <f>+'24-01-322 Ind. Sub.Calefac'!Y23</f>
        <v>0</v>
      </c>
      <c r="O11" s="63">
        <f>+'24-01-322 Ind. Sub.Calefac'!Z23</f>
        <v>0</v>
      </c>
      <c r="P11" s="63">
        <f>+'24-01-322 Ind. Sub.Calefac'!AA23</f>
        <v>0</v>
      </c>
      <c r="Q11" s="63">
        <f>+'24-01-322 Ind. Sub.Calefac'!AB23</f>
        <v>0</v>
      </c>
      <c r="R11" s="63">
        <f>+'24-01-322 Ind. Sub.Calefac'!AC23</f>
        <v>0</v>
      </c>
      <c r="S11" s="63">
        <f>+'24-01-322 Ind. Sub.Calefac'!AD23</f>
        <v>0</v>
      </c>
      <c r="T11" s="63">
        <f>+'24-01-322 Ind. Sub.Calefac'!AE23</f>
        <v>0</v>
      </c>
      <c r="U11" s="63">
        <f>+'24-01-322 Ind. Sub.Calefac'!AF23</f>
        <v>0</v>
      </c>
      <c r="V11" s="63">
        <f>+'24-01-322 Ind. Sub.Calefac'!AG23</f>
        <v>0</v>
      </c>
      <c r="W11" s="63">
        <f>+'24-01-322 Ind. Sub.Calefac'!AH23</f>
        <v>0</v>
      </c>
      <c r="X11" s="86">
        <f>+'24-01-322 Ind. Sub.Calefac'!AI23</f>
        <v>0</v>
      </c>
      <c r="Y11" s="86">
        <f>+'24-01-322 Ind. Sub.Calefac'!AJ23</f>
        <v>0</v>
      </c>
    </row>
    <row r="12" spans="1:25" ht="24.75" customHeight="1" x14ac:dyDescent="0.25">
      <c r="A12" s="85" t="s">
        <v>52</v>
      </c>
      <c r="B12" s="63">
        <f>+'24-01-322 Ind. Sub.Calefac'!J27</f>
        <v>0</v>
      </c>
      <c r="C12" s="63">
        <f>+'24-01-322 Ind. Sub.Calefac'!K27</f>
        <v>0</v>
      </c>
      <c r="D12" s="63">
        <f>+'24-01-322 Ind. Sub.Calefac'!M27</f>
        <v>0</v>
      </c>
      <c r="E12" s="63">
        <f>+'24-01-322 Ind. Sub.Calefac'!N27</f>
        <v>0</v>
      </c>
      <c r="F12" s="63">
        <f>+'24-01-322 Ind. Sub.Calefac'!O27</f>
        <v>0</v>
      </c>
      <c r="G12" s="63">
        <f>+'24-01-322 Ind. Sub.Calefac'!R27</f>
        <v>0</v>
      </c>
      <c r="H12" s="63">
        <f>+'24-01-322 Ind. Sub.Calefac'!S27</f>
        <v>0</v>
      </c>
      <c r="I12" s="63">
        <f>+'24-01-322 Ind. Sub.Calefac'!T27</f>
        <v>0</v>
      </c>
      <c r="J12" s="63">
        <f>+'24-01-322 Ind. Sub.Calefac'!U27</f>
        <v>0</v>
      </c>
      <c r="K12" s="63">
        <f>+'24-01-322 Ind. Sub.Calefac'!V27</f>
        <v>0</v>
      </c>
      <c r="L12" s="63">
        <f>+'24-01-322 Ind. Sub.Calefac'!W27</f>
        <v>0</v>
      </c>
      <c r="M12" s="63">
        <f>+'24-01-322 Ind. Sub.Calefac'!X27</f>
        <v>0</v>
      </c>
      <c r="N12" s="63">
        <f>+'24-01-322 Ind. Sub.Calefac'!Y27</f>
        <v>0</v>
      </c>
      <c r="O12" s="63">
        <f>+'24-01-322 Ind. Sub.Calefac'!Z27</f>
        <v>0</v>
      </c>
      <c r="P12" s="63">
        <f>+'24-01-322 Ind. Sub.Calefac'!AA27</f>
        <v>0</v>
      </c>
      <c r="Q12" s="63">
        <f>+'24-01-322 Ind. Sub.Calefac'!AB27</f>
        <v>0</v>
      </c>
      <c r="R12" s="63">
        <f>+'24-01-322 Ind. Sub.Calefac'!AC27</f>
        <v>0</v>
      </c>
      <c r="S12" s="63">
        <f>+'24-01-322 Ind. Sub.Calefac'!AD27</f>
        <v>0</v>
      </c>
      <c r="T12" s="63">
        <f>+'24-01-322 Ind. Sub.Calefac'!AE27</f>
        <v>0</v>
      </c>
      <c r="U12" s="63">
        <f>+'24-01-322 Ind. Sub.Calefac'!AF27</f>
        <v>0</v>
      </c>
      <c r="V12" s="63">
        <f>+'24-01-322 Ind. Sub.Calefac'!AG27</f>
        <v>0</v>
      </c>
      <c r="W12" s="63">
        <f>+'24-01-322 Ind. Sub.Calefac'!AH27</f>
        <v>0</v>
      </c>
      <c r="X12" s="86">
        <f>+'24-01-322 Ind. Sub.Calefac'!AI27</f>
        <v>0</v>
      </c>
      <c r="Y12" s="86">
        <f>+'24-01-322 Ind. Sub.Calefac'!AJ27</f>
        <v>0</v>
      </c>
    </row>
    <row r="13" spans="1:25" ht="24.75" customHeight="1" x14ac:dyDescent="0.25">
      <c r="A13" s="85" t="s">
        <v>54</v>
      </c>
      <c r="B13" s="63">
        <f>+'24-01-322 Ind. Sub.Calefac'!J31</f>
        <v>0</v>
      </c>
      <c r="C13" s="63">
        <f>+'24-01-322 Ind. Sub.Calefac'!K31</f>
        <v>0</v>
      </c>
      <c r="D13" s="63">
        <f>+'24-01-322 Ind. Sub.Calefac'!M31</f>
        <v>0</v>
      </c>
      <c r="E13" s="63">
        <f>+'24-01-322 Ind. Sub.Calefac'!N31</f>
        <v>0</v>
      </c>
      <c r="F13" s="63">
        <f>+'24-01-322 Ind. Sub.Calefac'!O31</f>
        <v>0</v>
      </c>
      <c r="G13" s="63">
        <f>+'24-01-322 Ind. Sub.Calefac'!R31</f>
        <v>0</v>
      </c>
      <c r="H13" s="63">
        <f>+'24-01-322 Ind. Sub.Calefac'!S31</f>
        <v>0</v>
      </c>
      <c r="I13" s="63">
        <f>+'24-01-322 Ind. Sub.Calefac'!T31</f>
        <v>0</v>
      </c>
      <c r="J13" s="63">
        <f>+'24-01-322 Ind. Sub.Calefac'!U31</f>
        <v>0</v>
      </c>
      <c r="K13" s="63">
        <f>+'24-01-322 Ind. Sub.Calefac'!V31</f>
        <v>0</v>
      </c>
      <c r="L13" s="63">
        <f>+'24-01-322 Ind. Sub.Calefac'!W31</f>
        <v>0</v>
      </c>
      <c r="M13" s="63">
        <f>+'24-01-322 Ind. Sub.Calefac'!X31</f>
        <v>0</v>
      </c>
      <c r="N13" s="63">
        <f>+'24-01-322 Ind. Sub.Calefac'!Y31</f>
        <v>0</v>
      </c>
      <c r="O13" s="63">
        <f>+'24-01-322 Ind. Sub.Calefac'!Z31</f>
        <v>0</v>
      </c>
      <c r="P13" s="63">
        <f>+'24-01-322 Ind. Sub.Calefac'!AA31</f>
        <v>0</v>
      </c>
      <c r="Q13" s="63">
        <f>+'24-01-322 Ind. Sub.Calefac'!AB31</f>
        <v>0</v>
      </c>
      <c r="R13" s="63">
        <f>+'24-01-322 Ind. Sub.Calefac'!AC31</f>
        <v>0</v>
      </c>
      <c r="S13" s="63">
        <f>+'24-01-322 Ind. Sub.Calefac'!AD31</f>
        <v>0</v>
      </c>
      <c r="T13" s="63">
        <f>+'24-01-322 Ind. Sub.Calefac'!AE31</f>
        <v>0</v>
      </c>
      <c r="U13" s="63">
        <f>+'24-01-322 Ind. Sub.Calefac'!AF31</f>
        <v>0</v>
      </c>
      <c r="V13" s="63">
        <f>+'24-01-322 Ind. Sub.Calefac'!AG31</f>
        <v>0</v>
      </c>
      <c r="W13" s="63">
        <f>+'24-01-322 Ind. Sub.Calefac'!AH31</f>
        <v>0</v>
      </c>
      <c r="X13" s="86">
        <f>+'24-01-322 Ind. Sub.Calefac'!AI31</f>
        <v>0</v>
      </c>
      <c r="Y13" s="86">
        <f>+'24-01-322 Ind. Sub.Calefac'!AJ31</f>
        <v>0</v>
      </c>
    </row>
    <row r="14" spans="1:25" ht="24.75" customHeight="1" x14ac:dyDescent="0.25">
      <c r="A14" s="85" t="s">
        <v>56</v>
      </c>
      <c r="B14" s="63">
        <f>+'24-01-322 Ind. Sub.Calefac'!J35</f>
        <v>0</v>
      </c>
      <c r="C14" s="63">
        <f>+'24-01-322 Ind. Sub.Calefac'!K35</f>
        <v>0</v>
      </c>
      <c r="D14" s="63">
        <f>+'24-01-322 Ind. Sub.Calefac'!M35</f>
        <v>0</v>
      </c>
      <c r="E14" s="63">
        <f>+'24-01-322 Ind. Sub.Calefac'!N35</f>
        <v>0</v>
      </c>
      <c r="F14" s="63">
        <f>+'24-01-322 Ind. Sub.Calefac'!O35</f>
        <v>0</v>
      </c>
      <c r="G14" s="63">
        <f>+'24-01-322 Ind. Sub.Calefac'!R35</f>
        <v>0</v>
      </c>
      <c r="H14" s="63">
        <f>+'24-01-322 Ind. Sub.Calefac'!S35</f>
        <v>0</v>
      </c>
      <c r="I14" s="63">
        <f>+'24-01-322 Ind. Sub.Calefac'!T35</f>
        <v>0</v>
      </c>
      <c r="J14" s="63">
        <f>+'24-01-322 Ind. Sub.Calefac'!U35</f>
        <v>0</v>
      </c>
      <c r="K14" s="63">
        <f>+'24-01-322 Ind. Sub.Calefac'!V35</f>
        <v>0</v>
      </c>
      <c r="L14" s="63">
        <f>+'24-01-322 Ind. Sub.Calefac'!W35</f>
        <v>0</v>
      </c>
      <c r="M14" s="63">
        <f>+'24-01-322 Ind. Sub.Calefac'!X35</f>
        <v>0</v>
      </c>
      <c r="N14" s="63">
        <f>+'24-01-322 Ind. Sub.Calefac'!Y35</f>
        <v>0</v>
      </c>
      <c r="O14" s="63">
        <f>+'24-01-322 Ind. Sub.Calefac'!Z35</f>
        <v>0</v>
      </c>
      <c r="P14" s="63">
        <f>+'24-01-322 Ind. Sub.Calefac'!AA35</f>
        <v>0</v>
      </c>
      <c r="Q14" s="63">
        <f>+'24-01-322 Ind. Sub.Calefac'!AB35</f>
        <v>0</v>
      </c>
      <c r="R14" s="63">
        <f>+'24-01-322 Ind. Sub.Calefac'!AC35</f>
        <v>0</v>
      </c>
      <c r="S14" s="63">
        <f>+'24-01-322 Ind. Sub.Calefac'!AD35</f>
        <v>0</v>
      </c>
      <c r="T14" s="63">
        <f>+'24-01-322 Ind. Sub.Calefac'!AE35</f>
        <v>0</v>
      </c>
      <c r="U14" s="63">
        <f>+'24-01-322 Ind. Sub.Calefac'!AF35</f>
        <v>0</v>
      </c>
      <c r="V14" s="63">
        <f>+'24-01-322 Ind. Sub.Calefac'!AG35</f>
        <v>0</v>
      </c>
      <c r="W14" s="63">
        <f>+'24-01-322 Ind. Sub.Calefac'!AH35</f>
        <v>0</v>
      </c>
      <c r="X14" s="86">
        <f>+'24-01-322 Ind. Sub.Calefac'!AI35</f>
        <v>0</v>
      </c>
      <c r="Y14" s="86">
        <f>+'24-01-322 Ind. Sub.Calefac'!AJ35</f>
        <v>0</v>
      </c>
    </row>
    <row r="15" spans="1:25" ht="24.75" customHeight="1" x14ac:dyDescent="0.25">
      <c r="A15" s="85" t="s">
        <v>58</v>
      </c>
      <c r="B15" s="63">
        <f>+'24-01-322 Ind. Sub.Calefac'!J39</f>
        <v>0</v>
      </c>
      <c r="C15" s="63">
        <f>+'24-01-322 Ind. Sub.Calefac'!K39</f>
        <v>0</v>
      </c>
      <c r="D15" s="63">
        <f>+'24-01-322 Ind. Sub.Calefac'!M39</f>
        <v>0</v>
      </c>
      <c r="E15" s="63">
        <f>+'24-01-322 Ind. Sub.Calefac'!N39</f>
        <v>0</v>
      </c>
      <c r="F15" s="63">
        <f>+'24-01-322 Ind. Sub.Calefac'!O39</f>
        <v>0</v>
      </c>
      <c r="G15" s="63">
        <f>+'24-01-322 Ind. Sub.Calefac'!R39</f>
        <v>0</v>
      </c>
      <c r="H15" s="63">
        <f>+'24-01-322 Ind. Sub.Calefac'!S39</f>
        <v>0</v>
      </c>
      <c r="I15" s="63">
        <f>+'24-01-322 Ind. Sub.Calefac'!T39</f>
        <v>0</v>
      </c>
      <c r="J15" s="63">
        <f>+'24-01-322 Ind. Sub.Calefac'!U39</f>
        <v>0</v>
      </c>
      <c r="K15" s="63">
        <f>+'24-01-322 Ind. Sub.Calefac'!V39</f>
        <v>0</v>
      </c>
      <c r="L15" s="63">
        <f>+'24-01-322 Ind. Sub.Calefac'!W39</f>
        <v>0</v>
      </c>
      <c r="M15" s="63">
        <f>+'24-01-322 Ind. Sub.Calefac'!X39</f>
        <v>0</v>
      </c>
      <c r="N15" s="63">
        <f>+'24-01-322 Ind. Sub.Calefac'!Y39</f>
        <v>0</v>
      </c>
      <c r="O15" s="63">
        <f>+'24-01-322 Ind. Sub.Calefac'!Z39</f>
        <v>0</v>
      </c>
      <c r="P15" s="63">
        <f>+'24-01-322 Ind. Sub.Calefac'!AA39</f>
        <v>0</v>
      </c>
      <c r="Q15" s="63">
        <f>+'24-01-322 Ind. Sub.Calefac'!AB39</f>
        <v>0</v>
      </c>
      <c r="R15" s="63">
        <f>+'24-01-322 Ind. Sub.Calefac'!AC39</f>
        <v>0</v>
      </c>
      <c r="S15" s="63">
        <f>+'24-01-322 Ind. Sub.Calefac'!AD39</f>
        <v>0</v>
      </c>
      <c r="T15" s="63">
        <f>+'24-01-322 Ind. Sub.Calefac'!AE39</f>
        <v>0</v>
      </c>
      <c r="U15" s="63">
        <f>+'24-01-322 Ind. Sub.Calefac'!AF39</f>
        <v>0</v>
      </c>
      <c r="V15" s="63">
        <f>+'24-01-322 Ind. Sub.Calefac'!AG39</f>
        <v>0</v>
      </c>
      <c r="W15" s="63">
        <f>+'24-01-322 Ind. Sub.Calefac'!AH39</f>
        <v>0</v>
      </c>
      <c r="X15" s="86">
        <f>+'24-01-322 Ind. Sub.Calefac'!AI39</f>
        <v>0</v>
      </c>
      <c r="Y15" s="86">
        <f>+'24-01-322 Ind. Sub.Calefac'!AJ39</f>
        <v>0</v>
      </c>
    </row>
    <row r="16" spans="1:25" ht="24.75" customHeight="1" x14ac:dyDescent="0.25">
      <c r="A16" s="85" t="s">
        <v>60</v>
      </c>
      <c r="B16" s="63">
        <f>+'24-01-322 Ind. Sub.Calefac'!J43</f>
        <v>0</v>
      </c>
      <c r="C16" s="63">
        <f>+'24-01-322 Ind. Sub.Calefac'!K43</f>
        <v>0</v>
      </c>
      <c r="D16" s="63">
        <f>+'24-01-322 Ind. Sub.Calefac'!M43</f>
        <v>0</v>
      </c>
      <c r="E16" s="63">
        <f>+'24-01-322 Ind. Sub.Calefac'!N43</f>
        <v>0</v>
      </c>
      <c r="F16" s="63">
        <f>+'24-01-322 Ind. Sub.Calefac'!O43</f>
        <v>0</v>
      </c>
      <c r="G16" s="63">
        <f>+'24-01-322 Ind. Sub.Calefac'!R43</f>
        <v>0</v>
      </c>
      <c r="H16" s="63">
        <f>+'24-01-322 Ind. Sub.Calefac'!S43</f>
        <v>0</v>
      </c>
      <c r="I16" s="63">
        <f>+'24-01-322 Ind. Sub.Calefac'!T43</f>
        <v>0</v>
      </c>
      <c r="J16" s="63">
        <f>+'24-01-322 Ind. Sub.Calefac'!U43</f>
        <v>0</v>
      </c>
      <c r="K16" s="63">
        <f>+'24-01-322 Ind. Sub.Calefac'!V43</f>
        <v>0</v>
      </c>
      <c r="L16" s="63">
        <f>+'24-01-322 Ind. Sub.Calefac'!W43</f>
        <v>0</v>
      </c>
      <c r="M16" s="63">
        <f>+'24-01-322 Ind. Sub.Calefac'!X43</f>
        <v>0</v>
      </c>
      <c r="N16" s="63">
        <f>+'24-01-322 Ind. Sub.Calefac'!Y43</f>
        <v>0</v>
      </c>
      <c r="O16" s="63">
        <f>+'24-01-322 Ind. Sub.Calefac'!Z43</f>
        <v>0</v>
      </c>
      <c r="P16" s="63">
        <f>+'24-01-322 Ind. Sub.Calefac'!AA43</f>
        <v>0</v>
      </c>
      <c r="Q16" s="63">
        <f>+'24-01-322 Ind. Sub.Calefac'!AB43</f>
        <v>0</v>
      </c>
      <c r="R16" s="63">
        <f>+'24-01-322 Ind. Sub.Calefac'!AC43</f>
        <v>0</v>
      </c>
      <c r="S16" s="63">
        <f>+'24-01-322 Ind. Sub.Calefac'!AD43</f>
        <v>0</v>
      </c>
      <c r="T16" s="63">
        <f>+'24-01-322 Ind. Sub.Calefac'!AE43</f>
        <v>0</v>
      </c>
      <c r="U16" s="63">
        <f>+'24-01-322 Ind. Sub.Calefac'!AF43</f>
        <v>0</v>
      </c>
      <c r="V16" s="63">
        <f>+'24-01-322 Ind. Sub.Calefac'!AG43</f>
        <v>0</v>
      </c>
      <c r="W16" s="63">
        <f>+'24-01-322 Ind. Sub.Calefac'!AH43</f>
        <v>0</v>
      </c>
      <c r="X16" s="86">
        <f>+'24-01-322 Ind. Sub.Calefac'!AI43</f>
        <v>0</v>
      </c>
      <c r="Y16" s="86">
        <f>+'24-01-322 Ind. Sub.Calefac'!AJ43</f>
        <v>0</v>
      </c>
    </row>
    <row r="17" spans="1:25" ht="24.75" customHeight="1" x14ac:dyDescent="0.25">
      <c r="A17" s="85" t="s">
        <v>62</v>
      </c>
      <c r="B17" s="63">
        <f>+'24-01-322 Ind. Sub.Calefac'!J47</f>
        <v>0</v>
      </c>
      <c r="C17" s="63">
        <f>+'24-01-322 Ind. Sub.Calefac'!K47</f>
        <v>0</v>
      </c>
      <c r="D17" s="63">
        <f>+'24-01-322 Ind. Sub.Calefac'!M47</f>
        <v>0</v>
      </c>
      <c r="E17" s="63">
        <f>+'24-01-322 Ind. Sub.Calefac'!N47</f>
        <v>0</v>
      </c>
      <c r="F17" s="63">
        <f>+'24-01-322 Ind. Sub.Calefac'!O47</f>
        <v>0</v>
      </c>
      <c r="G17" s="63">
        <f>+'24-01-322 Ind. Sub.Calefac'!R47</f>
        <v>0</v>
      </c>
      <c r="H17" s="63">
        <f>+'24-01-322 Ind. Sub.Calefac'!S47</f>
        <v>0</v>
      </c>
      <c r="I17" s="63">
        <f>+'24-01-322 Ind. Sub.Calefac'!T47</f>
        <v>0</v>
      </c>
      <c r="J17" s="63">
        <f>+'24-01-322 Ind. Sub.Calefac'!U47</f>
        <v>0</v>
      </c>
      <c r="K17" s="63">
        <f>+'24-01-322 Ind. Sub.Calefac'!V47</f>
        <v>0</v>
      </c>
      <c r="L17" s="63">
        <f>+'24-01-322 Ind. Sub.Calefac'!W47</f>
        <v>0</v>
      </c>
      <c r="M17" s="63">
        <f>+'24-01-322 Ind. Sub.Calefac'!X47</f>
        <v>0</v>
      </c>
      <c r="N17" s="63">
        <f>+'24-01-322 Ind. Sub.Calefac'!Y47</f>
        <v>0</v>
      </c>
      <c r="O17" s="63">
        <f>+'24-01-322 Ind. Sub.Calefac'!Z47</f>
        <v>0</v>
      </c>
      <c r="P17" s="63">
        <f>+'24-01-322 Ind. Sub.Calefac'!AA47</f>
        <v>0</v>
      </c>
      <c r="Q17" s="63">
        <f>+'24-01-322 Ind. Sub.Calefac'!AB47</f>
        <v>0</v>
      </c>
      <c r="R17" s="63">
        <f>+'24-01-322 Ind. Sub.Calefac'!AC47</f>
        <v>0</v>
      </c>
      <c r="S17" s="63">
        <f>+'24-01-322 Ind. Sub.Calefac'!AD47</f>
        <v>0</v>
      </c>
      <c r="T17" s="63">
        <f>+'24-01-322 Ind. Sub.Calefac'!AE47</f>
        <v>0</v>
      </c>
      <c r="U17" s="63">
        <f>+'24-01-322 Ind. Sub.Calefac'!AF47</f>
        <v>0</v>
      </c>
      <c r="V17" s="63">
        <f>+'24-01-322 Ind. Sub.Calefac'!AG47</f>
        <v>0</v>
      </c>
      <c r="W17" s="63">
        <f>+'24-01-322 Ind. Sub.Calefac'!AH47</f>
        <v>0</v>
      </c>
      <c r="X17" s="86">
        <f>+'24-01-322 Ind. Sub.Calefac'!AI47</f>
        <v>0</v>
      </c>
      <c r="Y17" s="86">
        <f>+'24-01-322 Ind. Sub.Calefac'!AJ44</f>
        <v>0</v>
      </c>
    </row>
    <row r="18" spans="1:25" ht="24.75" customHeight="1" x14ac:dyDescent="0.25">
      <c r="A18" s="85" t="s">
        <v>64</v>
      </c>
      <c r="B18" s="63">
        <f>+'24-01-322 Ind. Sub.Calefac'!J51</f>
        <v>0</v>
      </c>
      <c r="C18" s="63">
        <f>+'24-01-322 Ind. Sub.Calefac'!K51</f>
        <v>0</v>
      </c>
      <c r="D18" s="63">
        <f>+'24-01-322 Ind. Sub.Calefac'!M51</f>
        <v>0</v>
      </c>
      <c r="E18" s="63">
        <f>+'24-01-322 Ind. Sub.Calefac'!N51</f>
        <v>0</v>
      </c>
      <c r="F18" s="63">
        <f>+'24-01-322 Ind. Sub.Calefac'!O51</f>
        <v>0</v>
      </c>
      <c r="G18" s="63">
        <f>+'24-01-322 Ind. Sub.Calefac'!R51</f>
        <v>0</v>
      </c>
      <c r="H18" s="63">
        <f>+'24-01-322 Ind. Sub.Calefac'!S51</f>
        <v>0</v>
      </c>
      <c r="I18" s="63">
        <f>+'24-01-322 Ind. Sub.Calefac'!T51</f>
        <v>0</v>
      </c>
      <c r="J18" s="63">
        <f>+'24-01-322 Ind. Sub.Calefac'!U51</f>
        <v>0</v>
      </c>
      <c r="K18" s="63">
        <f>+'24-01-322 Ind. Sub.Calefac'!V51</f>
        <v>0</v>
      </c>
      <c r="L18" s="63">
        <f>+'24-01-322 Ind. Sub.Calefac'!W51</f>
        <v>0</v>
      </c>
      <c r="M18" s="63">
        <f>+'24-01-322 Ind. Sub.Calefac'!X51</f>
        <v>0</v>
      </c>
      <c r="N18" s="63">
        <f>+'24-01-322 Ind. Sub.Calefac'!Y51</f>
        <v>0</v>
      </c>
      <c r="O18" s="63">
        <f>+'24-01-322 Ind. Sub.Calefac'!Z51</f>
        <v>0</v>
      </c>
      <c r="P18" s="63">
        <f>+'24-01-322 Ind. Sub.Calefac'!AA51</f>
        <v>0</v>
      </c>
      <c r="Q18" s="63">
        <f>+'24-01-322 Ind. Sub.Calefac'!AB51</f>
        <v>0</v>
      </c>
      <c r="R18" s="63">
        <f>+'24-01-322 Ind. Sub.Calefac'!AC51</f>
        <v>0</v>
      </c>
      <c r="S18" s="63">
        <f>+'24-01-322 Ind. Sub.Calefac'!AD51</f>
        <v>0</v>
      </c>
      <c r="T18" s="63">
        <f>+'24-01-322 Ind. Sub.Calefac'!AE51</f>
        <v>0</v>
      </c>
      <c r="U18" s="63">
        <f>+'24-01-322 Ind. Sub.Calefac'!AF51</f>
        <v>0</v>
      </c>
      <c r="V18" s="63">
        <f>+'24-01-322 Ind. Sub.Calefac'!AG51</f>
        <v>0</v>
      </c>
      <c r="W18" s="63">
        <f>+'24-01-322 Ind. Sub.Calefac'!AH51</f>
        <v>0</v>
      </c>
      <c r="X18" s="86">
        <f>+'24-01-322 Ind. Sub.Calefac'!AI51</f>
        <v>0</v>
      </c>
      <c r="Y18" s="86">
        <f>+'24-01-322 Ind. Sub.Calefac'!AJ51</f>
        <v>0</v>
      </c>
    </row>
    <row r="19" spans="1:25" ht="24.75" customHeight="1" x14ac:dyDescent="0.25">
      <c r="A19" s="85" t="s">
        <v>66</v>
      </c>
      <c r="B19" s="63">
        <f>+'24-01-322 Ind. Sub.Calefac'!J55</f>
        <v>0</v>
      </c>
      <c r="C19" s="63">
        <f>+'24-01-322 Ind. Sub.Calefac'!K55</f>
        <v>0</v>
      </c>
      <c r="D19" s="63">
        <f>+'24-01-322 Ind. Sub.Calefac'!M55</f>
        <v>0</v>
      </c>
      <c r="E19" s="63">
        <f>+'24-01-322 Ind. Sub.Calefac'!N55</f>
        <v>0</v>
      </c>
      <c r="F19" s="63">
        <f>+'24-01-322 Ind. Sub.Calefac'!O55</f>
        <v>0</v>
      </c>
      <c r="G19" s="63">
        <f>+'24-01-322 Ind. Sub.Calefac'!R55</f>
        <v>0</v>
      </c>
      <c r="H19" s="63">
        <f>+'24-01-322 Ind. Sub.Calefac'!S55</f>
        <v>0</v>
      </c>
      <c r="I19" s="63">
        <f>+'24-01-322 Ind. Sub.Calefac'!T55</f>
        <v>0</v>
      </c>
      <c r="J19" s="63">
        <f>+'24-01-322 Ind. Sub.Calefac'!U55</f>
        <v>0</v>
      </c>
      <c r="K19" s="63">
        <f>+'24-01-322 Ind. Sub.Calefac'!V55</f>
        <v>0</v>
      </c>
      <c r="L19" s="63">
        <f>+'24-01-322 Ind. Sub.Calefac'!W55</f>
        <v>0</v>
      </c>
      <c r="M19" s="63">
        <f>+'24-01-322 Ind. Sub.Calefac'!X55</f>
        <v>0</v>
      </c>
      <c r="N19" s="63">
        <f>+'24-01-322 Ind. Sub.Calefac'!Y55</f>
        <v>0</v>
      </c>
      <c r="O19" s="63">
        <f>+'24-01-322 Ind. Sub.Calefac'!Z55</f>
        <v>0</v>
      </c>
      <c r="P19" s="63">
        <f>+'24-01-322 Ind. Sub.Calefac'!AA55</f>
        <v>0</v>
      </c>
      <c r="Q19" s="63">
        <f>+'24-01-322 Ind. Sub.Calefac'!AB55</f>
        <v>0</v>
      </c>
      <c r="R19" s="63">
        <f>+'24-01-322 Ind. Sub.Calefac'!AC55</f>
        <v>0</v>
      </c>
      <c r="S19" s="63">
        <f>+'24-01-322 Ind. Sub.Calefac'!AD55</f>
        <v>0</v>
      </c>
      <c r="T19" s="63">
        <f>+'24-01-322 Ind. Sub.Calefac'!AE55</f>
        <v>0</v>
      </c>
      <c r="U19" s="63">
        <f>+'24-01-322 Ind. Sub.Calefac'!AF55</f>
        <v>0</v>
      </c>
      <c r="V19" s="63">
        <f>+'24-01-322 Ind. Sub.Calefac'!AG55</f>
        <v>0</v>
      </c>
      <c r="W19" s="63">
        <f>+'24-01-322 Ind. Sub.Calefac'!AH55</f>
        <v>0</v>
      </c>
      <c r="X19" s="86">
        <f>+'24-01-322 Ind. Sub.Calefac'!AI55</f>
        <v>0</v>
      </c>
      <c r="Y19" s="86">
        <f>+'24-01-322 Ind. Sub.Calefac'!AJ55</f>
        <v>0</v>
      </c>
    </row>
    <row r="20" spans="1:25" ht="24.75" customHeight="1" x14ac:dyDescent="0.25">
      <c r="A20" s="87" t="s">
        <v>68</v>
      </c>
      <c r="B20" s="63">
        <f>+'24-01-322 Ind. Sub.Calefac'!J59</f>
        <v>0</v>
      </c>
      <c r="C20" s="63">
        <f>+'24-01-322 Ind. Sub.Calefac'!K59</f>
        <v>0</v>
      </c>
      <c r="D20" s="63">
        <f>+'24-01-322 Ind. Sub.Calefac'!M59</f>
        <v>0</v>
      </c>
      <c r="E20" s="63">
        <f>+'24-01-322 Ind. Sub.Calefac'!N59</f>
        <v>0</v>
      </c>
      <c r="F20" s="63">
        <f>+'24-01-322 Ind. Sub.Calefac'!O59</f>
        <v>0</v>
      </c>
      <c r="G20" s="63">
        <f>+'24-01-322 Ind. Sub.Calefac'!R59</f>
        <v>0</v>
      </c>
      <c r="H20" s="63">
        <f>+'24-01-322 Ind. Sub.Calefac'!S59</f>
        <v>0</v>
      </c>
      <c r="I20" s="63">
        <f>+'24-01-322 Ind. Sub.Calefac'!T59</f>
        <v>0</v>
      </c>
      <c r="J20" s="63">
        <f>+'24-01-322 Ind. Sub.Calefac'!U59</f>
        <v>0</v>
      </c>
      <c r="K20" s="63">
        <f>+'24-01-322 Ind. Sub.Calefac'!V59</f>
        <v>0</v>
      </c>
      <c r="L20" s="63">
        <f>+'24-01-322 Ind. Sub.Calefac'!W59</f>
        <v>0</v>
      </c>
      <c r="M20" s="63">
        <f>+'24-01-322 Ind. Sub.Calefac'!X59</f>
        <v>0</v>
      </c>
      <c r="N20" s="63">
        <f>+'24-01-322 Ind. Sub.Calefac'!Y59</f>
        <v>0</v>
      </c>
      <c r="O20" s="63">
        <f>+'24-01-322 Ind. Sub.Calefac'!Z59</f>
        <v>0</v>
      </c>
      <c r="P20" s="63">
        <f>+'24-01-322 Ind. Sub.Calefac'!AA59</f>
        <v>0</v>
      </c>
      <c r="Q20" s="63">
        <f>+'24-01-322 Ind. Sub.Calefac'!AB59</f>
        <v>0</v>
      </c>
      <c r="R20" s="63">
        <f>+'24-01-322 Ind. Sub.Calefac'!AC59</f>
        <v>0</v>
      </c>
      <c r="S20" s="63">
        <f>+'24-01-322 Ind. Sub.Calefac'!AD59</f>
        <v>0</v>
      </c>
      <c r="T20" s="63">
        <f>+'24-01-322 Ind. Sub.Calefac'!AE59</f>
        <v>0</v>
      </c>
      <c r="U20" s="63">
        <f>+'24-01-322 Ind. Sub.Calefac'!AF59</f>
        <v>0</v>
      </c>
      <c r="V20" s="63">
        <f>+'24-01-322 Ind. Sub.Calefac'!AG59</f>
        <v>0</v>
      </c>
      <c r="W20" s="63">
        <f>+'24-01-322 Ind. Sub.Calefac'!AH59</f>
        <v>0</v>
      </c>
      <c r="X20" s="86">
        <f>+'24-01-322 Ind. Sub.Calefac'!AI59</f>
        <v>0</v>
      </c>
      <c r="Y20" s="86">
        <f>+'24-01-322 Ind. Sub.Calefac'!AJ59</f>
        <v>0</v>
      </c>
    </row>
    <row r="21" spans="1:25" ht="24.75" customHeight="1" x14ac:dyDescent="0.25">
      <c r="A21" s="87" t="s">
        <v>70</v>
      </c>
      <c r="B21" s="63">
        <f>+'24-01-322 Ind. Sub.Calefac'!J63</f>
        <v>0</v>
      </c>
      <c r="C21" s="63">
        <f>+'24-01-322 Ind. Sub.Calefac'!K63</f>
        <v>0</v>
      </c>
      <c r="D21" s="63">
        <f>+'24-01-322 Ind. Sub.Calefac'!M63</f>
        <v>0</v>
      </c>
      <c r="E21" s="63">
        <f>+'24-01-322 Ind. Sub.Calefac'!N63</f>
        <v>0</v>
      </c>
      <c r="F21" s="63">
        <f>+'24-01-322 Ind. Sub.Calefac'!O63</f>
        <v>0</v>
      </c>
      <c r="G21" s="63">
        <f>+'24-01-322 Ind. Sub.Calefac'!R63</f>
        <v>0</v>
      </c>
      <c r="H21" s="63">
        <f>+'24-01-322 Ind. Sub.Calefac'!S63</f>
        <v>0</v>
      </c>
      <c r="I21" s="63">
        <f>+'24-01-322 Ind. Sub.Calefac'!T63</f>
        <v>0</v>
      </c>
      <c r="J21" s="63">
        <f>+'24-01-322 Ind. Sub.Calefac'!U63</f>
        <v>0</v>
      </c>
      <c r="K21" s="63">
        <f>+'24-01-322 Ind. Sub.Calefac'!V63</f>
        <v>0</v>
      </c>
      <c r="L21" s="63">
        <f>+'24-01-322 Ind. Sub.Calefac'!W63</f>
        <v>0</v>
      </c>
      <c r="M21" s="63">
        <f>+'24-01-322 Ind. Sub.Calefac'!X63</f>
        <v>0</v>
      </c>
      <c r="N21" s="63">
        <f>+'24-01-322 Ind. Sub.Calefac'!Y63</f>
        <v>0</v>
      </c>
      <c r="O21" s="63">
        <f>+'24-01-322 Ind. Sub.Calefac'!Z63</f>
        <v>0</v>
      </c>
      <c r="P21" s="63">
        <f>+'24-01-322 Ind. Sub.Calefac'!AA63</f>
        <v>0</v>
      </c>
      <c r="Q21" s="63">
        <f>+'24-01-322 Ind. Sub.Calefac'!AB63</f>
        <v>0</v>
      </c>
      <c r="R21" s="63">
        <f>+'24-01-322 Ind. Sub.Calefac'!AC63</f>
        <v>0</v>
      </c>
      <c r="S21" s="63">
        <f>+'24-01-322 Ind. Sub.Calefac'!AD63</f>
        <v>0</v>
      </c>
      <c r="T21" s="63">
        <f>+'24-01-322 Ind. Sub.Calefac'!AE63</f>
        <v>0</v>
      </c>
      <c r="U21" s="63">
        <f>+'24-01-322 Ind. Sub.Calefac'!AF63</f>
        <v>0</v>
      </c>
      <c r="V21" s="63">
        <f>+'24-01-322 Ind. Sub.Calefac'!AG63</f>
        <v>0</v>
      </c>
      <c r="W21" s="63">
        <f>+'24-01-322 Ind. Sub.Calefac'!AH63</f>
        <v>0</v>
      </c>
      <c r="X21" s="86">
        <f>+'24-01-322 Ind. Sub.Calefac'!AI63</f>
        <v>0</v>
      </c>
      <c r="Y21" s="86">
        <f>+'24-01-322 Ind. Sub.Calefac'!AJ63</f>
        <v>0</v>
      </c>
    </row>
    <row r="22" spans="1:25" ht="24.75" customHeight="1" x14ac:dyDescent="0.25">
      <c r="A22" s="87" t="s">
        <v>72</v>
      </c>
      <c r="B22" s="63">
        <f>+'24-01-322 Ind. Sub.Calefac'!J67</f>
        <v>0</v>
      </c>
      <c r="C22" s="63">
        <f>+'24-01-322 Ind. Sub.Calefac'!K67</f>
        <v>0</v>
      </c>
      <c r="D22" s="63">
        <f>+'24-01-322 Ind. Sub.Calefac'!M67</f>
        <v>0</v>
      </c>
      <c r="E22" s="63">
        <f>+'24-01-322 Ind. Sub.Calefac'!N67</f>
        <v>0</v>
      </c>
      <c r="F22" s="63">
        <f>+'24-01-322 Ind. Sub.Calefac'!O67</f>
        <v>0</v>
      </c>
      <c r="G22" s="63">
        <f>+'24-01-322 Ind. Sub.Calefac'!R67</f>
        <v>0</v>
      </c>
      <c r="H22" s="63">
        <f>+'24-01-322 Ind. Sub.Calefac'!S67</f>
        <v>0</v>
      </c>
      <c r="I22" s="63">
        <f>+'24-01-322 Ind. Sub.Calefac'!T67</f>
        <v>0</v>
      </c>
      <c r="J22" s="63">
        <f>+'24-01-322 Ind. Sub.Calefac'!U67</f>
        <v>0</v>
      </c>
      <c r="K22" s="63">
        <f>+'24-01-322 Ind. Sub.Calefac'!V67</f>
        <v>0</v>
      </c>
      <c r="L22" s="63">
        <f>+'24-01-322 Ind. Sub.Calefac'!W67</f>
        <v>0</v>
      </c>
      <c r="M22" s="63">
        <f>+'24-01-322 Ind. Sub.Calefac'!X67</f>
        <v>0</v>
      </c>
      <c r="N22" s="63">
        <f>+'24-01-322 Ind. Sub.Calefac'!Y67</f>
        <v>0</v>
      </c>
      <c r="O22" s="63">
        <f>+'24-01-322 Ind. Sub.Calefac'!Z67</f>
        <v>0</v>
      </c>
      <c r="P22" s="63">
        <f>+'24-01-322 Ind. Sub.Calefac'!AA67</f>
        <v>0</v>
      </c>
      <c r="Q22" s="63">
        <f>+'24-01-322 Ind. Sub.Calefac'!AB67</f>
        <v>0</v>
      </c>
      <c r="R22" s="63">
        <f>+'24-01-322 Ind. Sub.Calefac'!AC67</f>
        <v>0</v>
      </c>
      <c r="S22" s="63">
        <f>+'24-01-322 Ind. Sub.Calefac'!AD67</f>
        <v>0</v>
      </c>
      <c r="T22" s="63">
        <f>+'24-01-322 Ind. Sub.Calefac'!AE67</f>
        <v>0</v>
      </c>
      <c r="U22" s="63">
        <f>+'24-01-322 Ind. Sub.Calefac'!AF67</f>
        <v>0</v>
      </c>
      <c r="V22" s="63">
        <f>+'24-01-322 Ind. Sub.Calefac'!AG67</f>
        <v>0</v>
      </c>
      <c r="W22" s="63">
        <f>+'24-01-322 Ind. Sub.Calefac'!AH67</f>
        <v>0</v>
      </c>
      <c r="X22" s="86">
        <f>+'24-01-322 Ind. Sub.Calefac'!AI67</f>
        <v>0</v>
      </c>
      <c r="Y22" s="86">
        <f>+'24-01-322 Ind. Sub.Calefac'!AJ67</f>
        <v>0</v>
      </c>
    </row>
    <row r="23" spans="1:25" ht="24.75" customHeight="1" x14ac:dyDescent="0.25">
      <c r="A23" s="88" t="s">
        <v>74</v>
      </c>
      <c r="B23" s="63">
        <f>+'24-01-322 Ind. Sub.Calefac'!J71</f>
        <v>3454416000</v>
      </c>
      <c r="C23" s="63">
        <f>+'24-01-322 Ind. Sub.Calefac'!K71</f>
        <v>3454416000</v>
      </c>
      <c r="D23" s="63">
        <f>+'24-01-322 Ind. Sub.Calefac'!M71</f>
        <v>0</v>
      </c>
      <c r="E23" s="63">
        <f>+'24-01-322 Ind. Sub.Calefac'!N71</f>
        <v>0</v>
      </c>
      <c r="F23" s="63">
        <f>+'24-01-322 Ind. Sub.Calefac'!O71</f>
        <v>0</v>
      </c>
      <c r="G23" s="63">
        <f>+'24-01-322 Ind. Sub.Calefac'!R71</f>
        <v>0</v>
      </c>
      <c r="H23" s="63">
        <f>+'24-01-322 Ind. Sub.Calefac'!S71</f>
        <v>0</v>
      </c>
      <c r="I23" s="63">
        <f>+'24-01-322 Ind. Sub.Calefac'!T71</f>
        <v>0</v>
      </c>
      <c r="J23" s="63">
        <f>+'24-01-322 Ind. Sub.Calefac'!U71</f>
        <v>0</v>
      </c>
      <c r="K23" s="63">
        <f>+'24-01-322 Ind. Sub.Calefac'!V71</f>
        <v>0</v>
      </c>
      <c r="L23" s="63">
        <f>+'24-01-322 Ind. Sub.Calefac'!W71</f>
        <v>0</v>
      </c>
      <c r="M23" s="63">
        <f>+'24-01-322 Ind. Sub.Calefac'!X71</f>
        <v>0</v>
      </c>
      <c r="N23" s="63">
        <f>+'24-01-322 Ind. Sub.Calefac'!Y71</f>
        <v>0</v>
      </c>
      <c r="O23" s="63">
        <f>+'24-01-322 Ind. Sub.Calefac'!Z71</f>
        <v>0</v>
      </c>
      <c r="P23" s="63">
        <f>+'24-01-322 Ind. Sub.Calefac'!AA71</f>
        <v>0</v>
      </c>
      <c r="Q23" s="63">
        <f>+'24-01-322 Ind. Sub.Calefac'!AB71</f>
        <v>0</v>
      </c>
      <c r="R23" s="63">
        <f>+'24-01-322 Ind. Sub.Calefac'!AC71</f>
        <v>0</v>
      </c>
      <c r="S23" s="63">
        <f>+'24-01-322 Ind. Sub.Calefac'!AD71</f>
        <v>0</v>
      </c>
      <c r="T23" s="63">
        <f>+'24-01-322 Ind. Sub.Calefac'!AE71</f>
        <v>0</v>
      </c>
      <c r="U23" s="63">
        <f>+'24-01-322 Ind. Sub.Calefac'!AF71</f>
        <v>0</v>
      </c>
      <c r="V23" s="63">
        <f>+'24-01-322 Ind. Sub.Calefac'!AG71</f>
        <v>0</v>
      </c>
      <c r="W23" s="63">
        <f>+'24-01-322 Ind. Sub.Calefac'!AH71</f>
        <v>0</v>
      </c>
      <c r="X23" s="86">
        <f>+'24-01-322 Ind. Sub.Calefac'!AI71</f>
        <v>0</v>
      </c>
      <c r="Y23" s="86">
        <f>+'24-01-322 Ind. Sub.Calefac'!AJ71</f>
        <v>0</v>
      </c>
    </row>
    <row r="24" spans="1:25" ht="25.5" x14ac:dyDescent="0.25">
      <c r="A24" s="8" t="str">
        <f>"TOTAL ASIG."&amp;" "&amp;$A$5</f>
        <v>TOTAL ASIG. 24-01-322 "Subsidio a la Calefacción"</v>
      </c>
      <c r="B24" s="74">
        <f>SUM(B8:B23)</f>
        <v>3454416000</v>
      </c>
      <c r="C24" s="74">
        <f t="shared" ref="C24:V24" si="0">SUM(C8:C23)</f>
        <v>3454416000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+'24-01-322 Ind. Sub.Calefac'!AI72</f>
        <v>0</v>
      </c>
      <c r="Y24" s="89">
        <f>'24-01-322 Ind. Sub.Calefac'!AJ72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1"/>
  <sheetViews>
    <sheetView topLeftCell="A11" zoomScaleNormal="100" workbookViewId="0">
      <selection activeCell="M7" sqref="M1:Q10485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135" t="s">
        <v>91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6520585000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/>
      <c r="L69" s="59"/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75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6520585000</v>
      </c>
      <c r="K71" s="74">
        <f>SUM(K69:K69)</f>
        <v>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5">SUM(R69:R69)</f>
        <v>0</v>
      </c>
      <c r="S71" s="74">
        <f t="shared" si="15"/>
        <v>0</v>
      </c>
      <c r="T71" s="74">
        <f t="shared" si="15"/>
        <v>0</v>
      </c>
      <c r="U71" s="74">
        <f t="shared" si="15"/>
        <v>0</v>
      </c>
      <c r="V71" s="74">
        <f t="shared" si="15"/>
        <v>0</v>
      </c>
      <c r="W71" s="74">
        <f t="shared" si="15"/>
        <v>0</v>
      </c>
      <c r="X71" s="74">
        <f t="shared" si="15"/>
        <v>0</v>
      </c>
      <c r="Y71" s="74">
        <f t="shared" si="15"/>
        <v>0</v>
      </c>
      <c r="Z71" s="74">
        <f t="shared" si="15"/>
        <v>0</v>
      </c>
      <c r="AA71" s="74">
        <f t="shared" si="15"/>
        <v>0</v>
      </c>
      <c r="AB71" s="74">
        <f t="shared" si="15"/>
        <v>0</v>
      </c>
      <c r="AC71" s="74">
        <f t="shared" si="15"/>
        <v>0</v>
      </c>
      <c r="AD71" s="74">
        <f t="shared" si="15"/>
        <v>0</v>
      </c>
      <c r="AE71" s="74">
        <f t="shared" si="15"/>
        <v>0</v>
      </c>
      <c r="AF71" s="74">
        <f t="shared" si="15"/>
        <v>0</v>
      </c>
      <c r="AG71" s="74">
        <f t="shared" si="15"/>
        <v>0</v>
      </c>
      <c r="AH71" s="74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129" t="str">
        <f>"TOTAL ASIG."&amp;" "&amp;$A$5</f>
        <v>TOTAL ASIG. 24-01-414 "Programa Vivienda Primero"</v>
      </c>
      <c r="B72" s="130"/>
      <c r="C72" s="130"/>
      <c r="D72" s="130"/>
      <c r="E72" s="130"/>
      <c r="F72" s="130"/>
      <c r="G72" s="130"/>
      <c r="H72" s="130"/>
      <c r="I72" s="131"/>
      <c r="J72" s="33">
        <f>SUM(J11,J15,J19,J23,J27,J31,J35,J39,J43,J47,J51,J55,J59,J63,J67,J71)</f>
        <v>6520585000</v>
      </c>
      <c r="K72" s="33">
        <f>+K11+K15+K19+K23+K27+K31+K35+K39+K43+K47+K51+K55+K67+K59+K63+K71</f>
        <v>0</v>
      </c>
      <c r="L72" s="32"/>
      <c r="M72" s="33">
        <f>+M11+M15+M19+M23+M27+M31+M35+M39+M43+M47+M51+M55+M67+M59+M63+M71</f>
        <v>0</v>
      </c>
      <c r="N72" s="33">
        <f>+N11+N15+N19+N23+N27+N31+N35+N39+N43+N47+N51+N55+N67+N59+N63+N71</f>
        <v>0</v>
      </c>
      <c r="O72" s="33">
        <f>+O11+O15+O19+O23+O27+O31+O35+O39+O43+O47+O51+O55+O67+O59+O63+O71</f>
        <v>0</v>
      </c>
      <c r="P72" s="34"/>
      <c r="Q72" s="35"/>
      <c r="R72" s="33">
        <f t="shared" ref="R72:AH72" si="16">+R11+R15+R19+R23+R27+R31+R35+R39+R43+R47+R51+R55+R67+R59+R63+R71</f>
        <v>0</v>
      </c>
      <c r="S72" s="33">
        <f t="shared" si="16"/>
        <v>0</v>
      </c>
      <c r="T72" s="33">
        <f t="shared" si="16"/>
        <v>0</v>
      </c>
      <c r="U72" s="33">
        <f t="shared" si="16"/>
        <v>0</v>
      </c>
      <c r="V72" s="33">
        <f t="shared" si="16"/>
        <v>0</v>
      </c>
      <c r="W72" s="33">
        <f t="shared" si="16"/>
        <v>0</v>
      </c>
      <c r="X72" s="33">
        <f t="shared" si="16"/>
        <v>0</v>
      </c>
      <c r="Y72" s="33">
        <f t="shared" si="16"/>
        <v>0</v>
      </c>
      <c r="Z72" s="33">
        <f t="shared" si="16"/>
        <v>0</v>
      </c>
      <c r="AA72" s="33">
        <f t="shared" si="16"/>
        <v>0</v>
      </c>
      <c r="AB72" s="33">
        <f t="shared" si="16"/>
        <v>0</v>
      </c>
      <c r="AC72" s="33">
        <f t="shared" si="16"/>
        <v>0</v>
      </c>
      <c r="AD72" s="33">
        <f t="shared" si="16"/>
        <v>0</v>
      </c>
      <c r="AE72" s="33">
        <f t="shared" si="16"/>
        <v>0</v>
      </c>
      <c r="AF72" s="33">
        <f t="shared" si="16"/>
        <v>0</v>
      </c>
      <c r="AG72" s="33">
        <f t="shared" si="16"/>
        <v>0</v>
      </c>
      <c r="AH72" s="33">
        <f t="shared" si="16"/>
        <v>0</v>
      </c>
      <c r="AI72" s="36">
        <f>IF(ISERROR(AH72/J72),0,AH72/J72)</f>
        <v>0</v>
      </c>
      <c r="AJ72" s="36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7" zoomScaleNormal="100" workbookViewId="0">
      <selection activeCell="D7" sqref="D1:F104857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'24-01-414 Ind. Vivienda P'!A5:U5</f>
        <v>24-01-414 "Programa Vivienda Primero"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+'24-01-414 Ind. Vivienda P'!J11</f>
        <v>0</v>
      </c>
      <c r="C8" s="63">
        <f>+'24-01-414 Ind. Vivienda P'!K11</f>
        <v>0</v>
      </c>
      <c r="D8" s="63">
        <f>+'24-01-414 Ind. Vivienda P'!M11</f>
        <v>0</v>
      </c>
      <c r="E8" s="63">
        <f>+'24-01-414 Ind. Vivienda P'!N11</f>
        <v>0</v>
      </c>
      <c r="F8" s="63">
        <f>+'24-01-414 Ind. Vivienda P'!O11</f>
        <v>0</v>
      </c>
      <c r="G8" s="63">
        <f>+'24-01-414 Ind. Vivienda P'!R11</f>
        <v>0</v>
      </c>
      <c r="H8" s="63">
        <f>+'24-01-414 Ind. Vivienda P'!S11</f>
        <v>0</v>
      </c>
      <c r="I8" s="63">
        <f>+'24-01-414 Ind. Vivienda P'!T11</f>
        <v>0</v>
      </c>
      <c r="J8" s="63">
        <f>+'24-01-414 Ind. Vivienda P'!U11</f>
        <v>0</v>
      </c>
      <c r="K8" s="63">
        <f>+'24-01-414 Ind. Vivienda P'!V11</f>
        <v>0</v>
      </c>
      <c r="L8" s="63">
        <f>+'24-01-414 Ind. Vivienda P'!W11</f>
        <v>0</v>
      </c>
      <c r="M8" s="63">
        <f>+'24-01-414 Ind. Vivienda P'!X11</f>
        <v>0</v>
      </c>
      <c r="N8" s="63">
        <f>+'24-01-414 Ind. Vivienda P'!Y11</f>
        <v>0</v>
      </c>
      <c r="O8" s="63">
        <f>+'24-01-414 Ind. Vivienda P'!Z11</f>
        <v>0</v>
      </c>
      <c r="P8" s="63">
        <f>+'24-01-414 Ind. Vivienda P'!AA11</f>
        <v>0</v>
      </c>
      <c r="Q8" s="63">
        <f>+'24-01-414 Ind. Vivienda P'!AB11</f>
        <v>0</v>
      </c>
      <c r="R8" s="63">
        <f>+'24-01-414 Ind. Vivienda P'!AC11</f>
        <v>0</v>
      </c>
      <c r="S8" s="63">
        <f>+'24-01-414 Ind. Vivienda P'!AD11</f>
        <v>0</v>
      </c>
      <c r="T8" s="63">
        <f>+'24-01-414 Ind. Vivienda P'!AE11</f>
        <v>0</v>
      </c>
      <c r="U8" s="63">
        <f>+'24-01-414 Ind. Vivienda P'!AF11</f>
        <v>0</v>
      </c>
      <c r="V8" s="63">
        <f>+'24-01-414 Ind. Vivienda P'!AG11</f>
        <v>0</v>
      </c>
      <c r="W8" s="63">
        <f>+'24-01-414 Ind. Vivienda P'!AH11</f>
        <v>0</v>
      </c>
      <c r="X8" s="86">
        <f>+'24-01-414 Ind. Vivienda P'!AI11</f>
        <v>0</v>
      </c>
      <c r="Y8" s="86">
        <f>+'24-01-414 Ind. Vivienda P'!AJ11</f>
        <v>0</v>
      </c>
    </row>
    <row r="9" spans="1:25" ht="24.75" customHeight="1" x14ac:dyDescent="0.25">
      <c r="A9" s="85" t="s">
        <v>46</v>
      </c>
      <c r="B9" s="63">
        <f>+'24-01-414 Ind. Vivienda P'!J15</f>
        <v>0</v>
      </c>
      <c r="C9" s="63">
        <f>+'24-01-414 Ind. Vivienda P'!K15</f>
        <v>0</v>
      </c>
      <c r="D9" s="63">
        <f>+'24-01-414 Ind. Vivienda P'!M15</f>
        <v>0</v>
      </c>
      <c r="E9" s="63">
        <f>+'24-01-414 Ind. Vivienda P'!N15</f>
        <v>0</v>
      </c>
      <c r="F9" s="63">
        <f>+'24-01-414 Ind. Vivienda P'!O15</f>
        <v>0</v>
      </c>
      <c r="G9" s="63">
        <f>+'24-01-414 Ind. Vivienda P'!R15</f>
        <v>0</v>
      </c>
      <c r="H9" s="63">
        <f>+'24-01-414 Ind. Vivienda P'!S15</f>
        <v>0</v>
      </c>
      <c r="I9" s="63">
        <f>+'24-01-414 Ind. Vivienda P'!T15</f>
        <v>0</v>
      </c>
      <c r="J9" s="63">
        <f>+'24-01-414 Ind. Vivienda P'!U15</f>
        <v>0</v>
      </c>
      <c r="K9" s="63">
        <f>+'24-01-414 Ind. Vivienda P'!V15</f>
        <v>0</v>
      </c>
      <c r="L9" s="63">
        <f>+'24-01-414 Ind. Vivienda P'!W15</f>
        <v>0</v>
      </c>
      <c r="M9" s="63">
        <f>+'24-01-414 Ind. Vivienda P'!X15</f>
        <v>0</v>
      </c>
      <c r="N9" s="63">
        <f>+'24-01-414 Ind. Vivienda P'!Y15</f>
        <v>0</v>
      </c>
      <c r="O9" s="63">
        <f>+'24-01-414 Ind. Vivienda P'!Z15</f>
        <v>0</v>
      </c>
      <c r="P9" s="63">
        <f>+'24-01-414 Ind. Vivienda P'!AA15</f>
        <v>0</v>
      </c>
      <c r="Q9" s="63">
        <f>+'24-01-414 Ind. Vivienda P'!AB15</f>
        <v>0</v>
      </c>
      <c r="R9" s="63">
        <f>+'24-01-414 Ind. Vivienda P'!AC15</f>
        <v>0</v>
      </c>
      <c r="S9" s="63">
        <f>+'24-01-414 Ind. Vivienda P'!AD15</f>
        <v>0</v>
      </c>
      <c r="T9" s="63">
        <f>+'24-01-414 Ind. Vivienda P'!AE15</f>
        <v>0</v>
      </c>
      <c r="U9" s="63">
        <f>+'24-01-414 Ind. Vivienda P'!AF15</f>
        <v>0</v>
      </c>
      <c r="V9" s="63">
        <f>+'24-01-414 Ind. Vivienda P'!AG15</f>
        <v>0</v>
      </c>
      <c r="W9" s="63">
        <f>+'24-01-414 Ind. Vivienda P'!AH15</f>
        <v>0</v>
      </c>
      <c r="X9" s="86">
        <f>+'24-01-414 Ind. Vivienda P'!AI15</f>
        <v>0</v>
      </c>
      <c r="Y9" s="86">
        <f>+'24-01-414 Ind. Vivienda P'!AJ15</f>
        <v>0</v>
      </c>
    </row>
    <row r="10" spans="1:25" ht="24.75" customHeight="1" x14ac:dyDescent="0.25">
      <c r="A10" s="85" t="s">
        <v>48</v>
      </c>
      <c r="B10" s="63">
        <f>+'24-01-414 Ind. Vivienda P'!J19</f>
        <v>0</v>
      </c>
      <c r="C10" s="63">
        <f>+'24-01-414 Ind. Vivienda P'!K19</f>
        <v>0</v>
      </c>
      <c r="D10" s="63">
        <f>+'24-01-414 Ind. Vivienda P'!M19</f>
        <v>0</v>
      </c>
      <c r="E10" s="63">
        <f>+'24-01-414 Ind. Vivienda P'!N19</f>
        <v>0</v>
      </c>
      <c r="F10" s="63">
        <f>+'24-01-414 Ind. Vivienda P'!O19</f>
        <v>0</v>
      </c>
      <c r="G10" s="63">
        <f>+'24-01-414 Ind. Vivienda P'!R19</f>
        <v>0</v>
      </c>
      <c r="H10" s="63">
        <f>+'24-01-414 Ind. Vivienda P'!S19</f>
        <v>0</v>
      </c>
      <c r="I10" s="63">
        <f>+'24-01-414 Ind. Vivienda P'!T19</f>
        <v>0</v>
      </c>
      <c r="J10" s="63">
        <f>+'24-01-414 Ind. Vivienda P'!U19</f>
        <v>0</v>
      </c>
      <c r="K10" s="63">
        <f>+'24-01-414 Ind. Vivienda P'!V19</f>
        <v>0</v>
      </c>
      <c r="L10" s="63">
        <f>+'24-01-414 Ind. Vivienda P'!W19</f>
        <v>0</v>
      </c>
      <c r="M10" s="63">
        <f>+'24-01-414 Ind. Vivienda P'!X19</f>
        <v>0</v>
      </c>
      <c r="N10" s="63">
        <f>+'24-01-414 Ind. Vivienda P'!Y19</f>
        <v>0</v>
      </c>
      <c r="O10" s="63">
        <f>+'24-01-414 Ind. Vivienda P'!Z19</f>
        <v>0</v>
      </c>
      <c r="P10" s="63">
        <f>+'24-01-414 Ind. Vivienda P'!AA19</f>
        <v>0</v>
      </c>
      <c r="Q10" s="63">
        <f>+'24-01-414 Ind. Vivienda P'!AB19</f>
        <v>0</v>
      </c>
      <c r="R10" s="63">
        <f>+'24-01-414 Ind. Vivienda P'!AC19</f>
        <v>0</v>
      </c>
      <c r="S10" s="63">
        <f>+'24-01-414 Ind. Vivienda P'!AD19</f>
        <v>0</v>
      </c>
      <c r="T10" s="63">
        <f>+'24-01-414 Ind. Vivienda P'!AE19</f>
        <v>0</v>
      </c>
      <c r="U10" s="63">
        <f>+'24-01-414 Ind. Vivienda P'!AF19</f>
        <v>0</v>
      </c>
      <c r="V10" s="63">
        <f>+'24-01-414 Ind. Vivienda P'!AG19</f>
        <v>0</v>
      </c>
      <c r="W10" s="63">
        <f>+'24-01-414 Ind. Vivienda P'!AH19</f>
        <v>0</v>
      </c>
      <c r="X10" s="86">
        <f>+'24-01-414 Ind. Vivienda P'!AI19</f>
        <v>0</v>
      </c>
      <c r="Y10" s="86">
        <f>+'24-01-414 Ind. Vivienda P'!AJ19</f>
        <v>0</v>
      </c>
    </row>
    <row r="11" spans="1:25" ht="24.75" customHeight="1" x14ac:dyDescent="0.25">
      <c r="A11" s="85" t="s">
        <v>50</v>
      </c>
      <c r="B11" s="63">
        <f>+'24-01-414 Ind. Vivienda P'!J23</f>
        <v>0</v>
      </c>
      <c r="C11" s="63">
        <f>+'24-01-414 Ind. Vivienda P'!K23</f>
        <v>0</v>
      </c>
      <c r="D11" s="63">
        <f>+'24-01-414 Ind. Vivienda P'!M23</f>
        <v>0</v>
      </c>
      <c r="E11" s="63">
        <f>+'24-01-414 Ind. Vivienda P'!N23</f>
        <v>0</v>
      </c>
      <c r="F11" s="63">
        <f>+'24-01-414 Ind. Vivienda P'!O23</f>
        <v>0</v>
      </c>
      <c r="G11" s="63">
        <f>+'24-01-414 Ind. Vivienda P'!R23</f>
        <v>0</v>
      </c>
      <c r="H11" s="63">
        <f>+'24-01-414 Ind. Vivienda P'!S23</f>
        <v>0</v>
      </c>
      <c r="I11" s="63">
        <f>+'24-01-414 Ind. Vivienda P'!T23</f>
        <v>0</v>
      </c>
      <c r="J11" s="63">
        <f>+'24-01-414 Ind. Vivienda P'!U23</f>
        <v>0</v>
      </c>
      <c r="K11" s="63">
        <f>+'24-01-414 Ind. Vivienda P'!V23</f>
        <v>0</v>
      </c>
      <c r="L11" s="63">
        <f>+'24-01-414 Ind. Vivienda P'!W23</f>
        <v>0</v>
      </c>
      <c r="M11" s="63">
        <f>+'24-01-414 Ind. Vivienda P'!X23</f>
        <v>0</v>
      </c>
      <c r="N11" s="63">
        <f>+'24-01-414 Ind. Vivienda P'!Y23</f>
        <v>0</v>
      </c>
      <c r="O11" s="63">
        <f>+'24-01-414 Ind. Vivienda P'!Z23</f>
        <v>0</v>
      </c>
      <c r="P11" s="63">
        <f>+'24-01-414 Ind. Vivienda P'!AA23</f>
        <v>0</v>
      </c>
      <c r="Q11" s="63">
        <f>+'24-01-414 Ind. Vivienda P'!AB23</f>
        <v>0</v>
      </c>
      <c r="R11" s="63">
        <f>+'24-01-414 Ind. Vivienda P'!AC23</f>
        <v>0</v>
      </c>
      <c r="S11" s="63">
        <f>+'24-01-414 Ind. Vivienda P'!AD23</f>
        <v>0</v>
      </c>
      <c r="T11" s="63">
        <f>+'24-01-414 Ind. Vivienda P'!AE23</f>
        <v>0</v>
      </c>
      <c r="U11" s="63">
        <f>+'24-01-414 Ind. Vivienda P'!AF23</f>
        <v>0</v>
      </c>
      <c r="V11" s="63">
        <f>+'24-01-414 Ind. Vivienda P'!AG23</f>
        <v>0</v>
      </c>
      <c r="W11" s="63">
        <f>+'24-01-414 Ind. Vivienda P'!AH23</f>
        <v>0</v>
      </c>
      <c r="X11" s="86">
        <f>+'24-01-414 Ind. Vivienda P'!AI23</f>
        <v>0</v>
      </c>
      <c r="Y11" s="86">
        <f>+'24-01-414 Ind. Vivienda P'!AJ23</f>
        <v>0</v>
      </c>
    </row>
    <row r="12" spans="1:25" ht="24.75" customHeight="1" x14ac:dyDescent="0.25">
      <c r="A12" s="85" t="s">
        <v>52</v>
      </c>
      <c r="B12" s="63">
        <f>+'24-01-414 Ind. Vivienda P'!J27</f>
        <v>0</v>
      </c>
      <c r="C12" s="63">
        <f>+'24-01-414 Ind. Vivienda P'!K27</f>
        <v>0</v>
      </c>
      <c r="D12" s="63">
        <f>+'24-01-414 Ind. Vivienda P'!M27</f>
        <v>0</v>
      </c>
      <c r="E12" s="63">
        <f>+'24-01-414 Ind. Vivienda P'!N27</f>
        <v>0</v>
      </c>
      <c r="F12" s="63">
        <f>+'24-01-414 Ind. Vivienda P'!O27</f>
        <v>0</v>
      </c>
      <c r="G12" s="63">
        <f>+'24-01-414 Ind. Vivienda P'!R27</f>
        <v>0</v>
      </c>
      <c r="H12" s="63">
        <f>+'24-01-414 Ind. Vivienda P'!S27</f>
        <v>0</v>
      </c>
      <c r="I12" s="63">
        <f>+'24-01-414 Ind. Vivienda P'!T27</f>
        <v>0</v>
      </c>
      <c r="J12" s="63">
        <f>+'24-01-414 Ind. Vivienda P'!U27</f>
        <v>0</v>
      </c>
      <c r="K12" s="63">
        <f>+'24-01-414 Ind. Vivienda P'!V27</f>
        <v>0</v>
      </c>
      <c r="L12" s="63">
        <f>+'24-01-414 Ind. Vivienda P'!W27</f>
        <v>0</v>
      </c>
      <c r="M12" s="63">
        <f>+'24-01-414 Ind. Vivienda P'!X27</f>
        <v>0</v>
      </c>
      <c r="N12" s="63">
        <f>+'24-01-414 Ind. Vivienda P'!Y27</f>
        <v>0</v>
      </c>
      <c r="O12" s="63">
        <f>+'24-01-414 Ind. Vivienda P'!Z27</f>
        <v>0</v>
      </c>
      <c r="P12" s="63">
        <f>+'24-01-414 Ind. Vivienda P'!AA27</f>
        <v>0</v>
      </c>
      <c r="Q12" s="63">
        <f>+'24-01-414 Ind. Vivienda P'!AB27</f>
        <v>0</v>
      </c>
      <c r="R12" s="63">
        <f>+'24-01-414 Ind. Vivienda P'!AC27</f>
        <v>0</v>
      </c>
      <c r="S12" s="63">
        <f>+'24-01-414 Ind. Vivienda P'!AD27</f>
        <v>0</v>
      </c>
      <c r="T12" s="63">
        <f>+'24-01-414 Ind. Vivienda P'!AE27</f>
        <v>0</v>
      </c>
      <c r="U12" s="63">
        <f>+'24-01-414 Ind. Vivienda P'!AF27</f>
        <v>0</v>
      </c>
      <c r="V12" s="63">
        <f>+'24-01-414 Ind. Vivienda P'!AG27</f>
        <v>0</v>
      </c>
      <c r="W12" s="63">
        <f>+'24-01-414 Ind. Vivienda P'!AH27</f>
        <v>0</v>
      </c>
      <c r="X12" s="86">
        <f>+'24-01-414 Ind. Vivienda P'!AI27</f>
        <v>0</v>
      </c>
      <c r="Y12" s="86">
        <f>+'24-01-414 Ind. Vivienda P'!AJ27</f>
        <v>0</v>
      </c>
    </row>
    <row r="13" spans="1:25" ht="24.75" customHeight="1" x14ac:dyDescent="0.25">
      <c r="A13" s="85" t="s">
        <v>54</v>
      </c>
      <c r="B13" s="63">
        <f>+'24-01-414 Ind. Vivienda P'!J31</f>
        <v>0</v>
      </c>
      <c r="C13" s="63">
        <f>+'24-01-414 Ind. Vivienda P'!K31</f>
        <v>0</v>
      </c>
      <c r="D13" s="63">
        <f>+'24-01-414 Ind. Vivienda P'!M31</f>
        <v>0</v>
      </c>
      <c r="E13" s="63">
        <f>+'24-01-414 Ind. Vivienda P'!N31</f>
        <v>0</v>
      </c>
      <c r="F13" s="63">
        <f>+'24-01-414 Ind. Vivienda P'!O31</f>
        <v>0</v>
      </c>
      <c r="G13" s="63">
        <f>+'24-01-414 Ind. Vivienda P'!R31</f>
        <v>0</v>
      </c>
      <c r="H13" s="63">
        <f>+'24-01-414 Ind. Vivienda P'!S31</f>
        <v>0</v>
      </c>
      <c r="I13" s="63">
        <f>+'24-01-414 Ind. Vivienda P'!T31</f>
        <v>0</v>
      </c>
      <c r="J13" s="63">
        <f>+'24-01-414 Ind. Vivienda P'!U31</f>
        <v>0</v>
      </c>
      <c r="K13" s="63">
        <f>+'24-01-414 Ind. Vivienda P'!V31</f>
        <v>0</v>
      </c>
      <c r="L13" s="63">
        <f>+'24-01-414 Ind. Vivienda P'!W31</f>
        <v>0</v>
      </c>
      <c r="M13" s="63">
        <f>+'24-01-414 Ind. Vivienda P'!X31</f>
        <v>0</v>
      </c>
      <c r="N13" s="63">
        <f>+'24-01-414 Ind. Vivienda P'!Y31</f>
        <v>0</v>
      </c>
      <c r="O13" s="63">
        <f>+'24-01-414 Ind. Vivienda P'!Z31</f>
        <v>0</v>
      </c>
      <c r="P13" s="63">
        <f>+'24-01-414 Ind. Vivienda P'!AA31</f>
        <v>0</v>
      </c>
      <c r="Q13" s="63">
        <f>+'24-01-414 Ind. Vivienda P'!AB31</f>
        <v>0</v>
      </c>
      <c r="R13" s="63">
        <f>+'24-01-414 Ind. Vivienda P'!AC31</f>
        <v>0</v>
      </c>
      <c r="S13" s="63">
        <f>+'24-01-414 Ind. Vivienda P'!AD31</f>
        <v>0</v>
      </c>
      <c r="T13" s="63">
        <f>+'24-01-414 Ind. Vivienda P'!AE31</f>
        <v>0</v>
      </c>
      <c r="U13" s="63">
        <f>+'24-01-414 Ind. Vivienda P'!AF31</f>
        <v>0</v>
      </c>
      <c r="V13" s="63">
        <f>+'24-01-414 Ind. Vivienda P'!AG31</f>
        <v>0</v>
      </c>
      <c r="W13" s="63">
        <f>+'24-01-414 Ind. Vivienda P'!AH31</f>
        <v>0</v>
      </c>
      <c r="X13" s="86">
        <f>+'24-01-414 Ind. Vivienda P'!AI31</f>
        <v>0</v>
      </c>
      <c r="Y13" s="86">
        <f>+'24-01-414 Ind. Vivienda P'!AJ31</f>
        <v>0</v>
      </c>
    </row>
    <row r="14" spans="1:25" ht="24.75" customHeight="1" x14ac:dyDescent="0.25">
      <c r="A14" s="85" t="s">
        <v>56</v>
      </c>
      <c r="B14" s="63">
        <f>+'24-01-414 Ind. Vivienda P'!J35</f>
        <v>0</v>
      </c>
      <c r="C14" s="63">
        <f>+'24-01-414 Ind. Vivienda P'!K35</f>
        <v>0</v>
      </c>
      <c r="D14" s="63">
        <f>+'24-01-414 Ind. Vivienda P'!M35</f>
        <v>0</v>
      </c>
      <c r="E14" s="63">
        <f>+'24-01-414 Ind. Vivienda P'!N35</f>
        <v>0</v>
      </c>
      <c r="F14" s="63">
        <f>+'24-01-414 Ind. Vivienda P'!O35</f>
        <v>0</v>
      </c>
      <c r="G14" s="63">
        <f>+'24-01-414 Ind. Vivienda P'!R35</f>
        <v>0</v>
      </c>
      <c r="H14" s="63">
        <f>+'24-01-414 Ind. Vivienda P'!S35</f>
        <v>0</v>
      </c>
      <c r="I14" s="63">
        <f>+'24-01-414 Ind. Vivienda P'!T35</f>
        <v>0</v>
      </c>
      <c r="J14" s="63">
        <f>+'24-01-414 Ind. Vivienda P'!U35</f>
        <v>0</v>
      </c>
      <c r="K14" s="63">
        <f>+'24-01-414 Ind. Vivienda P'!V35</f>
        <v>0</v>
      </c>
      <c r="L14" s="63">
        <f>+'24-01-414 Ind. Vivienda P'!W35</f>
        <v>0</v>
      </c>
      <c r="M14" s="63">
        <f>+'24-01-414 Ind. Vivienda P'!X35</f>
        <v>0</v>
      </c>
      <c r="N14" s="63">
        <f>+'24-01-414 Ind. Vivienda P'!Y35</f>
        <v>0</v>
      </c>
      <c r="O14" s="63">
        <f>+'24-01-414 Ind. Vivienda P'!Z35</f>
        <v>0</v>
      </c>
      <c r="P14" s="63">
        <f>+'24-01-414 Ind. Vivienda P'!AA35</f>
        <v>0</v>
      </c>
      <c r="Q14" s="63">
        <f>+'24-01-414 Ind. Vivienda P'!AB35</f>
        <v>0</v>
      </c>
      <c r="R14" s="63">
        <f>+'24-01-414 Ind. Vivienda P'!AC35</f>
        <v>0</v>
      </c>
      <c r="S14" s="63">
        <f>+'24-01-414 Ind. Vivienda P'!AD35</f>
        <v>0</v>
      </c>
      <c r="T14" s="63">
        <f>+'24-01-414 Ind. Vivienda P'!AE35</f>
        <v>0</v>
      </c>
      <c r="U14" s="63">
        <f>+'24-01-414 Ind. Vivienda P'!AF35</f>
        <v>0</v>
      </c>
      <c r="V14" s="63">
        <f>+'24-01-414 Ind. Vivienda P'!AG35</f>
        <v>0</v>
      </c>
      <c r="W14" s="63">
        <f>+'24-01-414 Ind. Vivienda P'!AH35</f>
        <v>0</v>
      </c>
      <c r="X14" s="86">
        <f>+'24-01-414 Ind. Vivienda P'!AI35</f>
        <v>0</v>
      </c>
      <c r="Y14" s="86">
        <f>+'24-01-414 Ind. Vivienda P'!AJ35</f>
        <v>0</v>
      </c>
    </row>
    <row r="15" spans="1:25" ht="24.75" customHeight="1" x14ac:dyDescent="0.25">
      <c r="A15" s="85" t="s">
        <v>58</v>
      </c>
      <c r="B15" s="63">
        <f>+'24-01-414 Ind. Vivienda P'!J39</f>
        <v>0</v>
      </c>
      <c r="C15" s="63">
        <f>+'24-01-414 Ind. Vivienda P'!K39</f>
        <v>0</v>
      </c>
      <c r="D15" s="63">
        <f>+'24-01-414 Ind. Vivienda P'!M39</f>
        <v>0</v>
      </c>
      <c r="E15" s="63">
        <f>+'24-01-414 Ind. Vivienda P'!N39</f>
        <v>0</v>
      </c>
      <c r="F15" s="63">
        <f>+'24-01-414 Ind. Vivienda P'!O39</f>
        <v>0</v>
      </c>
      <c r="G15" s="63">
        <f>+'24-01-414 Ind. Vivienda P'!R39</f>
        <v>0</v>
      </c>
      <c r="H15" s="63">
        <f>+'24-01-414 Ind. Vivienda P'!S39</f>
        <v>0</v>
      </c>
      <c r="I15" s="63">
        <f>+'24-01-414 Ind. Vivienda P'!T39</f>
        <v>0</v>
      </c>
      <c r="J15" s="63">
        <f>+'24-01-414 Ind. Vivienda P'!U39</f>
        <v>0</v>
      </c>
      <c r="K15" s="63">
        <f>+'24-01-414 Ind. Vivienda P'!V39</f>
        <v>0</v>
      </c>
      <c r="L15" s="63">
        <f>+'24-01-414 Ind. Vivienda P'!W39</f>
        <v>0</v>
      </c>
      <c r="M15" s="63">
        <f>+'24-01-414 Ind. Vivienda P'!X39</f>
        <v>0</v>
      </c>
      <c r="N15" s="63">
        <f>+'24-01-414 Ind. Vivienda P'!Y39</f>
        <v>0</v>
      </c>
      <c r="O15" s="63">
        <f>+'24-01-414 Ind. Vivienda P'!Z39</f>
        <v>0</v>
      </c>
      <c r="P15" s="63">
        <f>+'24-01-414 Ind. Vivienda P'!AA39</f>
        <v>0</v>
      </c>
      <c r="Q15" s="63">
        <f>+'24-01-414 Ind. Vivienda P'!AB39</f>
        <v>0</v>
      </c>
      <c r="R15" s="63">
        <f>+'24-01-414 Ind. Vivienda P'!AC39</f>
        <v>0</v>
      </c>
      <c r="S15" s="63">
        <f>+'24-01-414 Ind. Vivienda P'!AD39</f>
        <v>0</v>
      </c>
      <c r="T15" s="63">
        <f>+'24-01-414 Ind. Vivienda P'!AE39</f>
        <v>0</v>
      </c>
      <c r="U15" s="63">
        <f>+'24-01-414 Ind. Vivienda P'!AF39</f>
        <v>0</v>
      </c>
      <c r="V15" s="63">
        <f>+'24-01-414 Ind. Vivienda P'!AG39</f>
        <v>0</v>
      </c>
      <c r="W15" s="63">
        <f>+'24-01-414 Ind. Vivienda P'!AH39</f>
        <v>0</v>
      </c>
      <c r="X15" s="86">
        <f>+'24-01-414 Ind. Vivienda P'!AI39</f>
        <v>0</v>
      </c>
      <c r="Y15" s="86">
        <f>+'24-01-414 Ind. Vivienda P'!AJ39</f>
        <v>0</v>
      </c>
    </row>
    <row r="16" spans="1:25" ht="24.75" customHeight="1" x14ac:dyDescent="0.25">
      <c r="A16" s="85" t="s">
        <v>60</v>
      </c>
      <c r="B16" s="63">
        <f>+'24-01-414 Ind. Vivienda P'!J43</f>
        <v>0</v>
      </c>
      <c r="C16" s="63">
        <f>+'24-01-414 Ind. Vivienda P'!K43</f>
        <v>0</v>
      </c>
      <c r="D16" s="63">
        <f>+'24-01-414 Ind. Vivienda P'!M43</f>
        <v>0</v>
      </c>
      <c r="E16" s="63">
        <f>+'24-01-414 Ind. Vivienda P'!N43</f>
        <v>0</v>
      </c>
      <c r="F16" s="63">
        <f>+'24-01-414 Ind. Vivienda P'!O43</f>
        <v>0</v>
      </c>
      <c r="G16" s="63">
        <f>+'24-01-414 Ind. Vivienda P'!R43</f>
        <v>0</v>
      </c>
      <c r="H16" s="63">
        <f>+'24-01-414 Ind. Vivienda P'!S43</f>
        <v>0</v>
      </c>
      <c r="I16" s="63">
        <f>+'24-01-414 Ind. Vivienda P'!T43</f>
        <v>0</v>
      </c>
      <c r="J16" s="63">
        <f>+'24-01-414 Ind. Vivienda P'!U43</f>
        <v>0</v>
      </c>
      <c r="K16" s="63">
        <f>+'24-01-414 Ind. Vivienda P'!V43</f>
        <v>0</v>
      </c>
      <c r="L16" s="63">
        <f>+'24-01-414 Ind. Vivienda P'!W43</f>
        <v>0</v>
      </c>
      <c r="M16" s="63">
        <f>+'24-01-414 Ind. Vivienda P'!X43</f>
        <v>0</v>
      </c>
      <c r="N16" s="63">
        <f>+'24-01-414 Ind. Vivienda P'!Y43</f>
        <v>0</v>
      </c>
      <c r="O16" s="63">
        <f>+'24-01-414 Ind. Vivienda P'!Z43</f>
        <v>0</v>
      </c>
      <c r="P16" s="63">
        <f>+'24-01-414 Ind. Vivienda P'!AA43</f>
        <v>0</v>
      </c>
      <c r="Q16" s="63">
        <f>+'24-01-414 Ind. Vivienda P'!AB43</f>
        <v>0</v>
      </c>
      <c r="R16" s="63">
        <f>+'24-01-414 Ind. Vivienda P'!AC43</f>
        <v>0</v>
      </c>
      <c r="S16" s="63">
        <f>+'24-01-414 Ind. Vivienda P'!AD43</f>
        <v>0</v>
      </c>
      <c r="T16" s="63">
        <f>+'24-01-414 Ind. Vivienda P'!AE43</f>
        <v>0</v>
      </c>
      <c r="U16" s="63">
        <f>+'24-01-414 Ind. Vivienda P'!AF43</f>
        <v>0</v>
      </c>
      <c r="V16" s="63">
        <f>+'24-01-414 Ind. Vivienda P'!AG43</f>
        <v>0</v>
      </c>
      <c r="W16" s="63">
        <f>+'24-01-414 Ind. Vivienda P'!AH43</f>
        <v>0</v>
      </c>
      <c r="X16" s="86">
        <f>+'24-01-414 Ind. Vivienda P'!AI43</f>
        <v>0</v>
      </c>
      <c r="Y16" s="86">
        <f>+'24-01-414 Ind. Vivienda P'!AJ43</f>
        <v>0</v>
      </c>
    </row>
    <row r="17" spans="1:25" ht="24.75" customHeight="1" x14ac:dyDescent="0.25">
      <c r="A17" s="85" t="s">
        <v>62</v>
      </c>
      <c r="B17" s="63">
        <f>+'24-01-414 Ind. Vivienda P'!J47</f>
        <v>0</v>
      </c>
      <c r="C17" s="63">
        <f>+'24-01-414 Ind. Vivienda P'!K47</f>
        <v>0</v>
      </c>
      <c r="D17" s="63">
        <f>+'24-01-414 Ind. Vivienda P'!M47</f>
        <v>0</v>
      </c>
      <c r="E17" s="63">
        <f>+'24-01-414 Ind. Vivienda P'!N47</f>
        <v>0</v>
      </c>
      <c r="F17" s="63">
        <f>+'24-01-414 Ind. Vivienda P'!O47</f>
        <v>0</v>
      </c>
      <c r="G17" s="63">
        <f>+'24-01-414 Ind. Vivienda P'!R47</f>
        <v>0</v>
      </c>
      <c r="H17" s="63">
        <f>+'24-01-414 Ind. Vivienda P'!S47</f>
        <v>0</v>
      </c>
      <c r="I17" s="63">
        <f>+'24-01-414 Ind. Vivienda P'!T47</f>
        <v>0</v>
      </c>
      <c r="J17" s="63">
        <f>+'24-01-414 Ind. Vivienda P'!U47</f>
        <v>0</v>
      </c>
      <c r="K17" s="63">
        <f>+'24-01-414 Ind. Vivienda P'!V47</f>
        <v>0</v>
      </c>
      <c r="L17" s="63">
        <f>+'24-01-414 Ind. Vivienda P'!W47</f>
        <v>0</v>
      </c>
      <c r="M17" s="63">
        <f>+'24-01-414 Ind. Vivienda P'!X47</f>
        <v>0</v>
      </c>
      <c r="N17" s="63">
        <f>+'24-01-414 Ind. Vivienda P'!Y47</f>
        <v>0</v>
      </c>
      <c r="O17" s="63">
        <f>+'24-01-414 Ind. Vivienda P'!Z47</f>
        <v>0</v>
      </c>
      <c r="P17" s="63">
        <f>+'24-01-414 Ind. Vivienda P'!AA47</f>
        <v>0</v>
      </c>
      <c r="Q17" s="63">
        <f>+'24-01-414 Ind. Vivienda P'!AB47</f>
        <v>0</v>
      </c>
      <c r="R17" s="63">
        <f>+'24-01-414 Ind. Vivienda P'!AC47</f>
        <v>0</v>
      </c>
      <c r="S17" s="63">
        <f>+'24-01-414 Ind. Vivienda P'!AD47</f>
        <v>0</v>
      </c>
      <c r="T17" s="63">
        <f>+'24-01-414 Ind. Vivienda P'!AE47</f>
        <v>0</v>
      </c>
      <c r="U17" s="63">
        <f>+'24-01-414 Ind. Vivienda P'!AF47</f>
        <v>0</v>
      </c>
      <c r="V17" s="63">
        <f>+'24-01-414 Ind. Vivienda P'!AG47</f>
        <v>0</v>
      </c>
      <c r="W17" s="63">
        <f>+'24-01-414 Ind. Vivienda P'!AH47</f>
        <v>0</v>
      </c>
      <c r="X17" s="86">
        <f>+'24-01-414 Ind. Vivienda P'!AI47</f>
        <v>0</v>
      </c>
      <c r="Y17" s="86">
        <f>+'24-01-414 Ind. Vivienda P'!AJ44</f>
        <v>0</v>
      </c>
    </row>
    <row r="18" spans="1:25" ht="24.75" customHeight="1" x14ac:dyDescent="0.25">
      <c r="A18" s="85" t="s">
        <v>64</v>
      </c>
      <c r="B18" s="63">
        <f>+'24-01-414 Ind. Vivienda P'!J51</f>
        <v>0</v>
      </c>
      <c r="C18" s="63">
        <f>+'24-01-414 Ind. Vivienda P'!K51</f>
        <v>0</v>
      </c>
      <c r="D18" s="63">
        <f>+'24-01-414 Ind. Vivienda P'!M51</f>
        <v>0</v>
      </c>
      <c r="E18" s="63">
        <f>+'24-01-414 Ind. Vivienda P'!N51</f>
        <v>0</v>
      </c>
      <c r="F18" s="63">
        <f>+'24-01-414 Ind. Vivienda P'!O51</f>
        <v>0</v>
      </c>
      <c r="G18" s="63">
        <f>+'24-01-414 Ind. Vivienda P'!R51</f>
        <v>0</v>
      </c>
      <c r="H18" s="63">
        <f>+'24-01-414 Ind. Vivienda P'!S51</f>
        <v>0</v>
      </c>
      <c r="I18" s="63">
        <f>+'24-01-414 Ind. Vivienda P'!T51</f>
        <v>0</v>
      </c>
      <c r="J18" s="63">
        <f>+'24-01-414 Ind. Vivienda P'!U51</f>
        <v>0</v>
      </c>
      <c r="K18" s="63">
        <f>+'24-01-414 Ind. Vivienda P'!V51</f>
        <v>0</v>
      </c>
      <c r="L18" s="63">
        <f>+'24-01-414 Ind. Vivienda P'!W51</f>
        <v>0</v>
      </c>
      <c r="M18" s="63">
        <f>+'24-01-414 Ind. Vivienda P'!X51</f>
        <v>0</v>
      </c>
      <c r="N18" s="63">
        <f>+'24-01-414 Ind. Vivienda P'!Y51</f>
        <v>0</v>
      </c>
      <c r="O18" s="63">
        <f>+'24-01-414 Ind. Vivienda P'!Z51</f>
        <v>0</v>
      </c>
      <c r="P18" s="63">
        <f>+'24-01-414 Ind. Vivienda P'!AA51</f>
        <v>0</v>
      </c>
      <c r="Q18" s="63">
        <f>+'24-01-414 Ind. Vivienda P'!AB51</f>
        <v>0</v>
      </c>
      <c r="R18" s="63">
        <f>+'24-01-414 Ind. Vivienda P'!AC51</f>
        <v>0</v>
      </c>
      <c r="S18" s="63">
        <f>+'24-01-414 Ind. Vivienda P'!AD51</f>
        <v>0</v>
      </c>
      <c r="T18" s="63">
        <f>+'24-01-414 Ind. Vivienda P'!AE51</f>
        <v>0</v>
      </c>
      <c r="U18" s="63">
        <f>+'24-01-414 Ind. Vivienda P'!AF51</f>
        <v>0</v>
      </c>
      <c r="V18" s="63">
        <f>+'24-01-414 Ind. Vivienda P'!AG51</f>
        <v>0</v>
      </c>
      <c r="W18" s="63">
        <f>+'24-01-414 Ind. Vivienda P'!AH51</f>
        <v>0</v>
      </c>
      <c r="X18" s="86">
        <f>+'24-01-414 Ind. Vivienda P'!AI51</f>
        <v>0</v>
      </c>
      <c r="Y18" s="86">
        <f>+'24-01-414 Ind. Vivienda P'!AJ51</f>
        <v>0</v>
      </c>
    </row>
    <row r="19" spans="1:25" ht="24.75" customHeight="1" x14ac:dyDescent="0.25">
      <c r="A19" s="85" t="s">
        <v>66</v>
      </c>
      <c r="B19" s="63">
        <f>+'24-01-414 Ind. Vivienda P'!J55</f>
        <v>0</v>
      </c>
      <c r="C19" s="63">
        <f>+'24-01-414 Ind. Vivienda P'!K55</f>
        <v>0</v>
      </c>
      <c r="D19" s="63">
        <f>+'24-01-414 Ind. Vivienda P'!M55</f>
        <v>0</v>
      </c>
      <c r="E19" s="63">
        <f>+'24-01-414 Ind. Vivienda P'!N55</f>
        <v>0</v>
      </c>
      <c r="F19" s="63">
        <f>+'24-01-414 Ind. Vivienda P'!O55</f>
        <v>0</v>
      </c>
      <c r="G19" s="63">
        <f>+'24-01-414 Ind. Vivienda P'!R55</f>
        <v>0</v>
      </c>
      <c r="H19" s="63">
        <f>+'24-01-414 Ind. Vivienda P'!S55</f>
        <v>0</v>
      </c>
      <c r="I19" s="63">
        <f>+'24-01-414 Ind. Vivienda P'!T55</f>
        <v>0</v>
      </c>
      <c r="J19" s="63">
        <f>+'24-01-414 Ind. Vivienda P'!U55</f>
        <v>0</v>
      </c>
      <c r="K19" s="63">
        <f>+'24-01-414 Ind. Vivienda P'!V55</f>
        <v>0</v>
      </c>
      <c r="L19" s="63">
        <f>+'24-01-414 Ind. Vivienda P'!W55</f>
        <v>0</v>
      </c>
      <c r="M19" s="63">
        <f>+'24-01-414 Ind. Vivienda P'!X55</f>
        <v>0</v>
      </c>
      <c r="N19" s="63">
        <f>+'24-01-414 Ind. Vivienda P'!Y55</f>
        <v>0</v>
      </c>
      <c r="O19" s="63">
        <f>+'24-01-414 Ind. Vivienda P'!Z55</f>
        <v>0</v>
      </c>
      <c r="P19" s="63">
        <f>+'24-01-414 Ind. Vivienda P'!AA55</f>
        <v>0</v>
      </c>
      <c r="Q19" s="63">
        <f>+'24-01-414 Ind. Vivienda P'!AB55</f>
        <v>0</v>
      </c>
      <c r="R19" s="63">
        <f>+'24-01-414 Ind. Vivienda P'!AC55</f>
        <v>0</v>
      </c>
      <c r="S19" s="63">
        <f>+'24-01-414 Ind. Vivienda P'!AD55</f>
        <v>0</v>
      </c>
      <c r="T19" s="63">
        <f>+'24-01-414 Ind. Vivienda P'!AE55</f>
        <v>0</v>
      </c>
      <c r="U19" s="63">
        <f>+'24-01-414 Ind. Vivienda P'!AF55</f>
        <v>0</v>
      </c>
      <c r="V19" s="63">
        <f>+'24-01-414 Ind. Vivienda P'!AG55</f>
        <v>0</v>
      </c>
      <c r="W19" s="63">
        <f>+'24-01-414 Ind. Vivienda P'!AH55</f>
        <v>0</v>
      </c>
      <c r="X19" s="86">
        <f>+'24-01-414 Ind. Vivienda P'!AI55</f>
        <v>0</v>
      </c>
      <c r="Y19" s="86">
        <f>+'24-01-414 Ind. Vivienda P'!AJ55</f>
        <v>0</v>
      </c>
    </row>
    <row r="20" spans="1:25" ht="24.75" customHeight="1" x14ac:dyDescent="0.25">
      <c r="A20" s="87" t="s">
        <v>68</v>
      </c>
      <c r="B20" s="63">
        <f>+'24-01-414 Ind. Vivienda P'!J59</f>
        <v>0</v>
      </c>
      <c r="C20" s="63">
        <f>+'24-01-414 Ind. Vivienda P'!K59</f>
        <v>0</v>
      </c>
      <c r="D20" s="63">
        <f>+'24-01-414 Ind. Vivienda P'!M59</f>
        <v>0</v>
      </c>
      <c r="E20" s="63">
        <f>+'24-01-414 Ind. Vivienda P'!N59</f>
        <v>0</v>
      </c>
      <c r="F20" s="63">
        <f>+'24-01-414 Ind. Vivienda P'!O59</f>
        <v>0</v>
      </c>
      <c r="G20" s="63">
        <f>+'24-01-414 Ind. Vivienda P'!R59</f>
        <v>0</v>
      </c>
      <c r="H20" s="63">
        <f>+'24-01-414 Ind. Vivienda P'!S59</f>
        <v>0</v>
      </c>
      <c r="I20" s="63">
        <f>+'24-01-414 Ind. Vivienda P'!T59</f>
        <v>0</v>
      </c>
      <c r="J20" s="63">
        <f>+'24-01-414 Ind. Vivienda P'!U59</f>
        <v>0</v>
      </c>
      <c r="K20" s="63">
        <f>+'24-01-414 Ind. Vivienda P'!V59</f>
        <v>0</v>
      </c>
      <c r="L20" s="63">
        <f>+'24-01-414 Ind. Vivienda P'!W59</f>
        <v>0</v>
      </c>
      <c r="M20" s="63">
        <f>+'24-01-414 Ind. Vivienda P'!X59</f>
        <v>0</v>
      </c>
      <c r="N20" s="63">
        <f>+'24-01-414 Ind. Vivienda P'!Y59</f>
        <v>0</v>
      </c>
      <c r="O20" s="63">
        <f>+'24-01-414 Ind. Vivienda P'!Z59</f>
        <v>0</v>
      </c>
      <c r="P20" s="63">
        <f>+'24-01-414 Ind. Vivienda P'!AA59</f>
        <v>0</v>
      </c>
      <c r="Q20" s="63">
        <f>+'24-01-414 Ind. Vivienda P'!AB59</f>
        <v>0</v>
      </c>
      <c r="R20" s="63">
        <f>+'24-01-414 Ind. Vivienda P'!AC59</f>
        <v>0</v>
      </c>
      <c r="S20" s="63">
        <f>+'24-01-414 Ind. Vivienda P'!AD59</f>
        <v>0</v>
      </c>
      <c r="T20" s="63">
        <f>+'24-01-414 Ind. Vivienda P'!AE59</f>
        <v>0</v>
      </c>
      <c r="U20" s="63">
        <f>+'24-01-414 Ind. Vivienda P'!AF59</f>
        <v>0</v>
      </c>
      <c r="V20" s="63">
        <f>+'24-01-414 Ind. Vivienda P'!AG59</f>
        <v>0</v>
      </c>
      <c r="W20" s="63">
        <f>+'24-01-414 Ind. Vivienda P'!AH59</f>
        <v>0</v>
      </c>
      <c r="X20" s="86">
        <f>+'24-01-414 Ind. Vivienda P'!AI59</f>
        <v>0</v>
      </c>
      <c r="Y20" s="86">
        <f>+'24-01-414 Ind. Vivienda P'!AJ59</f>
        <v>0</v>
      </c>
    </row>
    <row r="21" spans="1:25" ht="24.75" customHeight="1" x14ac:dyDescent="0.25">
      <c r="A21" s="87" t="s">
        <v>70</v>
      </c>
      <c r="B21" s="63">
        <f>+'24-01-414 Ind. Vivienda P'!J63</f>
        <v>0</v>
      </c>
      <c r="C21" s="63">
        <f>+'24-01-414 Ind. Vivienda P'!K63</f>
        <v>0</v>
      </c>
      <c r="D21" s="63">
        <f>+'24-01-414 Ind. Vivienda P'!M63</f>
        <v>0</v>
      </c>
      <c r="E21" s="63">
        <f>+'24-01-414 Ind. Vivienda P'!N63</f>
        <v>0</v>
      </c>
      <c r="F21" s="63">
        <f>+'24-01-414 Ind. Vivienda P'!O63</f>
        <v>0</v>
      </c>
      <c r="G21" s="63">
        <f>+'24-01-414 Ind. Vivienda P'!R63</f>
        <v>0</v>
      </c>
      <c r="H21" s="63">
        <f>+'24-01-414 Ind. Vivienda P'!S63</f>
        <v>0</v>
      </c>
      <c r="I21" s="63">
        <f>+'24-01-414 Ind. Vivienda P'!T63</f>
        <v>0</v>
      </c>
      <c r="J21" s="63">
        <f>+'24-01-414 Ind. Vivienda P'!U63</f>
        <v>0</v>
      </c>
      <c r="K21" s="63">
        <f>+'24-01-414 Ind. Vivienda P'!V63</f>
        <v>0</v>
      </c>
      <c r="L21" s="63">
        <f>+'24-01-414 Ind. Vivienda P'!W63</f>
        <v>0</v>
      </c>
      <c r="M21" s="63">
        <f>+'24-01-414 Ind. Vivienda P'!X63</f>
        <v>0</v>
      </c>
      <c r="N21" s="63">
        <f>+'24-01-414 Ind. Vivienda P'!Y63</f>
        <v>0</v>
      </c>
      <c r="O21" s="63">
        <f>+'24-01-414 Ind. Vivienda P'!Z63</f>
        <v>0</v>
      </c>
      <c r="P21" s="63">
        <f>+'24-01-414 Ind. Vivienda P'!AA63</f>
        <v>0</v>
      </c>
      <c r="Q21" s="63">
        <f>+'24-01-414 Ind. Vivienda P'!AB63</f>
        <v>0</v>
      </c>
      <c r="R21" s="63">
        <f>+'24-01-414 Ind. Vivienda P'!AC63</f>
        <v>0</v>
      </c>
      <c r="S21" s="63">
        <f>+'24-01-414 Ind. Vivienda P'!AD63</f>
        <v>0</v>
      </c>
      <c r="T21" s="63">
        <f>+'24-01-414 Ind. Vivienda P'!AE63</f>
        <v>0</v>
      </c>
      <c r="U21" s="63">
        <f>+'24-01-414 Ind. Vivienda P'!AF63</f>
        <v>0</v>
      </c>
      <c r="V21" s="63">
        <f>+'24-01-414 Ind. Vivienda P'!AG63</f>
        <v>0</v>
      </c>
      <c r="W21" s="63">
        <f>+'24-01-414 Ind. Vivienda P'!AH63</f>
        <v>0</v>
      </c>
      <c r="X21" s="86">
        <f>+'24-01-414 Ind. Vivienda P'!AI63</f>
        <v>0</v>
      </c>
      <c r="Y21" s="86">
        <f>+'24-01-414 Ind. Vivienda P'!AJ63</f>
        <v>0</v>
      </c>
    </row>
    <row r="22" spans="1:25" ht="24.75" customHeight="1" x14ac:dyDescent="0.25">
      <c r="A22" s="87" t="s">
        <v>72</v>
      </c>
      <c r="B22" s="63">
        <f>+'24-01-414 Ind. Vivienda P'!J67</f>
        <v>0</v>
      </c>
      <c r="C22" s="63">
        <f>+'24-01-414 Ind. Vivienda P'!K67</f>
        <v>0</v>
      </c>
      <c r="D22" s="63">
        <f>+'24-01-414 Ind. Vivienda P'!M67</f>
        <v>0</v>
      </c>
      <c r="E22" s="63">
        <f>+'24-01-414 Ind. Vivienda P'!N67</f>
        <v>0</v>
      </c>
      <c r="F22" s="63">
        <f>+'24-01-414 Ind. Vivienda P'!O67</f>
        <v>0</v>
      </c>
      <c r="G22" s="63">
        <f>+'24-01-414 Ind. Vivienda P'!R67</f>
        <v>0</v>
      </c>
      <c r="H22" s="63">
        <f>+'24-01-414 Ind. Vivienda P'!S67</f>
        <v>0</v>
      </c>
      <c r="I22" s="63">
        <f>+'24-01-414 Ind. Vivienda P'!T67</f>
        <v>0</v>
      </c>
      <c r="J22" s="63">
        <f>+'24-01-414 Ind. Vivienda P'!U67</f>
        <v>0</v>
      </c>
      <c r="K22" s="63">
        <f>+'24-01-414 Ind. Vivienda P'!V67</f>
        <v>0</v>
      </c>
      <c r="L22" s="63">
        <f>+'24-01-414 Ind. Vivienda P'!W67</f>
        <v>0</v>
      </c>
      <c r="M22" s="63">
        <f>+'24-01-414 Ind. Vivienda P'!X67</f>
        <v>0</v>
      </c>
      <c r="N22" s="63">
        <f>+'24-01-414 Ind. Vivienda P'!Y67</f>
        <v>0</v>
      </c>
      <c r="O22" s="63">
        <f>+'24-01-414 Ind. Vivienda P'!Z67</f>
        <v>0</v>
      </c>
      <c r="P22" s="63">
        <f>+'24-01-414 Ind. Vivienda P'!AA67</f>
        <v>0</v>
      </c>
      <c r="Q22" s="63">
        <f>+'24-01-414 Ind. Vivienda P'!AB67</f>
        <v>0</v>
      </c>
      <c r="R22" s="63">
        <f>+'24-01-414 Ind. Vivienda P'!AC67</f>
        <v>0</v>
      </c>
      <c r="S22" s="63">
        <f>+'24-01-414 Ind. Vivienda P'!AD67</f>
        <v>0</v>
      </c>
      <c r="T22" s="63">
        <f>+'24-01-414 Ind. Vivienda P'!AE67</f>
        <v>0</v>
      </c>
      <c r="U22" s="63">
        <f>+'24-01-414 Ind. Vivienda P'!AF67</f>
        <v>0</v>
      </c>
      <c r="V22" s="63">
        <f>+'24-01-414 Ind. Vivienda P'!AG67</f>
        <v>0</v>
      </c>
      <c r="W22" s="63">
        <f>+'24-01-414 Ind. Vivienda P'!AH67</f>
        <v>0</v>
      </c>
      <c r="X22" s="86">
        <f>+'24-01-414 Ind. Vivienda P'!AI67</f>
        <v>0</v>
      </c>
      <c r="Y22" s="86">
        <f>+'24-01-414 Ind. Vivienda P'!AJ67</f>
        <v>0</v>
      </c>
    </row>
    <row r="23" spans="1:25" ht="24.75" customHeight="1" x14ac:dyDescent="0.25">
      <c r="A23" s="88" t="s">
        <v>74</v>
      </c>
      <c r="B23" s="63">
        <f>+'24-01-414 Ind. Vivienda P'!J71</f>
        <v>6520585000</v>
      </c>
      <c r="C23" s="63">
        <f>+'24-01-414 Ind. Vivienda P'!K71</f>
        <v>0</v>
      </c>
      <c r="D23" s="63">
        <f>+'24-01-414 Ind. Vivienda P'!M71</f>
        <v>0</v>
      </c>
      <c r="E23" s="63">
        <f>+'24-01-414 Ind. Vivienda P'!N71</f>
        <v>0</v>
      </c>
      <c r="F23" s="63">
        <f>+'24-01-414 Ind. Vivienda P'!O71</f>
        <v>0</v>
      </c>
      <c r="G23" s="63">
        <f>+'24-01-414 Ind. Vivienda P'!R71</f>
        <v>0</v>
      </c>
      <c r="H23" s="63">
        <f>+'24-01-414 Ind. Vivienda P'!S71</f>
        <v>0</v>
      </c>
      <c r="I23" s="63">
        <f>+'24-01-414 Ind. Vivienda P'!T71</f>
        <v>0</v>
      </c>
      <c r="J23" s="63">
        <f>+'24-01-414 Ind. Vivienda P'!U71</f>
        <v>0</v>
      </c>
      <c r="K23" s="63">
        <f>+'24-01-414 Ind. Vivienda P'!V71</f>
        <v>0</v>
      </c>
      <c r="L23" s="63">
        <f>+'24-01-414 Ind. Vivienda P'!W71</f>
        <v>0</v>
      </c>
      <c r="M23" s="63">
        <f>+'24-01-414 Ind. Vivienda P'!X71</f>
        <v>0</v>
      </c>
      <c r="N23" s="63">
        <f>+'24-01-414 Ind. Vivienda P'!Y71</f>
        <v>0</v>
      </c>
      <c r="O23" s="63">
        <f>+'24-01-414 Ind. Vivienda P'!Z71</f>
        <v>0</v>
      </c>
      <c r="P23" s="63">
        <f>+'24-01-414 Ind. Vivienda P'!AA71</f>
        <v>0</v>
      </c>
      <c r="Q23" s="63">
        <f>+'24-01-414 Ind. Vivienda P'!AB71</f>
        <v>0</v>
      </c>
      <c r="R23" s="63">
        <f>+'24-01-414 Ind. Vivienda P'!AC71</f>
        <v>0</v>
      </c>
      <c r="S23" s="63">
        <f>+'24-01-414 Ind. Vivienda P'!AD71</f>
        <v>0</v>
      </c>
      <c r="T23" s="63">
        <f>+'24-01-414 Ind. Vivienda P'!AE71</f>
        <v>0</v>
      </c>
      <c r="U23" s="63">
        <f>+'24-01-414 Ind. Vivienda P'!AF71</f>
        <v>0</v>
      </c>
      <c r="V23" s="63">
        <f>+'24-01-414 Ind. Vivienda P'!AG71</f>
        <v>0</v>
      </c>
      <c r="W23" s="63">
        <f>+'24-01-414 Ind. Vivienda P'!AH71</f>
        <v>0</v>
      </c>
      <c r="X23" s="86">
        <f>+'24-01-414 Ind. Vivienda P'!AI71</f>
        <v>0</v>
      </c>
      <c r="Y23" s="86">
        <f>+'24-01-414 Ind. Vivienda P'!AJ71</f>
        <v>0</v>
      </c>
    </row>
    <row r="24" spans="1:25" ht="25.5" x14ac:dyDescent="0.25">
      <c r="A24" s="8" t="str">
        <f>"TOTAL ASIG."&amp;" "&amp;$A$5</f>
        <v>TOTAL ASIG. 24-01-414 "Programa Vivienda Primero"</v>
      </c>
      <c r="B24" s="74">
        <f>SUM(B8:B23)</f>
        <v>6520585000</v>
      </c>
      <c r="C24" s="74">
        <f t="shared" ref="C24:V24" si="0">SUM(C8:C23)</f>
        <v>0</v>
      </c>
      <c r="D24" s="74">
        <f t="shared" si="0"/>
        <v>0</v>
      </c>
      <c r="E24" s="74">
        <f>SUM(E8:E23)</f>
        <v>0</v>
      </c>
      <c r="F24" s="74">
        <f t="shared" si="0"/>
        <v>0</v>
      </c>
      <c r="G24" s="74">
        <f t="shared" si="0"/>
        <v>0</v>
      </c>
      <c r="H24" s="74">
        <f t="shared" si="0"/>
        <v>0</v>
      </c>
      <c r="I24" s="74">
        <f t="shared" si="0"/>
        <v>0</v>
      </c>
      <c r="J24" s="74">
        <f t="shared" si="0"/>
        <v>0</v>
      </c>
      <c r="K24" s="74">
        <f t="shared" si="0"/>
        <v>0</v>
      </c>
      <c r="L24" s="74">
        <f t="shared" si="0"/>
        <v>0</v>
      </c>
      <c r="M24" s="74">
        <f t="shared" si="0"/>
        <v>0</v>
      </c>
      <c r="N24" s="74">
        <f t="shared" si="0"/>
        <v>0</v>
      </c>
      <c r="O24" s="74">
        <f t="shared" si="0"/>
        <v>0</v>
      </c>
      <c r="P24" s="74">
        <f t="shared" si="0"/>
        <v>0</v>
      </c>
      <c r="Q24" s="74">
        <f t="shared" si="0"/>
        <v>0</v>
      </c>
      <c r="R24" s="74">
        <f t="shared" si="0"/>
        <v>0</v>
      </c>
      <c r="S24" s="74">
        <f t="shared" si="0"/>
        <v>0</v>
      </c>
      <c r="T24" s="74">
        <f t="shared" si="0"/>
        <v>0</v>
      </c>
      <c r="U24" s="74">
        <f t="shared" si="0"/>
        <v>0</v>
      </c>
      <c r="V24" s="74">
        <f t="shared" si="0"/>
        <v>0</v>
      </c>
      <c r="W24" s="74">
        <f>SUM(W8:W23)</f>
        <v>0</v>
      </c>
      <c r="X24" s="89">
        <f>+'24-01-414 Ind. Vivienda P'!AI72</f>
        <v>0</v>
      </c>
      <c r="Y24" s="89">
        <f>'24-01-414 Ind. Vivienda P'!AJ72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95"/>
  <sheetViews>
    <sheetView zoomScaleNormal="100" workbookViewId="0">
      <pane ySplit="7" topLeftCell="A54" activePane="bottomLeft" state="frozen"/>
      <selection pane="bottomLeft" activeCell="K74" sqref="K7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135" t="s">
        <v>92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18">
        <v>273750000</v>
      </c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32"/>
      <c r="K9" s="23">
        <v>273750000</v>
      </c>
      <c r="L9" s="22" t="s">
        <v>93</v>
      </c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SUM(J8)</f>
        <v>273750000</v>
      </c>
      <c r="K11" s="33">
        <f>SUM(K9:K10)</f>
        <v>273750000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123">
        <v>387150000</v>
      </c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36"/>
      <c r="K13" s="23">
        <v>387150000</v>
      </c>
      <c r="L13" s="22" t="s">
        <v>93</v>
      </c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SUM(J12)</f>
        <v>387150000</v>
      </c>
      <c r="K15" s="33">
        <f>SUM(K13:K14)</f>
        <v>387150000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18">
        <v>167900000</v>
      </c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32"/>
      <c r="K17" s="23">
        <v>167900000</v>
      </c>
      <c r="L17" s="22" t="s">
        <v>93</v>
      </c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SUM(J16)</f>
        <v>167900000</v>
      </c>
      <c r="K19" s="33">
        <f>SUM(K17:K18)</f>
        <v>167900000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18">
        <v>452400000</v>
      </c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32"/>
      <c r="K21" s="23">
        <v>452400000</v>
      </c>
      <c r="L21" s="22" t="s">
        <v>93</v>
      </c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SUM(J20)</f>
        <v>452400000</v>
      </c>
      <c r="K23" s="33">
        <f>SUM(K21:K22)</f>
        <v>452400000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18">
        <v>1052100000</v>
      </c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32"/>
      <c r="K25" s="45">
        <v>1052100000</v>
      </c>
      <c r="L25" s="22" t="s">
        <v>93</v>
      </c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SUM(J24)</f>
        <v>1052100000</v>
      </c>
      <c r="K27" s="33">
        <f>SUM(K25:K26)</f>
        <v>1052100000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18">
        <v>298750000</v>
      </c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32"/>
      <c r="K29" s="23">
        <v>298750000</v>
      </c>
      <c r="L29" s="22" t="s">
        <v>93</v>
      </c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SUM(J28)</f>
        <v>298750000</v>
      </c>
      <c r="K31" s="33">
        <f>SUM(K29:K30)</f>
        <v>298750000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18">
        <v>828150000</v>
      </c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32"/>
      <c r="K33" s="23">
        <v>828150000</v>
      </c>
      <c r="L33" s="22" t="s">
        <v>93</v>
      </c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SUM(J32)</f>
        <v>828150000</v>
      </c>
      <c r="K35" s="33">
        <f>SUM(K33:K34)</f>
        <v>828150000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18">
        <v>818700000</v>
      </c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32"/>
      <c r="K37" s="23">
        <v>818700000</v>
      </c>
      <c r="L37" s="22" t="s">
        <v>93</v>
      </c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SUM(J36)</f>
        <v>818700000</v>
      </c>
      <c r="K39" s="33">
        <f>SUM(K37:K38)</f>
        <v>818700000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18">
        <v>478550000</v>
      </c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32"/>
      <c r="K41" s="45">
        <v>478550000</v>
      </c>
      <c r="L41" s="22" t="s">
        <v>93</v>
      </c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SUM(J40)</f>
        <v>478550000</v>
      </c>
      <c r="K43" s="33">
        <f>SUM(K41:K42)</f>
        <v>478550000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18">
        <v>917650000</v>
      </c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32"/>
      <c r="K45" s="57">
        <v>917650000</v>
      </c>
      <c r="L45" s="22" t="s">
        <v>93</v>
      </c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SUM(J44)</f>
        <v>917650000</v>
      </c>
      <c r="K47" s="33">
        <f>SUM(K45:K46)</f>
        <v>917650000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18">
        <v>513400000</v>
      </c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32"/>
      <c r="K49" s="63">
        <v>513400000</v>
      </c>
      <c r="L49" s="22" t="s">
        <v>93</v>
      </c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J48</f>
        <v>513400000</v>
      </c>
      <c r="K51" s="33">
        <f t="shared" ref="K51" si="10">SUM(K49:K50)</f>
        <v>513400000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1">SUM(R49:R50)</f>
        <v>0</v>
      </c>
      <c r="S51" s="33">
        <f t="shared" si="11"/>
        <v>0</v>
      </c>
      <c r="T51" s="33">
        <f t="shared" si="11"/>
        <v>0</v>
      </c>
      <c r="U51" s="33">
        <f t="shared" si="11"/>
        <v>0</v>
      </c>
      <c r="V51" s="33">
        <f t="shared" si="11"/>
        <v>0</v>
      </c>
      <c r="W51" s="33">
        <f t="shared" si="11"/>
        <v>0</v>
      </c>
      <c r="X51" s="33">
        <f t="shared" si="11"/>
        <v>0</v>
      </c>
      <c r="Y51" s="33">
        <f t="shared" si="11"/>
        <v>0</v>
      </c>
      <c r="Z51" s="33">
        <f t="shared" si="11"/>
        <v>0</v>
      </c>
      <c r="AA51" s="33">
        <f t="shared" si="11"/>
        <v>0</v>
      </c>
      <c r="AB51" s="33">
        <f t="shared" si="11"/>
        <v>0</v>
      </c>
      <c r="AC51" s="33">
        <f t="shared" si="11"/>
        <v>0</v>
      </c>
      <c r="AD51" s="33">
        <f t="shared" si="11"/>
        <v>0</v>
      </c>
      <c r="AE51" s="33">
        <f t="shared" si="11"/>
        <v>0</v>
      </c>
      <c r="AF51" s="33">
        <f t="shared" si="11"/>
        <v>0</v>
      </c>
      <c r="AG51" s="33">
        <f t="shared" si="11"/>
        <v>0</v>
      </c>
      <c r="AH51" s="33">
        <f t="shared" si="11"/>
        <v>0</v>
      </c>
      <c r="AI51" s="36">
        <f>IF(ISERROR(AH51/J51),0,AH51/J51)</f>
        <v>0</v>
      </c>
      <c r="AJ51" s="36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18">
        <v>491650000</v>
      </c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32"/>
      <c r="K53" s="23">
        <v>491650000</v>
      </c>
      <c r="L53" s="22" t="s">
        <v>93</v>
      </c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SUM(J52)</f>
        <v>491650000</v>
      </c>
      <c r="K55" s="33">
        <f>SUM(K53:K54)</f>
        <v>491650000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2">SUM(R53:R54)</f>
        <v>0</v>
      </c>
      <c r="S55" s="33">
        <f t="shared" si="12"/>
        <v>0</v>
      </c>
      <c r="T55" s="33">
        <f t="shared" si="12"/>
        <v>0</v>
      </c>
      <c r="U55" s="33">
        <f t="shared" si="12"/>
        <v>0</v>
      </c>
      <c r="V55" s="33">
        <f t="shared" si="12"/>
        <v>0</v>
      </c>
      <c r="W55" s="33">
        <f t="shared" si="12"/>
        <v>0</v>
      </c>
      <c r="X55" s="33">
        <f t="shared" si="12"/>
        <v>0</v>
      </c>
      <c r="Y55" s="33">
        <f t="shared" si="12"/>
        <v>0</v>
      </c>
      <c r="Z55" s="33">
        <f t="shared" si="12"/>
        <v>0</v>
      </c>
      <c r="AA55" s="33">
        <f t="shared" si="12"/>
        <v>0</v>
      </c>
      <c r="AB55" s="33">
        <f t="shared" si="12"/>
        <v>0</v>
      </c>
      <c r="AC55" s="33">
        <f t="shared" si="12"/>
        <v>0</v>
      </c>
      <c r="AD55" s="33">
        <f t="shared" si="12"/>
        <v>0</v>
      </c>
      <c r="AE55" s="33">
        <f t="shared" si="12"/>
        <v>0</v>
      </c>
      <c r="AF55" s="33">
        <f t="shared" si="12"/>
        <v>0</v>
      </c>
      <c r="AG55" s="33">
        <f t="shared" si="12"/>
        <v>0</v>
      </c>
      <c r="AH55" s="33">
        <f t="shared" si="12"/>
        <v>0</v>
      </c>
      <c r="AI55" s="36">
        <f>IF(ISERROR(AH55/J55),0,AH55/J55)</f>
        <v>0</v>
      </c>
      <c r="AJ55" s="36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18">
        <v>280900000</v>
      </c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32"/>
      <c r="K57" s="23">
        <v>280900000</v>
      </c>
      <c r="L57" s="22" t="s">
        <v>93</v>
      </c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SUM(J56)</f>
        <v>280900000</v>
      </c>
      <c r="K59" s="33">
        <f>SUM(K57:K58)</f>
        <v>280900000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3">SUM(R57:R58)</f>
        <v>0</v>
      </c>
      <c r="S59" s="33">
        <f t="shared" si="13"/>
        <v>0</v>
      </c>
      <c r="T59" s="33">
        <f t="shared" si="13"/>
        <v>0</v>
      </c>
      <c r="U59" s="33">
        <f t="shared" si="13"/>
        <v>0</v>
      </c>
      <c r="V59" s="33">
        <f t="shared" si="13"/>
        <v>0</v>
      </c>
      <c r="W59" s="33">
        <f t="shared" si="13"/>
        <v>0</v>
      </c>
      <c r="X59" s="33">
        <f t="shared" si="13"/>
        <v>0</v>
      </c>
      <c r="Y59" s="33">
        <f t="shared" si="13"/>
        <v>0</v>
      </c>
      <c r="Z59" s="33">
        <f t="shared" si="13"/>
        <v>0</v>
      </c>
      <c r="AA59" s="33">
        <f t="shared" si="13"/>
        <v>0</v>
      </c>
      <c r="AB59" s="33">
        <f t="shared" si="13"/>
        <v>0</v>
      </c>
      <c r="AC59" s="33">
        <f t="shared" si="13"/>
        <v>0</v>
      </c>
      <c r="AD59" s="33">
        <f t="shared" si="13"/>
        <v>0</v>
      </c>
      <c r="AE59" s="33">
        <f t="shared" si="13"/>
        <v>0</v>
      </c>
      <c r="AF59" s="33">
        <f t="shared" si="13"/>
        <v>0</v>
      </c>
      <c r="AG59" s="33">
        <f t="shared" si="13"/>
        <v>0</v>
      </c>
      <c r="AH59" s="33">
        <f t="shared" si="13"/>
        <v>0</v>
      </c>
      <c r="AI59" s="36">
        <f>IF(ISERROR(AH59/J59),0,AH59/J59)</f>
        <v>0</v>
      </c>
      <c r="AJ59" s="36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18">
        <v>167900000</v>
      </c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32"/>
      <c r="K61" s="23">
        <v>167900000</v>
      </c>
      <c r="L61" s="22" t="s">
        <v>93</v>
      </c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SUM(J60)</f>
        <v>167900000</v>
      </c>
      <c r="K63" s="33">
        <f>SUM(K61:K62)</f>
        <v>167900000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4">SUM(R61:R62)</f>
        <v>0</v>
      </c>
      <c r="S63" s="33">
        <f t="shared" si="14"/>
        <v>0</v>
      </c>
      <c r="T63" s="33">
        <f t="shared" si="14"/>
        <v>0</v>
      </c>
      <c r="U63" s="33">
        <f t="shared" si="14"/>
        <v>0</v>
      </c>
      <c r="V63" s="33">
        <f t="shared" si="14"/>
        <v>0</v>
      </c>
      <c r="W63" s="33">
        <f t="shared" si="14"/>
        <v>0</v>
      </c>
      <c r="X63" s="33">
        <f t="shared" si="14"/>
        <v>0</v>
      </c>
      <c r="Y63" s="33">
        <f t="shared" si="14"/>
        <v>0</v>
      </c>
      <c r="Z63" s="33">
        <f t="shared" si="14"/>
        <v>0</v>
      </c>
      <c r="AA63" s="33">
        <f t="shared" si="14"/>
        <v>0</v>
      </c>
      <c r="AB63" s="33">
        <f t="shared" si="14"/>
        <v>0</v>
      </c>
      <c r="AC63" s="33">
        <f t="shared" si="14"/>
        <v>0</v>
      </c>
      <c r="AD63" s="33">
        <f t="shared" si="14"/>
        <v>0</v>
      </c>
      <c r="AE63" s="33">
        <f t="shared" si="14"/>
        <v>0</v>
      </c>
      <c r="AF63" s="33">
        <f t="shared" si="14"/>
        <v>0</v>
      </c>
      <c r="AG63" s="33">
        <f t="shared" si="14"/>
        <v>0</v>
      </c>
      <c r="AH63" s="33">
        <f t="shared" si="14"/>
        <v>0</v>
      </c>
      <c r="AI63" s="36">
        <f>IF(ISERROR(AH63/J63),0,AH63/J63)</f>
        <v>0</v>
      </c>
      <c r="AJ63" s="36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18">
        <v>3214925000</v>
      </c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32"/>
      <c r="K65" s="23">
        <v>3214925000</v>
      </c>
      <c r="L65" s="22" t="s">
        <v>93</v>
      </c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SUM(J64)</f>
        <v>3214925000</v>
      </c>
      <c r="K67" s="33">
        <f>SUM(K65:K66)</f>
        <v>3214925000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5">SUM(R65:R66)</f>
        <v>0</v>
      </c>
      <c r="S67" s="33">
        <f t="shared" si="15"/>
        <v>0</v>
      </c>
      <c r="T67" s="33">
        <f t="shared" si="15"/>
        <v>0</v>
      </c>
      <c r="U67" s="33">
        <f t="shared" si="15"/>
        <v>0</v>
      </c>
      <c r="V67" s="33">
        <f t="shared" si="15"/>
        <v>0</v>
      </c>
      <c r="W67" s="33">
        <f t="shared" si="15"/>
        <v>0</v>
      </c>
      <c r="X67" s="33">
        <f t="shared" si="15"/>
        <v>0</v>
      </c>
      <c r="Y67" s="33">
        <f t="shared" si="15"/>
        <v>0</v>
      </c>
      <c r="Z67" s="33">
        <f t="shared" si="15"/>
        <v>0</v>
      </c>
      <c r="AA67" s="33">
        <f t="shared" si="15"/>
        <v>0</v>
      </c>
      <c r="AB67" s="33">
        <f t="shared" si="15"/>
        <v>0</v>
      </c>
      <c r="AC67" s="33">
        <f t="shared" si="15"/>
        <v>0</v>
      </c>
      <c r="AD67" s="33">
        <f t="shared" si="15"/>
        <v>0</v>
      </c>
      <c r="AE67" s="33">
        <f t="shared" si="15"/>
        <v>0</v>
      </c>
      <c r="AF67" s="33">
        <f t="shared" si="15"/>
        <v>0</v>
      </c>
      <c r="AG67" s="33">
        <f t="shared" si="15"/>
        <v>0</v>
      </c>
      <c r="AH67" s="33">
        <f t="shared" si="15"/>
        <v>0</v>
      </c>
      <c r="AI67" s="36">
        <f>IF(ISERROR(AH67/J67),0,AH67/J67)</f>
        <v>0</v>
      </c>
      <c r="AJ67" s="36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97</v>
      </c>
      <c r="B68" s="121"/>
      <c r="C68" s="121"/>
      <c r="D68" s="121"/>
      <c r="E68" s="122"/>
      <c r="F68" s="9"/>
      <c r="G68" s="10"/>
      <c r="H68" s="11"/>
      <c r="I68" s="11"/>
      <c r="J68" s="118">
        <v>753450000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753450000</v>
      </c>
      <c r="L69" s="22" t="s">
        <v>93</v>
      </c>
      <c r="M69" s="47"/>
      <c r="N69" s="72"/>
      <c r="O69" s="47"/>
      <c r="P69" s="73"/>
      <c r="Q69" s="73"/>
      <c r="R69" s="24"/>
      <c r="S69" s="24"/>
      <c r="T69" s="24"/>
      <c r="U69" s="25">
        <f>SUM(R69:T69)</f>
        <v>0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0</v>
      </c>
      <c r="AI69" s="26">
        <f>IF(ISERROR(AH69/J68),0,AH69/J68)</f>
        <v>0</v>
      </c>
      <c r="AJ69" s="27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19"/>
      <c r="K70" s="71"/>
      <c r="L70" s="59"/>
      <c r="M70" s="47"/>
      <c r="N70" s="72"/>
      <c r="O70" s="47"/>
      <c r="P70" s="73"/>
      <c r="Q70" s="73"/>
      <c r="R70" s="24"/>
      <c r="S70" s="24"/>
      <c r="T70" s="24"/>
      <c r="U70" s="25">
        <f>SUM(R70:T70)</f>
        <v>0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0</v>
      </c>
      <c r="AI70" s="26">
        <f>IF(ISERROR(AH70/J69),0,AH70/J69)</f>
        <v>0</v>
      </c>
      <c r="AJ70" s="27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7" customFormat="1" ht="12.75" customHeight="1" x14ac:dyDescent="0.25">
      <c r="A71" s="120" t="s">
        <v>98</v>
      </c>
      <c r="B71" s="121"/>
      <c r="C71" s="121"/>
      <c r="D71" s="121"/>
      <c r="E71" s="122"/>
      <c r="F71" s="120"/>
      <c r="G71" s="121"/>
      <c r="H71" s="121"/>
      <c r="I71" s="121"/>
      <c r="J71" s="74">
        <f>J68</f>
        <v>753450000</v>
      </c>
      <c r="K71" s="74">
        <f>SUM(K69:K69)</f>
        <v>753450000</v>
      </c>
      <c r="L71" s="75"/>
      <c r="M71" s="74">
        <f>SUM(M69:M69)</f>
        <v>0</v>
      </c>
      <c r="N71" s="74">
        <f>SUM(N69:N69)</f>
        <v>0</v>
      </c>
      <c r="O71" s="74">
        <f>SUM(O69:O69)</f>
        <v>0</v>
      </c>
      <c r="P71" s="76"/>
      <c r="Q71" s="38"/>
      <c r="R71" s="74">
        <f t="shared" ref="R71:AH71" si="16">SUM(R69:R69)</f>
        <v>0</v>
      </c>
      <c r="S71" s="74">
        <f t="shared" si="16"/>
        <v>0</v>
      </c>
      <c r="T71" s="74">
        <f t="shared" si="16"/>
        <v>0</v>
      </c>
      <c r="U71" s="74">
        <f t="shared" si="16"/>
        <v>0</v>
      </c>
      <c r="V71" s="74">
        <f t="shared" si="16"/>
        <v>0</v>
      </c>
      <c r="W71" s="74">
        <f t="shared" si="16"/>
        <v>0</v>
      </c>
      <c r="X71" s="74">
        <f t="shared" si="16"/>
        <v>0</v>
      </c>
      <c r="Y71" s="74">
        <f t="shared" si="16"/>
        <v>0</v>
      </c>
      <c r="Z71" s="74">
        <f t="shared" si="16"/>
        <v>0</v>
      </c>
      <c r="AA71" s="74">
        <f t="shared" si="16"/>
        <v>0</v>
      </c>
      <c r="AB71" s="74">
        <f t="shared" si="16"/>
        <v>0</v>
      </c>
      <c r="AC71" s="74">
        <f t="shared" si="16"/>
        <v>0</v>
      </c>
      <c r="AD71" s="74">
        <f t="shared" si="16"/>
        <v>0</v>
      </c>
      <c r="AE71" s="74">
        <f t="shared" si="16"/>
        <v>0</v>
      </c>
      <c r="AF71" s="74">
        <f t="shared" si="16"/>
        <v>0</v>
      </c>
      <c r="AG71" s="74">
        <f t="shared" si="16"/>
        <v>0</v>
      </c>
      <c r="AH71" s="74">
        <f t="shared" si="16"/>
        <v>0</v>
      </c>
      <c r="AI71" s="77">
        <f>IF(ISERROR(AH71/J71),0,AH71/J71)</f>
        <v>0</v>
      </c>
      <c r="AJ71" s="77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25">
      <c r="A72" s="120" t="s">
        <v>74</v>
      </c>
      <c r="B72" s="121"/>
      <c r="C72" s="121"/>
      <c r="D72" s="121"/>
      <c r="E72" s="122"/>
      <c r="F72" s="9"/>
      <c r="G72" s="10"/>
      <c r="H72" s="11"/>
      <c r="I72" s="11"/>
      <c r="J72" s="118">
        <v>12389795000</v>
      </c>
      <c r="K72" s="13"/>
      <c r="L72" s="14"/>
      <c r="M72" s="15"/>
      <c r="N72" s="15"/>
      <c r="O72" s="15"/>
      <c r="P72" s="10"/>
      <c r="Q72" s="16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7"/>
      <c r="AJ72" s="17"/>
    </row>
    <row r="73" spans="1:106" ht="15.75" customHeight="1" outlineLevel="1" x14ac:dyDescent="0.25">
      <c r="A73" s="19">
        <v>1</v>
      </c>
      <c r="B73" s="19"/>
      <c r="C73" s="50"/>
      <c r="D73" s="51"/>
      <c r="E73" s="68"/>
      <c r="F73" s="69"/>
      <c r="G73" s="70"/>
      <c r="H73" s="53"/>
      <c r="I73" s="55"/>
      <c r="J73" s="132"/>
      <c r="K73" s="71">
        <v>51290000</v>
      </c>
      <c r="L73" s="22" t="s">
        <v>99</v>
      </c>
      <c r="M73" s="47"/>
      <c r="N73" s="72"/>
      <c r="O73" s="47"/>
      <c r="P73" s="73"/>
      <c r="Q73" s="73"/>
      <c r="R73" s="24"/>
      <c r="S73" s="24">
        <f>2607500+2607500</f>
        <v>5215000</v>
      </c>
      <c r="T73" s="24">
        <v>2607500</v>
      </c>
      <c r="U73" s="25">
        <f>SUM(R73:T73)</f>
        <v>7822500</v>
      </c>
      <c r="V73" s="24"/>
      <c r="W73" s="24"/>
      <c r="X73" s="24"/>
      <c r="Y73" s="25">
        <f>SUM(V73:X73)</f>
        <v>0</v>
      </c>
      <c r="Z73" s="24"/>
      <c r="AA73" s="24"/>
      <c r="AB73" s="24"/>
      <c r="AC73" s="25">
        <f>SUM(Z73:AB73)</f>
        <v>0</v>
      </c>
      <c r="AD73" s="24"/>
      <c r="AE73" s="24">
        <v>0</v>
      </c>
      <c r="AF73" s="24">
        <v>0</v>
      </c>
      <c r="AG73" s="25">
        <f>SUM(AD73:AF73)</f>
        <v>0</v>
      </c>
      <c r="AH73" s="25">
        <f>SUM(U73,Y73,AC73,AG73)</f>
        <v>7822500</v>
      </c>
      <c r="AI73" s="26">
        <f>IF(ISERROR(AH73/J72),0,AH73/J72)</f>
        <v>6.3136637853975787E-4</v>
      </c>
      <c r="AJ73" s="27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9">
        <v>2</v>
      </c>
      <c r="B74" s="19"/>
      <c r="C74" s="50"/>
      <c r="D74" s="51"/>
      <c r="E74" s="68"/>
      <c r="F74" s="69"/>
      <c r="G74" s="70"/>
      <c r="H74" s="53"/>
      <c r="I74" s="55"/>
      <c r="J74" s="119"/>
      <c r="K74" s="71"/>
      <c r="L74" s="59"/>
      <c r="M74" s="47"/>
      <c r="N74" s="72"/>
      <c r="O74" s="47"/>
      <c r="P74" s="73"/>
      <c r="Q74" s="73"/>
      <c r="R74" s="24"/>
      <c r="S74" s="24"/>
      <c r="T74" s="24"/>
      <c r="U74" s="25">
        <f>SUM(R74:T74)</f>
        <v>0</v>
      </c>
      <c r="V74" s="24"/>
      <c r="W74" s="24"/>
      <c r="X74" s="24"/>
      <c r="Y74" s="25">
        <f>SUM(V74:X74)</f>
        <v>0</v>
      </c>
      <c r="Z74" s="24"/>
      <c r="AA74" s="24"/>
      <c r="AB74" s="24"/>
      <c r="AC74" s="25">
        <f>SUM(Z74:AB74)</f>
        <v>0</v>
      </c>
      <c r="AD74" s="24"/>
      <c r="AE74" s="24">
        <v>0</v>
      </c>
      <c r="AF74" s="24">
        <v>0</v>
      </c>
      <c r="AG74" s="25">
        <f>SUM(AD74:AF74)</f>
        <v>0</v>
      </c>
      <c r="AH74" s="25">
        <f>SUM(U74,Y74,AC74,AG74)</f>
        <v>0</v>
      </c>
      <c r="AI74" s="26">
        <f>IF(ISERROR(AH74/J73),0,AH74/J73)</f>
        <v>0</v>
      </c>
      <c r="AJ74" s="27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37" customFormat="1" ht="12.75" customHeight="1" x14ac:dyDescent="0.25">
      <c r="A75" s="120" t="s">
        <v>75</v>
      </c>
      <c r="B75" s="121"/>
      <c r="C75" s="121"/>
      <c r="D75" s="121"/>
      <c r="E75" s="122"/>
      <c r="F75" s="120"/>
      <c r="G75" s="121"/>
      <c r="H75" s="121"/>
      <c r="I75" s="121"/>
      <c r="J75" s="74">
        <f>J72</f>
        <v>12389795000</v>
      </c>
      <c r="K75" s="74">
        <f>SUM(K73:K73)</f>
        <v>51290000</v>
      </c>
      <c r="L75" s="75"/>
      <c r="M75" s="74">
        <f>SUM(M73:M73)</f>
        <v>0</v>
      </c>
      <c r="N75" s="74">
        <f>SUM(N73:N73)</f>
        <v>0</v>
      </c>
      <c r="O75" s="74">
        <f>SUM(O73:O73)</f>
        <v>0</v>
      </c>
      <c r="P75" s="76"/>
      <c r="Q75" s="38"/>
      <c r="R75" s="74">
        <f t="shared" ref="R75:AH75" si="17">SUM(R73:R73)</f>
        <v>0</v>
      </c>
      <c r="S75" s="74">
        <f t="shared" si="17"/>
        <v>5215000</v>
      </c>
      <c r="T75" s="74">
        <f t="shared" si="17"/>
        <v>2607500</v>
      </c>
      <c r="U75" s="74">
        <f t="shared" si="17"/>
        <v>7822500</v>
      </c>
      <c r="V75" s="74">
        <f t="shared" si="17"/>
        <v>0</v>
      </c>
      <c r="W75" s="74">
        <f t="shared" si="17"/>
        <v>0</v>
      </c>
      <c r="X75" s="74">
        <f t="shared" si="17"/>
        <v>0</v>
      </c>
      <c r="Y75" s="74">
        <f t="shared" si="17"/>
        <v>0</v>
      </c>
      <c r="Z75" s="74">
        <f t="shared" si="17"/>
        <v>0</v>
      </c>
      <c r="AA75" s="74">
        <f t="shared" si="17"/>
        <v>0</v>
      </c>
      <c r="AB75" s="74">
        <f t="shared" si="17"/>
        <v>0</v>
      </c>
      <c r="AC75" s="74">
        <f t="shared" si="17"/>
        <v>0</v>
      </c>
      <c r="AD75" s="74">
        <f t="shared" si="17"/>
        <v>0</v>
      </c>
      <c r="AE75" s="74">
        <f t="shared" si="17"/>
        <v>0</v>
      </c>
      <c r="AF75" s="74">
        <f t="shared" si="17"/>
        <v>0</v>
      </c>
      <c r="AG75" s="74">
        <f t="shared" si="17"/>
        <v>0</v>
      </c>
      <c r="AH75" s="74">
        <f t="shared" si="17"/>
        <v>7822500</v>
      </c>
      <c r="AI75" s="77">
        <f>IF(ISERROR(AH75/J75),0,AH75/J75)</f>
        <v>6.3136637853975787E-4</v>
      </c>
      <c r="AJ75" s="77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78" customFormat="1" ht="15" customHeight="1" x14ac:dyDescent="0.25">
      <c r="A76" s="129" t="str">
        <f>"TOTAL ASIG."&amp;" "&amp;$A$5</f>
        <v>TOTAL ASIG. 24-01-998 "Programa Noche Digna"</v>
      </c>
      <c r="B76" s="130"/>
      <c r="C76" s="130"/>
      <c r="D76" s="130"/>
      <c r="E76" s="130"/>
      <c r="F76" s="130"/>
      <c r="G76" s="130"/>
      <c r="H76" s="130"/>
      <c r="I76" s="131"/>
      <c r="J76" s="33">
        <f>SUM(J11,J15,J19,J23,J27,J31,J35,J39,J43,J47,J51,J55,J59,J63,J67,J71,J75)</f>
        <v>23487120000</v>
      </c>
      <c r="K76" s="33">
        <f t="shared" ref="K76:AH76" si="18">SUM(K11,K15,K19,K23,K27,K31,K35,K39,K43,K47,K51,K55,K59,K63,K67,K71,K75)</f>
        <v>11148615000</v>
      </c>
      <c r="L76" s="33">
        <f t="shared" si="18"/>
        <v>0</v>
      </c>
      <c r="M76" s="33">
        <f t="shared" si="18"/>
        <v>0</v>
      </c>
      <c r="N76" s="33">
        <f t="shared" si="18"/>
        <v>0</v>
      </c>
      <c r="O76" s="33">
        <f t="shared" si="18"/>
        <v>0</v>
      </c>
      <c r="P76" s="33">
        <f t="shared" si="18"/>
        <v>0</v>
      </c>
      <c r="Q76" s="33">
        <f t="shared" si="18"/>
        <v>0</v>
      </c>
      <c r="R76" s="33">
        <f t="shared" si="18"/>
        <v>0</v>
      </c>
      <c r="S76" s="33">
        <f t="shared" si="18"/>
        <v>5215000</v>
      </c>
      <c r="T76" s="33">
        <f t="shared" si="18"/>
        <v>2607500</v>
      </c>
      <c r="U76" s="33">
        <f t="shared" si="18"/>
        <v>7822500</v>
      </c>
      <c r="V76" s="33">
        <f t="shared" si="18"/>
        <v>0</v>
      </c>
      <c r="W76" s="33">
        <f t="shared" si="18"/>
        <v>0</v>
      </c>
      <c r="X76" s="33">
        <f t="shared" si="18"/>
        <v>0</v>
      </c>
      <c r="Y76" s="33">
        <f t="shared" si="18"/>
        <v>0</v>
      </c>
      <c r="Z76" s="33">
        <f t="shared" si="18"/>
        <v>0</v>
      </c>
      <c r="AA76" s="33">
        <f t="shared" si="18"/>
        <v>0</v>
      </c>
      <c r="AB76" s="33">
        <f t="shared" si="18"/>
        <v>0</v>
      </c>
      <c r="AC76" s="33">
        <f t="shared" si="18"/>
        <v>0</v>
      </c>
      <c r="AD76" s="33">
        <f t="shared" si="18"/>
        <v>0</v>
      </c>
      <c r="AE76" s="33">
        <f t="shared" si="18"/>
        <v>0</v>
      </c>
      <c r="AF76" s="33">
        <f t="shared" si="18"/>
        <v>0</v>
      </c>
      <c r="AG76" s="33">
        <f t="shared" si="18"/>
        <v>0</v>
      </c>
      <c r="AH76" s="33">
        <f t="shared" si="18"/>
        <v>7822500</v>
      </c>
      <c r="AI76" s="36">
        <f>IF(ISERROR(AH76/J76),0,AH76/J76)</f>
        <v>3.3305488284642818E-4</v>
      </c>
      <c r="AJ76" s="36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32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32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32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5" spans="1:32" x14ac:dyDescent="0.25">
      <c r="E95" s="84"/>
    </row>
  </sheetData>
  <mergeCells count="82">
    <mergeCell ref="F71:I71"/>
    <mergeCell ref="J68:J70"/>
    <mergeCell ref="A76:I76"/>
    <mergeCell ref="A64:E64"/>
    <mergeCell ref="A67:I67"/>
    <mergeCell ref="A72:E72"/>
    <mergeCell ref="A75:E75"/>
    <mergeCell ref="F75:I75"/>
    <mergeCell ref="J72:J74"/>
    <mergeCell ref="A63:I63"/>
    <mergeCell ref="A48:E48"/>
    <mergeCell ref="A51:I51"/>
    <mergeCell ref="A52:E52"/>
    <mergeCell ref="A55:I55"/>
    <mergeCell ref="A56:E56"/>
    <mergeCell ref="A59:I59"/>
    <mergeCell ref="A60:E60"/>
    <mergeCell ref="J48:J50"/>
    <mergeCell ref="J52:J54"/>
    <mergeCell ref="J56:J58"/>
    <mergeCell ref="J60:J62"/>
    <mergeCell ref="J64:J66"/>
    <mergeCell ref="A68:E68"/>
    <mergeCell ref="A71:E71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J44:J46"/>
    <mergeCell ref="A31:I31"/>
    <mergeCell ref="A27:I27"/>
    <mergeCell ref="A28:E28"/>
    <mergeCell ref="J16:J18"/>
    <mergeCell ref="J20:J22"/>
    <mergeCell ref="J24:J26"/>
    <mergeCell ref="J28:J30"/>
    <mergeCell ref="A16:E16"/>
    <mergeCell ref="A19:I19"/>
    <mergeCell ref="A20:E20"/>
    <mergeCell ref="A23:I23"/>
    <mergeCell ref="A24:E24"/>
    <mergeCell ref="A8:E8"/>
    <mergeCell ref="A11:I11"/>
    <mergeCell ref="A12:E12"/>
    <mergeCell ref="J8:J10"/>
    <mergeCell ref="J12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3:M74 V73:X74 Z73:AB74 R73:T74 AD73:AF74 M69:M70 V69:X70 Z69:AB70 R69:T70 AD69:AF70" xr:uid="{00000000-0002-0000-14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73:K74 K69:K70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57:L58 E61:G62 C61:C62 P53:Q54 L49:L50 E53:G54 C53:C54 L45:L46 C46 E45:G46 N45 P45:Q46 P37:Q38 L33:L34 E37:G38 C37:C38 P29:Q30 L25 E29:G30 C29:C30 P21:Q22 L17:L18 E21:G22 C21:C22 P13:Q14 P73:Q74 E13:G14 C13:C14 C9:C10 L9:L10 P9:Q10 E9:G10 C17:C18 E17:G18 L13:L14 P17:Q18 P25:Q26 E25:G26 N25:N26 C33:C34 E33:G34 L29:L30 P33:Q34 E41:G42 L41:L42 C42 N41 P41:Q42 P50:Q50 C49:C50 E49:G50 L37:L38 Q49 C57:C58 E57:G58 L53:L54 P57:Q58 C65:C66 E65:G66 L61:L62 N73:N74 E73:G74 L21:L22 L65:L66 L73 P69:Q70 N69:N70 E69:G70 L69" xr:uid="{00000000-0002-0000-14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72:O74 O68:O70" xr:uid="{00000000-0002-0000-14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Y42"/>
  <sheetViews>
    <sheetView topLeftCell="A11" zoomScaleNormal="100" workbookViewId="0">
      <selection activeCell="C28" sqref="C2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0" customWidth="1"/>
    <col min="25" max="25" width="11.7109375" style="90" customWidth="1"/>
    <col min="26" max="16384" width="11.42578125" style="2"/>
  </cols>
  <sheetData>
    <row r="1" spans="1:25" s="1" customFormat="1" ht="15" customHeight="1" x14ac:dyDescent="0.25">
      <c r="A1" s="133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s="1" customFormat="1" ht="1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5" s="1" customFormat="1" ht="15" customHeight="1" x14ac:dyDescent="0.25">
      <c r="A3" s="95" t="s">
        <v>90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5" s="1" customFormat="1" ht="1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1:25" ht="18" customHeight="1" x14ac:dyDescent="0.25">
      <c r="A5" s="134" t="str">
        <f>'24-01-998 Ind. N DIGNA'!A5:U5</f>
        <v>24-01-998 "Programa Noche Digna"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</row>
    <row r="6" spans="1:25" s="79" customFormat="1" x14ac:dyDescent="0.25">
      <c r="A6" s="104" t="s">
        <v>5</v>
      </c>
      <c r="B6" s="101" t="s">
        <v>11</v>
      </c>
      <c r="C6" s="101" t="s">
        <v>76</v>
      </c>
      <c r="D6" s="112" t="s">
        <v>14</v>
      </c>
      <c r="E6" s="113"/>
      <c r="F6" s="114"/>
      <c r="G6" s="107" t="s">
        <v>17</v>
      </c>
      <c r="H6" s="107"/>
      <c r="I6" s="107"/>
      <c r="J6" s="101" t="s">
        <v>18</v>
      </c>
      <c r="K6" s="107" t="s">
        <v>17</v>
      </c>
      <c r="L6" s="107"/>
      <c r="M6" s="107"/>
      <c r="N6" s="101" t="s">
        <v>19</v>
      </c>
      <c r="O6" s="107" t="s">
        <v>17</v>
      </c>
      <c r="P6" s="107"/>
      <c r="Q6" s="107"/>
      <c r="R6" s="101" t="s">
        <v>20</v>
      </c>
      <c r="S6" s="107" t="s">
        <v>17</v>
      </c>
      <c r="T6" s="107"/>
      <c r="U6" s="107"/>
      <c r="V6" s="101" t="s">
        <v>21</v>
      </c>
      <c r="W6" s="101" t="s">
        <v>22</v>
      </c>
      <c r="X6" s="103" t="s">
        <v>77</v>
      </c>
      <c r="Y6" s="103"/>
    </row>
    <row r="7" spans="1:25" s="79" customFormat="1" ht="25.5" x14ac:dyDescent="0.25">
      <c r="A7" s="104"/>
      <c r="B7" s="102"/>
      <c r="C7" s="102"/>
      <c r="D7" s="5" t="s">
        <v>27</v>
      </c>
      <c r="E7" s="5" t="s">
        <v>28</v>
      </c>
      <c r="F7" s="5" t="s">
        <v>29</v>
      </c>
      <c r="G7" s="5" t="s">
        <v>30</v>
      </c>
      <c r="H7" s="5" t="s">
        <v>31</v>
      </c>
      <c r="I7" s="5" t="s">
        <v>32</v>
      </c>
      <c r="J7" s="102"/>
      <c r="K7" s="5" t="s">
        <v>33</v>
      </c>
      <c r="L7" s="5" t="s">
        <v>34</v>
      </c>
      <c r="M7" s="5" t="s">
        <v>41</v>
      </c>
      <c r="N7" s="102"/>
      <c r="O7" s="5" t="s">
        <v>36</v>
      </c>
      <c r="P7" s="5" t="s">
        <v>37</v>
      </c>
      <c r="Q7" s="5" t="s">
        <v>38</v>
      </c>
      <c r="R7" s="102"/>
      <c r="S7" s="5" t="s">
        <v>39</v>
      </c>
      <c r="T7" s="5" t="s">
        <v>40</v>
      </c>
      <c r="U7" s="5" t="s">
        <v>78</v>
      </c>
      <c r="V7" s="102"/>
      <c r="W7" s="10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3">
        <f>+'24-01-998 Ind. N DIGNA'!J11</f>
        <v>273750000</v>
      </c>
      <c r="C8" s="63">
        <f>+'24-01-998 Ind. N DIGNA'!K11</f>
        <v>273750000</v>
      </c>
      <c r="D8" s="63">
        <f>+'24-01-998 Ind. N DIGNA'!M11</f>
        <v>0</v>
      </c>
      <c r="E8" s="63">
        <f>+'24-01-998 Ind. N DIGNA'!N11</f>
        <v>0</v>
      </c>
      <c r="F8" s="63">
        <f>+'24-01-998 Ind. N DIGNA'!O11</f>
        <v>0</v>
      </c>
      <c r="G8" s="63">
        <f>+'24-01-998 Ind. N DIGNA'!R11</f>
        <v>0</v>
      </c>
      <c r="H8" s="63">
        <f>+'24-01-998 Ind. N DIGNA'!S11</f>
        <v>0</v>
      </c>
      <c r="I8" s="63">
        <f>+'24-01-998 Ind. N DIGNA'!T11</f>
        <v>0</v>
      </c>
      <c r="J8" s="63">
        <f>+'24-01-998 Ind. N DIGNA'!U11</f>
        <v>0</v>
      </c>
      <c r="K8" s="63">
        <f>+'24-01-998 Ind. N DIGNA'!V11</f>
        <v>0</v>
      </c>
      <c r="L8" s="63">
        <f>+'24-01-998 Ind. N DIGNA'!W11</f>
        <v>0</v>
      </c>
      <c r="M8" s="63">
        <f>+'24-01-998 Ind. N DIGNA'!X11</f>
        <v>0</v>
      </c>
      <c r="N8" s="63">
        <f>+'24-01-998 Ind. N DIGNA'!Y11</f>
        <v>0</v>
      </c>
      <c r="O8" s="63">
        <f>+'24-01-998 Ind. N DIGNA'!Z11</f>
        <v>0</v>
      </c>
      <c r="P8" s="63">
        <f>+'24-01-998 Ind. N DIGNA'!AA11</f>
        <v>0</v>
      </c>
      <c r="Q8" s="63">
        <f>+'24-01-998 Ind. N DIGNA'!AB11</f>
        <v>0</v>
      </c>
      <c r="R8" s="63">
        <f>+'24-01-998 Ind. N DIGNA'!AC11</f>
        <v>0</v>
      </c>
      <c r="S8" s="63">
        <f>+'24-01-998 Ind. N DIGNA'!AD11</f>
        <v>0</v>
      </c>
      <c r="T8" s="63">
        <f>+'24-01-998 Ind. N DIGNA'!AE11</f>
        <v>0</v>
      </c>
      <c r="U8" s="63">
        <f>+'24-01-998 Ind. N DIGNA'!AF11</f>
        <v>0</v>
      </c>
      <c r="V8" s="63">
        <f>+'24-01-998 Ind. N DIGNA'!AG11</f>
        <v>0</v>
      </c>
      <c r="W8" s="63">
        <f>+'24-01-998 Ind. N DIGNA'!AH11</f>
        <v>0</v>
      </c>
      <c r="X8" s="86">
        <f>+'24-01-998 Ind. N DIGNA'!AI11</f>
        <v>0</v>
      </c>
      <c r="Y8" s="86">
        <f>+'24-01-998 Ind. N DIGNA'!AJ11</f>
        <v>0</v>
      </c>
    </row>
    <row r="9" spans="1:25" ht="24.75" customHeight="1" x14ac:dyDescent="0.25">
      <c r="A9" s="85" t="s">
        <v>46</v>
      </c>
      <c r="B9" s="63">
        <f>+'24-01-998 Ind. N DIGNA'!J15</f>
        <v>387150000</v>
      </c>
      <c r="C9" s="63">
        <f>+'24-01-998 Ind. N DIGNA'!K15</f>
        <v>387150000</v>
      </c>
      <c r="D9" s="63">
        <f>+'24-01-998 Ind. N DIGNA'!M15</f>
        <v>0</v>
      </c>
      <c r="E9" s="63">
        <f>+'24-01-998 Ind. N DIGNA'!N15</f>
        <v>0</v>
      </c>
      <c r="F9" s="63">
        <f>+'24-01-998 Ind. N DIGNA'!O15</f>
        <v>0</v>
      </c>
      <c r="G9" s="63">
        <f>+'24-01-998 Ind. N DIGNA'!R15</f>
        <v>0</v>
      </c>
      <c r="H9" s="63">
        <f>+'24-01-998 Ind. N DIGNA'!S15</f>
        <v>0</v>
      </c>
      <c r="I9" s="63">
        <f>+'24-01-998 Ind. N DIGNA'!T15</f>
        <v>0</v>
      </c>
      <c r="J9" s="63">
        <f>+'24-01-998 Ind. N DIGNA'!U15</f>
        <v>0</v>
      </c>
      <c r="K9" s="63">
        <f>+'24-01-998 Ind. N DIGNA'!V15</f>
        <v>0</v>
      </c>
      <c r="L9" s="63">
        <f>+'24-01-998 Ind. N DIGNA'!W15</f>
        <v>0</v>
      </c>
      <c r="M9" s="63">
        <f>+'24-01-998 Ind. N DIGNA'!X15</f>
        <v>0</v>
      </c>
      <c r="N9" s="63">
        <f>+'24-01-998 Ind. N DIGNA'!Y15</f>
        <v>0</v>
      </c>
      <c r="O9" s="63">
        <f>+'24-01-998 Ind. N DIGNA'!Z15</f>
        <v>0</v>
      </c>
      <c r="P9" s="63">
        <f>+'24-01-998 Ind. N DIGNA'!AA15</f>
        <v>0</v>
      </c>
      <c r="Q9" s="63">
        <f>+'24-01-998 Ind. N DIGNA'!AB15</f>
        <v>0</v>
      </c>
      <c r="R9" s="63">
        <f>+'24-01-998 Ind. N DIGNA'!AC15</f>
        <v>0</v>
      </c>
      <c r="S9" s="63">
        <f>+'24-01-998 Ind. N DIGNA'!AD15</f>
        <v>0</v>
      </c>
      <c r="T9" s="63">
        <f>+'24-01-998 Ind. N DIGNA'!AE15</f>
        <v>0</v>
      </c>
      <c r="U9" s="63">
        <f>+'24-01-998 Ind. N DIGNA'!AF15</f>
        <v>0</v>
      </c>
      <c r="V9" s="63">
        <f>+'24-01-998 Ind. N DIGNA'!AG15</f>
        <v>0</v>
      </c>
      <c r="W9" s="63">
        <f>+'24-01-998 Ind. N DIGNA'!AH15</f>
        <v>0</v>
      </c>
      <c r="X9" s="86">
        <f>+'24-01-998 Ind. N DIGNA'!AI15</f>
        <v>0</v>
      </c>
      <c r="Y9" s="86">
        <f>+'24-01-998 Ind. N DIGNA'!AJ15</f>
        <v>0</v>
      </c>
    </row>
    <row r="10" spans="1:25" ht="24.75" customHeight="1" x14ac:dyDescent="0.25">
      <c r="A10" s="85" t="s">
        <v>48</v>
      </c>
      <c r="B10" s="63">
        <f>+'24-01-998 Ind. N DIGNA'!J19</f>
        <v>167900000</v>
      </c>
      <c r="C10" s="63">
        <f>+'24-01-998 Ind. N DIGNA'!K19</f>
        <v>167900000</v>
      </c>
      <c r="D10" s="63">
        <f>+'24-01-998 Ind. N DIGNA'!M19</f>
        <v>0</v>
      </c>
      <c r="E10" s="63">
        <f>+'24-01-998 Ind. N DIGNA'!N19</f>
        <v>0</v>
      </c>
      <c r="F10" s="63">
        <f>+'24-01-998 Ind. N DIGNA'!O19</f>
        <v>0</v>
      </c>
      <c r="G10" s="63">
        <f>+'24-01-998 Ind. N DIGNA'!R19</f>
        <v>0</v>
      </c>
      <c r="H10" s="63">
        <f>+'24-01-998 Ind. N DIGNA'!S19</f>
        <v>0</v>
      </c>
      <c r="I10" s="63">
        <f>+'24-01-998 Ind. N DIGNA'!T19</f>
        <v>0</v>
      </c>
      <c r="J10" s="63">
        <f>+'24-01-998 Ind. N DIGNA'!U19</f>
        <v>0</v>
      </c>
      <c r="K10" s="63">
        <f>+'24-01-998 Ind. N DIGNA'!V19</f>
        <v>0</v>
      </c>
      <c r="L10" s="63">
        <f>+'24-01-998 Ind. N DIGNA'!W19</f>
        <v>0</v>
      </c>
      <c r="M10" s="63">
        <f>+'24-01-998 Ind. N DIGNA'!X19</f>
        <v>0</v>
      </c>
      <c r="N10" s="63">
        <f>+'24-01-998 Ind. N DIGNA'!Y19</f>
        <v>0</v>
      </c>
      <c r="O10" s="63">
        <f>+'24-01-998 Ind. N DIGNA'!Z19</f>
        <v>0</v>
      </c>
      <c r="P10" s="63">
        <f>+'24-01-998 Ind. N DIGNA'!AA19</f>
        <v>0</v>
      </c>
      <c r="Q10" s="63">
        <f>+'24-01-998 Ind. N DIGNA'!AB19</f>
        <v>0</v>
      </c>
      <c r="R10" s="63">
        <f>+'24-01-998 Ind. N DIGNA'!AC19</f>
        <v>0</v>
      </c>
      <c r="S10" s="63">
        <f>+'24-01-998 Ind. N DIGNA'!AD19</f>
        <v>0</v>
      </c>
      <c r="T10" s="63">
        <f>+'24-01-998 Ind. N DIGNA'!AE19</f>
        <v>0</v>
      </c>
      <c r="U10" s="63">
        <f>+'24-01-998 Ind. N DIGNA'!AF19</f>
        <v>0</v>
      </c>
      <c r="V10" s="63">
        <f>+'24-01-998 Ind. N DIGNA'!AG19</f>
        <v>0</v>
      </c>
      <c r="W10" s="63">
        <f>+'24-01-998 Ind. N DIGNA'!AH19</f>
        <v>0</v>
      </c>
      <c r="X10" s="86">
        <f>+'24-01-998 Ind. N DIGNA'!AI19</f>
        <v>0</v>
      </c>
      <c r="Y10" s="86">
        <f>+'24-01-998 Ind. N DIGNA'!AJ19</f>
        <v>0</v>
      </c>
    </row>
    <row r="11" spans="1:25" ht="24.75" customHeight="1" x14ac:dyDescent="0.25">
      <c r="A11" s="85" t="s">
        <v>50</v>
      </c>
      <c r="B11" s="63">
        <f>+'24-01-998 Ind. N DIGNA'!J23</f>
        <v>452400000</v>
      </c>
      <c r="C11" s="63">
        <f>+'24-01-998 Ind. N DIGNA'!K23</f>
        <v>452400000</v>
      </c>
      <c r="D11" s="63">
        <f>+'24-01-998 Ind. N DIGNA'!M23</f>
        <v>0</v>
      </c>
      <c r="E11" s="63">
        <f>+'24-01-998 Ind. N DIGNA'!N23</f>
        <v>0</v>
      </c>
      <c r="F11" s="63">
        <f>+'24-01-998 Ind. N DIGNA'!O23</f>
        <v>0</v>
      </c>
      <c r="G11" s="63">
        <f>+'24-01-998 Ind. N DIGNA'!R23</f>
        <v>0</v>
      </c>
      <c r="H11" s="63">
        <f>+'24-01-998 Ind. N DIGNA'!S23</f>
        <v>0</v>
      </c>
      <c r="I11" s="63">
        <f>+'24-01-998 Ind. N DIGNA'!T23</f>
        <v>0</v>
      </c>
      <c r="J11" s="63">
        <f>+'24-01-998 Ind. N DIGNA'!U23</f>
        <v>0</v>
      </c>
      <c r="K11" s="63">
        <f>+'24-01-998 Ind. N DIGNA'!V23</f>
        <v>0</v>
      </c>
      <c r="L11" s="63">
        <f>+'24-01-998 Ind. N DIGNA'!W23</f>
        <v>0</v>
      </c>
      <c r="M11" s="63">
        <f>+'24-01-998 Ind. N DIGNA'!X23</f>
        <v>0</v>
      </c>
      <c r="N11" s="63">
        <f>+'24-01-998 Ind. N DIGNA'!Y23</f>
        <v>0</v>
      </c>
      <c r="O11" s="63">
        <f>+'24-01-998 Ind. N DIGNA'!Z23</f>
        <v>0</v>
      </c>
      <c r="P11" s="63">
        <f>+'24-01-998 Ind. N DIGNA'!AA23</f>
        <v>0</v>
      </c>
      <c r="Q11" s="63">
        <f>+'24-01-998 Ind. N DIGNA'!AB23</f>
        <v>0</v>
      </c>
      <c r="R11" s="63">
        <f>+'24-01-998 Ind. N DIGNA'!AC23</f>
        <v>0</v>
      </c>
      <c r="S11" s="63">
        <f>+'24-01-998 Ind. N DIGNA'!AD23</f>
        <v>0</v>
      </c>
      <c r="T11" s="63">
        <f>+'24-01-998 Ind. N DIGNA'!AE23</f>
        <v>0</v>
      </c>
      <c r="U11" s="63">
        <f>+'24-01-998 Ind. N DIGNA'!AF23</f>
        <v>0</v>
      </c>
      <c r="V11" s="63">
        <f>+'24-01-998 Ind. N DIGNA'!AG23</f>
        <v>0</v>
      </c>
      <c r="W11" s="63">
        <f>+'24-01-998 Ind. N DIGNA'!AH23</f>
        <v>0</v>
      </c>
      <c r="X11" s="86">
        <f>+'24-01-998 Ind. N DIGNA'!AI23</f>
        <v>0</v>
      </c>
      <c r="Y11" s="86">
        <f>+'24-01-998 Ind. N DIGNA'!AJ23</f>
        <v>0</v>
      </c>
    </row>
    <row r="12" spans="1:25" ht="24.75" customHeight="1" x14ac:dyDescent="0.25">
      <c r="A12" s="85" t="s">
        <v>52</v>
      </c>
      <c r="B12" s="63">
        <f>+'24-01-998 Ind. N DIGNA'!J27</f>
        <v>1052100000</v>
      </c>
      <c r="C12" s="63">
        <f>+'24-01-998 Ind. N DIGNA'!K27</f>
        <v>1052100000</v>
      </c>
      <c r="D12" s="63">
        <f>+'24-01-998 Ind. N DIGNA'!M27</f>
        <v>0</v>
      </c>
      <c r="E12" s="63">
        <f>+'24-01-998 Ind. N DIGNA'!N27</f>
        <v>0</v>
      </c>
      <c r="F12" s="63">
        <f>+'24-01-998 Ind. N DIGNA'!O27</f>
        <v>0</v>
      </c>
      <c r="G12" s="63">
        <f>+'24-01-998 Ind. N DIGNA'!R27</f>
        <v>0</v>
      </c>
      <c r="H12" s="63">
        <f>+'24-01-998 Ind. N DIGNA'!S27</f>
        <v>0</v>
      </c>
      <c r="I12" s="63">
        <f>+'24-01-998 Ind. N DIGNA'!T27</f>
        <v>0</v>
      </c>
      <c r="J12" s="63">
        <f>+'24-01-998 Ind. N DIGNA'!U27</f>
        <v>0</v>
      </c>
      <c r="K12" s="63">
        <f>+'24-01-998 Ind. N DIGNA'!V27</f>
        <v>0</v>
      </c>
      <c r="L12" s="63">
        <f>+'24-01-998 Ind. N DIGNA'!W27</f>
        <v>0</v>
      </c>
      <c r="M12" s="63">
        <f>+'24-01-998 Ind. N DIGNA'!X27</f>
        <v>0</v>
      </c>
      <c r="N12" s="63">
        <f>+'24-01-998 Ind. N DIGNA'!Y27</f>
        <v>0</v>
      </c>
      <c r="O12" s="63">
        <f>+'24-01-998 Ind. N DIGNA'!Z27</f>
        <v>0</v>
      </c>
      <c r="P12" s="63">
        <f>+'24-01-998 Ind. N DIGNA'!AA27</f>
        <v>0</v>
      </c>
      <c r="Q12" s="63">
        <f>+'24-01-998 Ind. N DIGNA'!AB27</f>
        <v>0</v>
      </c>
      <c r="R12" s="63">
        <f>+'24-01-998 Ind. N DIGNA'!AC27</f>
        <v>0</v>
      </c>
      <c r="S12" s="63">
        <f>+'24-01-998 Ind. N DIGNA'!AD27</f>
        <v>0</v>
      </c>
      <c r="T12" s="63">
        <f>+'24-01-998 Ind. N DIGNA'!AE27</f>
        <v>0</v>
      </c>
      <c r="U12" s="63">
        <f>+'24-01-998 Ind. N DIGNA'!AF27</f>
        <v>0</v>
      </c>
      <c r="V12" s="63">
        <f>+'24-01-998 Ind. N DIGNA'!AG27</f>
        <v>0</v>
      </c>
      <c r="W12" s="63">
        <f>+'24-01-998 Ind. N DIGNA'!AH27</f>
        <v>0</v>
      </c>
      <c r="X12" s="86">
        <f>+'24-01-998 Ind. N DIGNA'!AI27</f>
        <v>0</v>
      </c>
      <c r="Y12" s="86">
        <f>+'24-01-998 Ind. N DIGNA'!AJ27</f>
        <v>0</v>
      </c>
    </row>
    <row r="13" spans="1:25" ht="24.75" customHeight="1" x14ac:dyDescent="0.25">
      <c r="A13" s="85" t="s">
        <v>54</v>
      </c>
      <c r="B13" s="63">
        <f>+'24-01-998 Ind. N DIGNA'!J31</f>
        <v>298750000</v>
      </c>
      <c r="C13" s="63">
        <f>+'24-01-998 Ind. N DIGNA'!K31</f>
        <v>298750000</v>
      </c>
      <c r="D13" s="63">
        <f>+'24-01-998 Ind. N DIGNA'!M31</f>
        <v>0</v>
      </c>
      <c r="E13" s="63">
        <f>+'24-01-998 Ind. N DIGNA'!N31</f>
        <v>0</v>
      </c>
      <c r="F13" s="63">
        <f>+'24-01-998 Ind. N DIGNA'!O31</f>
        <v>0</v>
      </c>
      <c r="G13" s="63">
        <f>+'24-01-998 Ind. N DIGNA'!R31</f>
        <v>0</v>
      </c>
      <c r="H13" s="63">
        <f>+'24-01-998 Ind. N DIGNA'!S31</f>
        <v>0</v>
      </c>
      <c r="I13" s="63">
        <f>+'24-01-998 Ind. N DIGNA'!T31</f>
        <v>0</v>
      </c>
      <c r="J13" s="63">
        <f>+'24-01-998 Ind. N DIGNA'!U31</f>
        <v>0</v>
      </c>
      <c r="K13" s="63">
        <f>+'24-01-998 Ind. N DIGNA'!V31</f>
        <v>0</v>
      </c>
      <c r="L13" s="63">
        <f>+'24-01-998 Ind. N DIGNA'!W31</f>
        <v>0</v>
      </c>
      <c r="M13" s="63">
        <f>+'24-01-998 Ind. N DIGNA'!X31</f>
        <v>0</v>
      </c>
      <c r="N13" s="63">
        <f>+'24-01-998 Ind. N DIGNA'!Y31</f>
        <v>0</v>
      </c>
      <c r="O13" s="63">
        <f>+'24-01-998 Ind. N DIGNA'!Z31</f>
        <v>0</v>
      </c>
      <c r="P13" s="63">
        <f>+'24-01-998 Ind. N DIGNA'!AA31</f>
        <v>0</v>
      </c>
      <c r="Q13" s="63">
        <f>+'24-01-998 Ind. N DIGNA'!AB31</f>
        <v>0</v>
      </c>
      <c r="R13" s="63">
        <f>+'24-01-998 Ind. N DIGNA'!AC31</f>
        <v>0</v>
      </c>
      <c r="S13" s="63">
        <f>+'24-01-998 Ind. N DIGNA'!AD31</f>
        <v>0</v>
      </c>
      <c r="T13" s="63">
        <f>+'24-01-998 Ind. N DIGNA'!AE31</f>
        <v>0</v>
      </c>
      <c r="U13" s="63">
        <f>+'24-01-998 Ind. N DIGNA'!AF31</f>
        <v>0</v>
      </c>
      <c r="V13" s="63">
        <f>+'24-01-998 Ind. N DIGNA'!AG31</f>
        <v>0</v>
      </c>
      <c r="W13" s="63">
        <f>+'24-01-998 Ind. N DIGNA'!AH31</f>
        <v>0</v>
      </c>
      <c r="X13" s="86">
        <f>+'24-01-998 Ind. N DIGNA'!AI31</f>
        <v>0</v>
      </c>
      <c r="Y13" s="86">
        <f>+'24-01-998 Ind. N DIGNA'!AJ31</f>
        <v>0</v>
      </c>
    </row>
    <row r="14" spans="1:25" ht="24.75" customHeight="1" x14ac:dyDescent="0.25">
      <c r="A14" s="85" t="s">
        <v>56</v>
      </c>
      <c r="B14" s="63">
        <f>+'24-01-998 Ind. N DIGNA'!J35</f>
        <v>828150000</v>
      </c>
      <c r="C14" s="63">
        <f>+'24-01-998 Ind. N DIGNA'!K35</f>
        <v>828150000</v>
      </c>
      <c r="D14" s="63">
        <f>+'24-01-998 Ind. N DIGNA'!M35</f>
        <v>0</v>
      </c>
      <c r="E14" s="63">
        <f>+'24-01-998 Ind. N DIGNA'!N35</f>
        <v>0</v>
      </c>
      <c r="F14" s="63">
        <f>+'24-01-998 Ind. N DIGNA'!O35</f>
        <v>0</v>
      </c>
      <c r="G14" s="63">
        <f>+'24-01-998 Ind. N DIGNA'!R35</f>
        <v>0</v>
      </c>
      <c r="H14" s="63">
        <f>+'24-01-998 Ind. N DIGNA'!S35</f>
        <v>0</v>
      </c>
      <c r="I14" s="63">
        <f>+'24-01-998 Ind. N DIGNA'!T35</f>
        <v>0</v>
      </c>
      <c r="J14" s="63">
        <f>+'24-01-998 Ind. N DIGNA'!U35</f>
        <v>0</v>
      </c>
      <c r="K14" s="63">
        <f>+'24-01-998 Ind. N DIGNA'!V35</f>
        <v>0</v>
      </c>
      <c r="L14" s="63">
        <f>+'24-01-998 Ind. N DIGNA'!W35</f>
        <v>0</v>
      </c>
      <c r="M14" s="63">
        <f>+'24-01-998 Ind. N DIGNA'!X35</f>
        <v>0</v>
      </c>
      <c r="N14" s="63">
        <f>+'24-01-998 Ind. N DIGNA'!Y35</f>
        <v>0</v>
      </c>
      <c r="O14" s="63">
        <f>+'24-01-998 Ind. N DIGNA'!Z35</f>
        <v>0</v>
      </c>
      <c r="P14" s="63">
        <f>+'24-01-998 Ind. N DIGNA'!AA35</f>
        <v>0</v>
      </c>
      <c r="Q14" s="63">
        <f>+'24-01-998 Ind. N DIGNA'!AB35</f>
        <v>0</v>
      </c>
      <c r="R14" s="63">
        <f>+'24-01-998 Ind. N DIGNA'!AC35</f>
        <v>0</v>
      </c>
      <c r="S14" s="63">
        <f>+'24-01-998 Ind. N DIGNA'!AD35</f>
        <v>0</v>
      </c>
      <c r="T14" s="63">
        <f>+'24-01-998 Ind. N DIGNA'!AE35</f>
        <v>0</v>
      </c>
      <c r="U14" s="63">
        <f>+'24-01-998 Ind. N DIGNA'!AF35</f>
        <v>0</v>
      </c>
      <c r="V14" s="63">
        <f>+'24-01-998 Ind. N DIGNA'!AG35</f>
        <v>0</v>
      </c>
      <c r="W14" s="63">
        <f>+'24-01-998 Ind. N DIGNA'!AH35</f>
        <v>0</v>
      </c>
      <c r="X14" s="86">
        <f>+'24-01-998 Ind. N DIGNA'!AI35</f>
        <v>0</v>
      </c>
      <c r="Y14" s="86">
        <f>+'24-01-998 Ind. N DIGNA'!AJ35</f>
        <v>0</v>
      </c>
    </row>
    <row r="15" spans="1:25" ht="24.75" customHeight="1" x14ac:dyDescent="0.25">
      <c r="A15" s="85" t="s">
        <v>58</v>
      </c>
      <c r="B15" s="63">
        <f>+'24-01-998 Ind. N DIGNA'!J39</f>
        <v>818700000</v>
      </c>
      <c r="C15" s="63">
        <f>+'24-01-998 Ind. N DIGNA'!K39</f>
        <v>818700000</v>
      </c>
      <c r="D15" s="63">
        <f>+'24-01-998 Ind. N DIGNA'!M39</f>
        <v>0</v>
      </c>
      <c r="E15" s="63">
        <f>+'24-01-998 Ind. N DIGNA'!N39</f>
        <v>0</v>
      </c>
      <c r="F15" s="63">
        <f>+'24-01-998 Ind. N DIGNA'!O39</f>
        <v>0</v>
      </c>
      <c r="G15" s="63">
        <f>+'24-01-998 Ind. N DIGNA'!R39</f>
        <v>0</v>
      </c>
      <c r="H15" s="63">
        <f>+'24-01-998 Ind. N DIGNA'!S39</f>
        <v>0</v>
      </c>
      <c r="I15" s="63">
        <f>+'24-01-998 Ind. N DIGNA'!T39</f>
        <v>0</v>
      </c>
      <c r="J15" s="63">
        <f>+'24-01-998 Ind. N DIGNA'!U39</f>
        <v>0</v>
      </c>
      <c r="K15" s="63">
        <f>+'24-01-998 Ind. N DIGNA'!V39</f>
        <v>0</v>
      </c>
      <c r="L15" s="63">
        <f>+'24-01-998 Ind. N DIGNA'!W39</f>
        <v>0</v>
      </c>
      <c r="M15" s="63">
        <f>+'24-01-998 Ind. N DIGNA'!X39</f>
        <v>0</v>
      </c>
      <c r="N15" s="63">
        <f>+'24-01-998 Ind. N DIGNA'!Y39</f>
        <v>0</v>
      </c>
      <c r="O15" s="63">
        <f>+'24-01-998 Ind. N DIGNA'!Z39</f>
        <v>0</v>
      </c>
      <c r="P15" s="63">
        <f>+'24-01-998 Ind. N DIGNA'!AA39</f>
        <v>0</v>
      </c>
      <c r="Q15" s="63">
        <f>+'24-01-998 Ind. N DIGNA'!AB39</f>
        <v>0</v>
      </c>
      <c r="R15" s="63">
        <f>+'24-01-998 Ind. N DIGNA'!AC39</f>
        <v>0</v>
      </c>
      <c r="S15" s="63">
        <f>+'24-01-998 Ind. N DIGNA'!AD39</f>
        <v>0</v>
      </c>
      <c r="T15" s="63">
        <f>+'24-01-998 Ind. N DIGNA'!AE39</f>
        <v>0</v>
      </c>
      <c r="U15" s="63">
        <f>+'24-01-998 Ind. N DIGNA'!AF39</f>
        <v>0</v>
      </c>
      <c r="V15" s="63">
        <f>+'24-01-998 Ind. N DIGNA'!AG39</f>
        <v>0</v>
      </c>
      <c r="W15" s="63">
        <f>+'24-01-998 Ind. N DIGNA'!AH39</f>
        <v>0</v>
      </c>
      <c r="X15" s="86">
        <f>+'24-01-998 Ind. N DIGNA'!AI39</f>
        <v>0</v>
      </c>
      <c r="Y15" s="86">
        <f>+'24-01-998 Ind. N DIGNA'!AJ39</f>
        <v>0</v>
      </c>
    </row>
    <row r="16" spans="1:25" ht="24.75" customHeight="1" x14ac:dyDescent="0.25">
      <c r="A16" s="85" t="s">
        <v>60</v>
      </c>
      <c r="B16" s="63">
        <f>+'24-01-998 Ind. N DIGNA'!J43</f>
        <v>478550000</v>
      </c>
      <c r="C16" s="63">
        <f>+'24-01-998 Ind. N DIGNA'!K43</f>
        <v>478550000</v>
      </c>
      <c r="D16" s="63">
        <f>+'24-01-998 Ind. N DIGNA'!M43</f>
        <v>0</v>
      </c>
      <c r="E16" s="63">
        <f>+'24-01-998 Ind. N DIGNA'!N43</f>
        <v>0</v>
      </c>
      <c r="F16" s="63">
        <f>+'24-01-998 Ind. N DIGNA'!O43</f>
        <v>0</v>
      </c>
      <c r="G16" s="63">
        <f>+'24-01-998 Ind. N DIGNA'!R43</f>
        <v>0</v>
      </c>
      <c r="H16" s="63">
        <f>+'24-01-998 Ind. N DIGNA'!S43</f>
        <v>0</v>
      </c>
      <c r="I16" s="63">
        <f>+'24-01-998 Ind. N DIGNA'!T43</f>
        <v>0</v>
      </c>
      <c r="J16" s="63">
        <f>+'24-01-998 Ind. N DIGNA'!U43</f>
        <v>0</v>
      </c>
      <c r="K16" s="63">
        <f>+'24-01-998 Ind. N DIGNA'!V43</f>
        <v>0</v>
      </c>
      <c r="L16" s="63">
        <f>+'24-01-998 Ind. N DIGNA'!W43</f>
        <v>0</v>
      </c>
      <c r="M16" s="63">
        <f>+'24-01-998 Ind. N DIGNA'!X43</f>
        <v>0</v>
      </c>
      <c r="N16" s="63">
        <f>+'24-01-998 Ind. N DIGNA'!Y43</f>
        <v>0</v>
      </c>
      <c r="O16" s="63">
        <f>+'24-01-998 Ind. N DIGNA'!Z43</f>
        <v>0</v>
      </c>
      <c r="P16" s="63">
        <f>+'24-01-998 Ind. N DIGNA'!AA43</f>
        <v>0</v>
      </c>
      <c r="Q16" s="63">
        <f>+'24-01-998 Ind. N DIGNA'!AB43</f>
        <v>0</v>
      </c>
      <c r="R16" s="63">
        <f>+'24-01-998 Ind. N DIGNA'!AC43</f>
        <v>0</v>
      </c>
      <c r="S16" s="63">
        <f>+'24-01-998 Ind. N DIGNA'!AD43</f>
        <v>0</v>
      </c>
      <c r="T16" s="63">
        <f>+'24-01-998 Ind. N DIGNA'!AE43</f>
        <v>0</v>
      </c>
      <c r="U16" s="63">
        <f>+'24-01-998 Ind. N DIGNA'!AF43</f>
        <v>0</v>
      </c>
      <c r="V16" s="63">
        <f>+'24-01-998 Ind. N DIGNA'!AG43</f>
        <v>0</v>
      </c>
      <c r="W16" s="63">
        <f>+'24-01-998 Ind. N DIGNA'!AH43</f>
        <v>0</v>
      </c>
      <c r="X16" s="86">
        <f>+'24-01-998 Ind. N DIGNA'!AI43</f>
        <v>0</v>
      </c>
      <c r="Y16" s="86">
        <f>+'24-01-998 Ind. N DIGNA'!AJ43</f>
        <v>0</v>
      </c>
    </row>
    <row r="17" spans="1:25" ht="24.75" customHeight="1" x14ac:dyDescent="0.25">
      <c r="A17" s="85" t="s">
        <v>62</v>
      </c>
      <c r="B17" s="63">
        <f>+'24-01-998 Ind. N DIGNA'!J47</f>
        <v>917650000</v>
      </c>
      <c r="C17" s="63">
        <f>+'24-01-998 Ind. N DIGNA'!K47</f>
        <v>917650000</v>
      </c>
      <c r="D17" s="63">
        <f>+'24-01-998 Ind. N DIGNA'!M47</f>
        <v>0</v>
      </c>
      <c r="E17" s="63">
        <f>+'24-01-998 Ind. N DIGNA'!N47</f>
        <v>0</v>
      </c>
      <c r="F17" s="63">
        <f>+'24-01-998 Ind. N DIGNA'!O47</f>
        <v>0</v>
      </c>
      <c r="G17" s="63">
        <f>+'24-01-998 Ind. N DIGNA'!R47</f>
        <v>0</v>
      </c>
      <c r="H17" s="63">
        <f>+'24-01-998 Ind. N DIGNA'!S47</f>
        <v>0</v>
      </c>
      <c r="I17" s="63">
        <f>+'24-01-998 Ind. N DIGNA'!T47</f>
        <v>0</v>
      </c>
      <c r="J17" s="63">
        <f>+'24-01-998 Ind. N DIGNA'!U47</f>
        <v>0</v>
      </c>
      <c r="K17" s="63">
        <f>+'24-01-998 Ind. N DIGNA'!V47</f>
        <v>0</v>
      </c>
      <c r="L17" s="63">
        <f>+'24-01-998 Ind. N DIGNA'!W47</f>
        <v>0</v>
      </c>
      <c r="M17" s="63">
        <f>+'24-01-998 Ind. N DIGNA'!X47</f>
        <v>0</v>
      </c>
      <c r="N17" s="63">
        <f>+'24-01-998 Ind. N DIGNA'!Y47</f>
        <v>0</v>
      </c>
      <c r="O17" s="63">
        <f>+'24-01-998 Ind. N DIGNA'!Z47</f>
        <v>0</v>
      </c>
      <c r="P17" s="63">
        <f>+'24-01-998 Ind. N DIGNA'!AA47</f>
        <v>0</v>
      </c>
      <c r="Q17" s="63">
        <f>+'24-01-998 Ind. N DIGNA'!AB47</f>
        <v>0</v>
      </c>
      <c r="R17" s="63">
        <f>+'24-01-998 Ind. N DIGNA'!AC47</f>
        <v>0</v>
      </c>
      <c r="S17" s="63">
        <f>+'24-01-998 Ind. N DIGNA'!AD47</f>
        <v>0</v>
      </c>
      <c r="T17" s="63">
        <f>+'24-01-998 Ind. N DIGNA'!AE47</f>
        <v>0</v>
      </c>
      <c r="U17" s="63">
        <f>+'24-01-998 Ind. N DIGNA'!AF47</f>
        <v>0</v>
      </c>
      <c r="V17" s="63">
        <f>+'24-01-998 Ind. N DIGNA'!AG47</f>
        <v>0</v>
      </c>
      <c r="W17" s="63">
        <f>+'24-01-998 Ind. N DIGNA'!AH47</f>
        <v>0</v>
      </c>
      <c r="X17" s="86">
        <f>+'24-01-998 Ind. N DIGNA'!AI47</f>
        <v>0</v>
      </c>
      <c r="Y17" s="86">
        <f>+'24-01-998 Ind. N DIGNA'!AJ44</f>
        <v>0</v>
      </c>
    </row>
    <row r="18" spans="1:25" ht="24.75" customHeight="1" x14ac:dyDescent="0.25">
      <c r="A18" s="85" t="s">
        <v>64</v>
      </c>
      <c r="B18" s="63">
        <f>+'24-01-998 Ind. N DIGNA'!J51</f>
        <v>513400000</v>
      </c>
      <c r="C18" s="63">
        <f>+'24-01-998 Ind. N DIGNA'!K51</f>
        <v>513400000</v>
      </c>
      <c r="D18" s="63">
        <f>+'24-01-998 Ind. N DIGNA'!M51</f>
        <v>0</v>
      </c>
      <c r="E18" s="63">
        <f>+'24-01-998 Ind. N DIGNA'!N51</f>
        <v>0</v>
      </c>
      <c r="F18" s="63">
        <f>+'24-01-998 Ind. N DIGNA'!O51</f>
        <v>0</v>
      </c>
      <c r="G18" s="63">
        <f>+'24-01-998 Ind. N DIGNA'!R51</f>
        <v>0</v>
      </c>
      <c r="H18" s="63">
        <f>+'24-01-998 Ind. N DIGNA'!S51</f>
        <v>0</v>
      </c>
      <c r="I18" s="63">
        <f>+'24-01-998 Ind. N DIGNA'!T51</f>
        <v>0</v>
      </c>
      <c r="J18" s="63">
        <f>+'24-01-998 Ind. N DIGNA'!U51</f>
        <v>0</v>
      </c>
      <c r="K18" s="63">
        <f>+'24-01-998 Ind. N DIGNA'!V51</f>
        <v>0</v>
      </c>
      <c r="L18" s="63">
        <f>+'24-01-998 Ind. N DIGNA'!W51</f>
        <v>0</v>
      </c>
      <c r="M18" s="63">
        <f>+'24-01-998 Ind. N DIGNA'!X51</f>
        <v>0</v>
      </c>
      <c r="N18" s="63">
        <f>+'24-01-998 Ind. N DIGNA'!Y51</f>
        <v>0</v>
      </c>
      <c r="O18" s="63">
        <f>+'24-01-998 Ind. N DIGNA'!Z51</f>
        <v>0</v>
      </c>
      <c r="P18" s="63">
        <f>+'24-01-998 Ind. N DIGNA'!AA51</f>
        <v>0</v>
      </c>
      <c r="Q18" s="63">
        <f>+'24-01-998 Ind. N DIGNA'!AB51</f>
        <v>0</v>
      </c>
      <c r="R18" s="63">
        <f>+'24-01-998 Ind. N DIGNA'!AC51</f>
        <v>0</v>
      </c>
      <c r="S18" s="63">
        <f>+'24-01-998 Ind. N DIGNA'!AD51</f>
        <v>0</v>
      </c>
      <c r="T18" s="63">
        <f>+'24-01-998 Ind. N DIGNA'!AE51</f>
        <v>0</v>
      </c>
      <c r="U18" s="63">
        <f>+'24-01-998 Ind. N DIGNA'!AF51</f>
        <v>0</v>
      </c>
      <c r="V18" s="63">
        <f>+'24-01-998 Ind. N DIGNA'!AG51</f>
        <v>0</v>
      </c>
      <c r="W18" s="63">
        <f>+'24-01-998 Ind. N DIGNA'!AH51</f>
        <v>0</v>
      </c>
      <c r="X18" s="86">
        <f>+'24-01-998 Ind. N DIGNA'!AI51</f>
        <v>0</v>
      </c>
      <c r="Y18" s="86">
        <f>+'24-01-998 Ind. N DIGNA'!AJ51</f>
        <v>0</v>
      </c>
    </row>
    <row r="19" spans="1:25" ht="24.75" customHeight="1" x14ac:dyDescent="0.25">
      <c r="A19" s="85" t="s">
        <v>66</v>
      </c>
      <c r="B19" s="63">
        <f>+'24-01-998 Ind. N DIGNA'!J55</f>
        <v>491650000</v>
      </c>
      <c r="C19" s="63">
        <f>+'24-01-998 Ind. N DIGNA'!K55</f>
        <v>491650000</v>
      </c>
      <c r="D19" s="63">
        <f>+'24-01-998 Ind. N DIGNA'!M55</f>
        <v>0</v>
      </c>
      <c r="E19" s="63">
        <f>+'24-01-998 Ind. N DIGNA'!N55</f>
        <v>0</v>
      </c>
      <c r="F19" s="63">
        <f>+'24-01-998 Ind. N DIGNA'!O55</f>
        <v>0</v>
      </c>
      <c r="G19" s="63">
        <f>+'24-01-998 Ind. N DIGNA'!R55</f>
        <v>0</v>
      </c>
      <c r="H19" s="63">
        <f>+'24-01-998 Ind. N DIGNA'!S55</f>
        <v>0</v>
      </c>
      <c r="I19" s="63">
        <f>+'24-01-998 Ind. N DIGNA'!T55</f>
        <v>0</v>
      </c>
      <c r="J19" s="63">
        <f>+'24-01-998 Ind. N DIGNA'!U55</f>
        <v>0</v>
      </c>
      <c r="K19" s="63">
        <f>+'24-01-998 Ind. N DIGNA'!V55</f>
        <v>0</v>
      </c>
      <c r="L19" s="63">
        <f>+'24-01-998 Ind. N DIGNA'!W55</f>
        <v>0</v>
      </c>
      <c r="M19" s="63">
        <f>+'24-01-998 Ind. N DIGNA'!X55</f>
        <v>0</v>
      </c>
      <c r="N19" s="63">
        <f>+'24-01-998 Ind. N DIGNA'!Y55</f>
        <v>0</v>
      </c>
      <c r="O19" s="63">
        <f>+'24-01-998 Ind. N DIGNA'!Z55</f>
        <v>0</v>
      </c>
      <c r="P19" s="63">
        <f>+'24-01-998 Ind. N DIGNA'!AA55</f>
        <v>0</v>
      </c>
      <c r="Q19" s="63">
        <f>+'24-01-998 Ind. N DIGNA'!AB55</f>
        <v>0</v>
      </c>
      <c r="R19" s="63">
        <f>+'24-01-998 Ind. N DIGNA'!AC55</f>
        <v>0</v>
      </c>
      <c r="S19" s="63">
        <f>+'24-01-998 Ind. N DIGNA'!AD55</f>
        <v>0</v>
      </c>
      <c r="T19" s="63">
        <f>+'24-01-998 Ind. N DIGNA'!AE55</f>
        <v>0</v>
      </c>
      <c r="U19" s="63">
        <f>+'24-01-998 Ind. N DIGNA'!AF55</f>
        <v>0</v>
      </c>
      <c r="V19" s="63">
        <f>+'24-01-998 Ind. N DIGNA'!AG55</f>
        <v>0</v>
      </c>
      <c r="W19" s="63">
        <f>+'24-01-998 Ind. N DIGNA'!AH55</f>
        <v>0</v>
      </c>
      <c r="X19" s="86">
        <f>+'24-01-998 Ind. N DIGNA'!AI55</f>
        <v>0</v>
      </c>
      <c r="Y19" s="86">
        <f>+'24-01-998 Ind. N DIGNA'!AJ55</f>
        <v>0</v>
      </c>
    </row>
    <row r="20" spans="1:25" ht="24.75" customHeight="1" x14ac:dyDescent="0.25">
      <c r="A20" s="87" t="s">
        <v>68</v>
      </c>
      <c r="B20" s="63">
        <f>+'24-01-998 Ind. N DIGNA'!J59</f>
        <v>280900000</v>
      </c>
      <c r="C20" s="63">
        <f>+'24-01-998 Ind. N DIGNA'!K59</f>
        <v>280900000</v>
      </c>
      <c r="D20" s="63">
        <f>+'24-01-998 Ind. N DIGNA'!M59</f>
        <v>0</v>
      </c>
      <c r="E20" s="63">
        <f>+'24-01-998 Ind. N DIGNA'!N59</f>
        <v>0</v>
      </c>
      <c r="F20" s="63">
        <f>+'24-01-998 Ind. N DIGNA'!O59</f>
        <v>0</v>
      </c>
      <c r="G20" s="63">
        <f>+'24-01-998 Ind. N DIGNA'!R59</f>
        <v>0</v>
      </c>
      <c r="H20" s="63">
        <f>+'24-01-998 Ind. N DIGNA'!S59</f>
        <v>0</v>
      </c>
      <c r="I20" s="63">
        <f>+'24-01-998 Ind. N DIGNA'!T59</f>
        <v>0</v>
      </c>
      <c r="J20" s="63">
        <f>+'24-01-998 Ind. N DIGNA'!U59</f>
        <v>0</v>
      </c>
      <c r="K20" s="63">
        <f>+'24-01-998 Ind. N DIGNA'!V59</f>
        <v>0</v>
      </c>
      <c r="L20" s="63">
        <f>+'24-01-998 Ind. N DIGNA'!W59</f>
        <v>0</v>
      </c>
      <c r="M20" s="63">
        <f>+'24-01-998 Ind. N DIGNA'!X59</f>
        <v>0</v>
      </c>
      <c r="N20" s="63">
        <f>+'24-01-998 Ind. N DIGNA'!Y59</f>
        <v>0</v>
      </c>
      <c r="O20" s="63">
        <f>+'24-01-998 Ind. N DIGNA'!Z59</f>
        <v>0</v>
      </c>
      <c r="P20" s="63">
        <f>+'24-01-998 Ind. N DIGNA'!AA59</f>
        <v>0</v>
      </c>
      <c r="Q20" s="63">
        <f>+'24-01-998 Ind. N DIGNA'!AB59</f>
        <v>0</v>
      </c>
      <c r="R20" s="63">
        <f>+'24-01-998 Ind. N DIGNA'!AC59</f>
        <v>0</v>
      </c>
      <c r="S20" s="63">
        <f>+'24-01-998 Ind. N DIGNA'!AD59</f>
        <v>0</v>
      </c>
      <c r="T20" s="63">
        <f>+'24-01-998 Ind. N DIGNA'!AE59</f>
        <v>0</v>
      </c>
      <c r="U20" s="63">
        <f>+'24-01-998 Ind. N DIGNA'!AF59</f>
        <v>0</v>
      </c>
      <c r="V20" s="63">
        <f>+'24-01-998 Ind. N DIGNA'!AG59</f>
        <v>0</v>
      </c>
      <c r="W20" s="63">
        <f>+'24-01-998 Ind. N DIGNA'!AH59</f>
        <v>0</v>
      </c>
      <c r="X20" s="86">
        <f>+'24-01-998 Ind. N DIGNA'!AI59</f>
        <v>0</v>
      </c>
      <c r="Y20" s="86">
        <f>+'24-01-998 Ind. N DIGNA'!AJ59</f>
        <v>0</v>
      </c>
    </row>
    <row r="21" spans="1:25" ht="24.75" customHeight="1" x14ac:dyDescent="0.25">
      <c r="A21" s="87" t="s">
        <v>70</v>
      </c>
      <c r="B21" s="63">
        <f>+'24-01-998 Ind. N DIGNA'!J63</f>
        <v>167900000</v>
      </c>
      <c r="C21" s="63">
        <f>+'24-01-998 Ind. N DIGNA'!K63</f>
        <v>167900000</v>
      </c>
      <c r="D21" s="63">
        <f>+'24-01-998 Ind. N DIGNA'!M63</f>
        <v>0</v>
      </c>
      <c r="E21" s="63">
        <f>+'24-01-998 Ind. N DIGNA'!N63</f>
        <v>0</v>
      </c>
      <c r="F21" s="63">
        <f>+'24-01-998 Ind. N DIGNA'!O63</f>
        <v>0</v>
      </c>
      <c r="G21" s="63">
        <f>+'24-01-998 Ind. N DIGNA'!R63</f>
        <v>0</v>
      </c>
      <c r="H21" s="63">
        <f>+'24-01-998 Ind. N DIGNA'!S63</f>
        <v>0</v>
      </c>
      <c r="I21" s="63">
        <f>+'24-01-998 Ind. N DIGNA'!T63</f>
        <v>0</v>
      </c>
      <c r="J21" s="63">
        <f>+'24-01-998 Ind. N DIGNA'!U63</f>
        <v>0</v>
      </c>
      <c r="K21" s="63">
        <f>+'24-01-998 Ind. N DIGNA'!V63</f>
        <v>0</v>
      </c>
      <c r="L21" s="63">
        <f>+'24-01-998 Ind. N DIGNA'!W63</f>
        <v>0</v>
      </c>
      <c r="M21" s="63">
        <f>+'24-01-998 Ind. N DIGNA'!X63</f>
        <v>0</v>
      </c>
      <c r="N21" s="63">
        <f>+'24-01-998 Ind. N DIGNA'!Y63</f>
        <v>0</v>
      </c>
      <c r="O21" s="63">
        <f>+'24-01-998 Ind. N DIGNA'!Z63</f>
        <v>0</v>
      </c>
      <c r="P21" s="63">
        <f>+'24-01-998 Ind. N DIGNA'!AA63</f>
        <v>0</v>
      </c>
      <c r="Q21" s="63">
        <f>+'24-01-998 Ind. N DIGNA'!AB63</f>
        <v>0</v>
      </c>
      <c r="R21" s="63">
        <f>+'24-01-998 Ind. N DIGNA'!AC63</f>
        <v>0</v>
      </c>
      <c r="S21" s="63">
        <f>+'24-01-998 Ind. N DIGNA'!AD63</f>
        <v>0</v>
      </c>
      <c r="T21" s="63">
        <f>+'24-01-998 Ind. N DIGNA'!AE63</f>
        <v>0</v>
      </c>
      <c r="U21" s="63">
        <f>+'24-01-998 Ind. N DIGNA'!AF63</f>
        <v>0</v>
      </c>
      <c r="V21" s="63">
        <f>+'24-01-998 Ind. N DIGNA'!AG63</f>
        <v>0</v>
      </c>
      <c r="W21" s="63">
        <f>+'24-01-998 Ind. N DIGNA'!AH63</f>
        <v>0</v>
      </c>
      <c r="X21" s="86">
        <f>+'24-01-998 Ind. N DIGNA'!AI63</f>
        <v>0</v>
      </c>
      <c r="Y21" s="86">
        <f>+'24-01-998 Ind. N DIGNA'!AJ63</f>
        <v>0</v>
      </c>
    </row>
    <row r="22" spans="1:25" ht="24.75" customHeight="1" x14ac:dyDescent="0.25">
      <c r="A22" s="87" t="s">
        <v>72</v>
      </c>
      <c r="B22" s="63">
        <f>+'24-01-998 Ind. N DIGNA'!J67</f>
        <v>3214925000</v>
      </c>
      <c r="C22" s="63">
        <f>+'24-01-998 Ind. N DIGNA'!K67</f>
        <v>3214925000</v>
      </c>
      <c r="D22" s="63">
        <f>+'24-01-998 Ind. N DIGNA'!M67</f>
        <v>0</v>
      </c>
      <c r="E22" s="63">
        <f>+'24-01-998 Ind. N DIGNA'!N67</f>
        <v>0</v>
      </c>
      <c r="F22" s="63">
        <f>+'24-01-998 Ind. N DIGNA'!O67</f>
        <v>0</v>
      </c>
      <c r="G22" s="63">
        <f>+'24-01-998 Ind. N DIGNA'!R67</f>
        <v>0</v>
      </c>
      <c r="H22" s="63">
        <f>+'24-01-998 Ind. N DIGNA'!S67</f>
        <v>0</v>
      </c>
      <c r="I22" s="63">
        <f>+'24-01-998 Ind. N DIGNA'!T67</f>
        <v>0</v>
      </c>
      <c r="J22" s="63">
        <f>+'24-01-998 Ind. N DIGNA'!U67</f>
        <v>0</v>
      </c>
      <c r="K22" s="63">
        <f>+'24-01-998 Ind. N DIGNA'!V67</f>
        <v>0</v>
      </c>
      <c r="L22" s="63">
        <f>+'24-01-998 Ind. N DIGNA'!W67</f>
        <v>0</v>
      </c>
      <c r="M22" s="63">
        <f>+'24-01-998 Ind. N DIGNA'!X67</f>
        <v>0</v>
      </c>
      <c r="N22" s="63">
        <f>+'24-01-998 Ind. N DIGNA'!Y67</f>
        <v>0</v>
      </c>
      <c r="O22" s="63">
        <f>+'24-01-998 Ind. N DIGNA'!Z67</f>
        <v>0</v>
      </c>
      <c r="P22" s="63">
        <f>+'24-01-998 Ind. N DIGNA'!AA67</f>
        <v>0</v>
      </c>
      <c r="Q22" s="63">
        <f>+'24-01-998 Ind. N DIGNA'!AB67</f>
        <v>0</v>
      </c>
      <c r="R22" s="63">
        <f>+'24-01-998 Ind. N DIGNA'!AC67</f>
        <v>0</v>
      </c>
      <c r="S22" s="63">
        <f>+'24-01-998 Ind. N DIGNA'!AD67</f>
        <v>0</v>
      </c>
      <c r="T22" s="63">
        <f>+'24-01-998 Ind. N DIGNA'!AE67</f>
        <v>0</v>
      </c>
      <c r="U22" s="63">
        <f>+'24-01-998 Ind. N DIGNA'!AF67</f>
        <v>0</v>
      </c>
      <c r="V22" s="63">
        <f>+'24-01-998 Ind. N DIGNA'!AG67</f>
        <v>0</v>
      </c>
      <c r="W22" s="63">
        <f>+'24-01-998 Ind. N DIGNA'!AH67</f>
        <v>0</v>
      </c>
      <c r="X22" s="86">
        <f>+'24-01-998 Ind. N DIGNA'!AI67</f>
        <v>0</v>
      </c>
      <c r="Y22" s="86">
        <f>+'24-01-998 Ind. N DIGNA'!AJ67</f>
        <v>0</v>
      </c>
    </row>
    <row r="23" spans="1:25" ht="24.75" customHeight="1" x14ac:dyDescent="0.25">
      <c r="A23" s="87" t="s">
        <v>97</v>
      </c>
      <c r="B23" s="63">
        <f>+'24-01-998 Ind. N DIGNA'!J71</f>
        <v>753450000</v>
      </c>
      <c r="C23" s="63">
        <f>+'24-01-998 Ind. N DIGNA'!K71</f>
        <v>753450000</v>
      </c>
      <c r="D23" s="63">
        <f>+'24-01-998 Ind. N DIGNA'!M68</f>
        <v>0</v>
      </c>
      <c r="E23" s="63">
        <f>+'24-01-998 Ind. N DIGNA'!N68</f>
        <v>0</v>
      </c>
      <c r="F23" s="63">
        <f>+'24-01-998 Ind. N DIGNA'!O68</f>
        <v>0</v>
      </c>
      <c r="G23" s="63">
        <f>+'24-01-998 Ind. N DIGNA'!R71</f>
        <v>0</v>
      </c>
      <c r="H23" s="63">
        <f>+'24-01-998 Ind. N DIGNA'!S71</f>
        <v>0</v>
      </c>
      <c r="I23" s="63">
        <f>+'24-01-998 Ind. N DIGNA'!T71</f>
        <v>0</v>
      </c>
      <c r="J23" s="63">
        <f>+'24-01-998 Ind. N DIGNA'!U71</f>
        <v>0</v>
      </c>
      <c r="K23" s="63">
        <f>+'24-01-998 Ind. N DIGNA'!V68</f>
        <v>0</v>
      </c>
      <c r="L23" s="63">
        <f>+'24-01-998 Ind. N DIGNA'!W68</f>
        <v>0</v>
      </c>
      <c r="M23" s="63">
        <f>+'24-01-998 Ind. N DIGNA'!X68</f>
        <v>0</v>
      </c>
      <c r="N23" s="63">
        <f>+'24-01-998 Ind. N DIGNA'!Y71</f>
        <v>0</v>
      </c>
      <c r="O23" s="63">
        <f>+'24-01-998 Ind. N DIGNA'!Z68</f>
        <v>0</v>
      </c>
      <c r="P23" s="63">
        <f>+'24-01-998 Ind. N DIGNA'!AA68</f>
        <v>0</v>
      </c>
      <c r="Q23" s="63">
        <f>+'24-01-998 Ind. N DIGNA'!AB68</f>
        <v>0</v>
      </c>
      <c r="R23" s="63">
        <f>+'24-01-998 Ind. N DIGNA'!AC71</f>
        <v>0</v>
      </c>
      <c r="S23" s="63">
        <f>+'24-01-998 Ind. N DIGNA'!AD68</f>
        <v>0</v>
      </c>
      <c r="T23" s="63">
        <f>+'24-01-998 Ind. N DIGNA'!AE68</f>
        <v>0</v>
      </c>
      <c r="U23" s="63">
        <f>+'24-01-998 Ind. N DIGNA'!AF68</f>
        <v>0</v>
      </c>
      <c r="V23" s="63">
        <f>+'24-01-998 Ind. N DIGNA'!AG71</f>
        <v>0</v>
      </c>
      <c r="W23" s="63">
        <f>+'24-01-998 Ind. N DIGNA'!AH71</f>
        <v>0</v>
      </c>
      <c r="X23" s="86">
        <f>+'24-01-998 Ind. N DIGNA'!AI71</f>
        <v>0</v>
      </c>
      <c r="Y23" s="86">
        <f>+'24-01-998 Ind. N DIGNA'!AJ71</f>
        <v>0</v>
      </c>
    </row>
    <row r="24" spans="1:25" ht="24.75" customHeight="1" x14ac:dyDescent="0.25">
      <c r="A24" s="88" t="s">
        <v>74</v>
      </c>
      <c r="B24" s="63">
        <f>+'24-01-998 Ind. N DIGNA'!J75</f>
        <v>12389795000</v>
      </c>
      <c r="C24" s="63">
        <f>+'24-01-998 Ind. N DIGNA'!K75</f>
        <v>51290000</v>
      </c>
      <c r="D24" s="63">
        <f>+'24-01-998 Ind. N DIGNA'!M75</f>
        <v>0</v>
      </c>
      <c r="E24" s="63">
        <f>+'24-01-998 Ind. N DIGNA'!N75</f>
        <v>0</v>
      </c>
      <c r="F24" s="63">
        <f>+'24-01-998 Ind. N DIGNA'!O75</f>
        <v>0</v>
      </c>
      <c r="G24" s="63">
        <f>+'24-01-998 Ind. N DIGNA'!R75</f>
        <v>0</v>
      </c>
      <c r="H24" s="63">
        <f>+'24-01-998 Ind. N DIGNA'!S75</f>
        <v>5215000</v>
      </c>
      <c r="I24" s="63">
        <f>+'24-01-998 Ind. N DIGNA'!T75</f>
        <v>2607500</v>
      </c>
      <c r="J24" s="63">
        <f>+'24-01-998 Ind. N DIGNA'!U75</f>
        <v>7822500</v>
      </c>
      <c r="K24" s="63">
        <f>+'24-01-998 Ind. N DIGNA'!V75</f>
        <v>0</v>
      </c>
      <c r="L24" s="63">
        <f>+'24-01-998 Ind. N DIGNA'!W75</f>
        <v>0</v>
      </c>
      <c r="M24" s="63">
        <f>+'24-01-998 Ind. N DIGNA'!X75</f>
        <v>0</v>
      </c>
      <c r="N24" s="63">
        <f>+'24-01-998 Ind. N DIGNA'!Y75</f>
        <v>0</v>
      </c>
      <c r="O24" s="63">
        <f>+'24-01-998 Ind. N DIGNA'!Z75</f>
        <v>0</v>
      </c>
      <c r="P24" s="63">
        <f>+'24-01-998 Ind. N DIGNA'!AA75</f>
        <v>0</v>
      </c>
      <c r="Q24" s="63">
        <f>+'24-01-998 Ind. N DIGNA'!AB75</f>
        <v>0</v>
      </c>
      <c r="R24" s="63">
        <f>+'24-01-998 Ind. N DIGNA'!AC75</f>
        <v>0</v>
      </c>
      <c r="S24" s="63">
        <f>+'24-01-998 Ind. N DIGNA'!AD75</f>
        <v>0</v>
      </c>
      <c r="T24" s="63">
        <f>+'24-01-998 Ind. N DIGNA'!AE75</f>
        <v>0</v>
      </c>
      <c r="U24" s="63">
        <f>+'24-01-998 Ind. N DIGNA'!AF75</f>
        <v>0</v>
      </c>
      <c r="V24" s="63">
        <f>+'24-01-998 Ind. N DIGNA'!AG75</f>
        <v>0</v>
      </c>
      <c r="W24" s="63">
        <f>+'24-01-998 Ind. N DIGNA'!AH75</f>
        <v>7822500</v>
      </c>
      <c r="X24" s="86">
        <f>+'24-01-998 Ind. N DIGNA'!AI75</f>
        <v>6.3136637853975787E-4</v>
      </c>
      <c r="Y24" s="86">
        <f>+'24-01-998 Ind. N DIGNA'!AJ75</f>
        <v>1</v>
      </c>
    </row>
    <row r="25" spans="1:25" x14ac:dyDescent="0.25">
      <c r="A25" s="8" t="str">
        <f>"TOTAL ASIG."&amp;" "&amp;$A$5</f>
        <v>TOTAL ASIG. 24-01-998 "Programa Noche Digna"</v>
      </c>
      <c r="B25" s="74">
        <f>SUM(B8:B24)</f>
        <v>23487120000</v>
      </c>
      <c r="C25" s="74">
        <f t="shared" ref="C25:V25" si="0">SUM(C8:C24)</f>
        <v>11148615000</v>
      </c>
      <c r="D25" s="74">
        <f t="shared" si="0"/>
        <v>0</v>
      </c>
      <c r="E25" s="74">
        <f>SUM(E8:E24)</f>
        <v>0</v>
      </c>
      <c r="F25" s="74">
        <f t="shared" si="0"/>
        <v>0</v>
      </c>
      <c r="G25" s="74">
        <f t="shared" si="0"/>
        <v>0</v>
      </c>
      <c r="H25" s="74">
        <f t="shared" si="0"/>
        <v>5215000</v>
      </c>
      <c r="I25" s="74">
        <f t="shared" si="0"/>
        <v>2607500</v>
      </c>
      <c r="J25" s="74">
        <f t="shared" si="0"/>
        <v>7822500</v>
      </c>
      <c r="K25" s="74">
        <f t="shared" si="0"/>
        <v>0</v>
      </c>
      <c r="L25" s="74">
        <f t="shared" si="0"/>
        <v>0</v>
      </c>
      <c r="M25" s="74">
        <f t="shared" si="0"/>
        <v>0</v>
      </c>
      <c r="N25" s="74">
        <f t="shared" si="0"/>
        <v>0</v>
      </c>
      <c r="O25" s="74">
        <f t="shared" si="0"/>
        <v>0</v>
      </c>
      <c r="P25" s="74">
        <f t="shared" si="0"/>
        <v>0</v>
      </c>
      <c r="Q25" s="74">
        <f t="shared" si="0"/>
        <v>0</v>
      </c>
      <c r="R25" s="74">
        <f t="shared" si="0"/>
        <v>0</v>
      </c>
      <c r="S25" s="74">
        <f t="shared" si="0"/>
        <v>0</v>
      </c>
      <c r="T25" s="74">
        <f t="shared" si="0"/>
        <v>0</v>
      </c>
      <c r="U25" s="74">
        <f t="shared" si="0"/>
        <v>0</v>
      </c>
      <c r="V25" s="74">
        <f t="shared" si="0"/>
        <v>0</v>
      </c>
      <c r="W25" s="74">
        <f>SUM(W8:W24)</f>
        <v>7822500</v>
      </c>
      <c r="X25" s="89">
        <f>+'24-01-998 Ind. N DIGNA'!AI76</f>
        <v>3.3305488284642818E-4</v>
      </c>
      <c r="Y25" s="89">
        <f>'24-01-998 Ind. N DIGNA'!AJ76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2"/>
  <sheetViews>
    <sheetView zoomScaleNormal="100" workbookViewId="0">
      <pane ySplit="7" topLeftCell="A31" activePane="bottomLeft" state="frozen"/>
      <selection pane="bottomLeft" activeCell="AH77" sqref="AH77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94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</row>
    <row r="2" spans="1:106" s="1" customFormat="1" ht="16.5" customHeight="1" x14ac:dyDescent="0.25">
      <c r="A2" s="95" t="s">
        <v>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106" s="1" customFormat="1" ht="16.5" customHeight="1" x14ac:dyDescent="0.25">
      <c r="A3" s="96" t="s">
        <v>90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</row>
    <row r="4" spans="1:106" s="1" customFormat="1" ht="16.5" customHeight="1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</row>
    <row r="5" spans="1:106" ht="17.25" customHeight="1" x14ac:dyDescent="0.25">
      <c r="A5" s="98" t="s">
        <v>81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</row>
    <row r="6" spans="1:106" s="6" customFormat="1" x14ac:dyDescent="0.25">
      <c r="A6" s="104" t="s">
        <v>3</v>
      </c>
      <c r="B6" s="105" t="s">
        <v>4</v>
      </c>
      <c r="C6" s="4" t="s">
        <v>5</v>
      </c>
      <c r="D6" s="105" t="s">
        <v>6</v>
      </c>
      <c r="E6" s="104" t="s">
        <v>7</v>
      </c>
      <c r="F6" s="105" t="s">
        <v>8</v>
      </c>
      <c r="G6" s="104" t="s">
        <v>9</v>
      </c>
      <c r="H6" s="104" t="s">
        <v>10</v>
      </c>
      <c r="I6" s="104"/>
      <c r="J6" s="101" t="s">
        <v>11</v>
      </c>
      <c r="K6" s="101" t="s">
        <v>12</v>
      </c>
      <c r="L6" s="104" t="s">
        <v>13</v>
      </c>
      <c r="M6" s="112" t="s">
        <v>14</v>
      </c>
      <c r="N6" s="113"/>
      <c r="O6" s="114"/>
      <c r="P6" s="104" t="s">
        <v>15</v>
      </c>
      <c r="Q6" s="105" t="s">
        <v>16</v>
      </c>
      <c r="R6" s="107" t="s">
        <v>17</v>
      </c>
      <c r="S6" s="107"/>
      <c r="T6" s="107"/>
      <c r="U6" s="101" t="s">
        <v>18</v>
      </c>
      <c r="V6" s="107" t="s">
        <v>17</v>
      </c>
      <c r="W6" s="107"/>
      <c r="X6" s="107"/>
      <c r="Y6" s="101" t="s">
        <v>19</v>
      </c>
      <c r="Z6" s="107" t="s">
        <v>17</v>
      </c>
      <c r="AA6" s="107"/>
      <c r="AB6" s="107"/>
      <c r="AC6" s="101" t="s">
        <v>20</v>
      </c>
      <c r="AD6" s="107" t="s">
        <v>17</v>
      </c>
      <c r="AE6" s="107"/>
      <c r="AF6" s="107"/>
      <c r="AG6" s="101" t="s">
        <v>21</v>
      </c>
      <c r="AH6" s="101" t="s">
        <v>22</v>
      </c>
      <c r="AI6" s="103" t="s">
        <v>23</v>
      </c>
      <c r="AJ6" s="10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6" customFormat="1" ht="25.5" x14ac:dyDescent="0.25">
      <c r="A7" s="104"/>
      <c r="B7" s="106"/>
      <c r="C7" s="4" t="s">
        <v>24</v>
      </c>
      <c r="D7" s="106"/>
      <c r="E7" s="104"/>
      <c r="F7" s="106"/>
      <c r="G7" s="104"/>
      <c r="H7" s="3" t="s">
        <v>25</v>
      </c>
      <c r="I7" s="3" t="s">
        <v>26</v>
      </c>
      <c r="J7" s="102"/>
      <c r="K7" s="102"/>
      <c r="L7" s="104"/>
      <c r="M7" s="5" t="s">
        <v>27</v>
      </c>
      <c r="N7" s="5" t="s">
        <v>28</v>
      </c>
      <c r="O7" s="5" t="s">
        <v>29</v>
      </c>
      <c r="P7" s="104"/>
      <c r="Q7" s="106"/>
      <c r="R7" s="5" t="s">
        <v>30</v>
      </c>
      <c r="S7" s="5" t="s">
        <v>31</v>
      </c>
      <c r="T7" s="5" t="s">
        <v>32</v>
      </c>
      <c r="U7" s="102"/>
      <c r="V7" s="5" t="s">
        <v>33</v>
      </c>
      <c r="W7" s="5" t="s">
        <v>34</v>
      </c>
      <c r="X7" s="5" t="s">
        <v>35</v>
      </c>
      <c r="Y7" s="102"/>
      <c r="Z7" s="5" t="s">
        <v>36</v>
      </c>
      <c r="AA7" s="5" t="s">
        <v>37</v>
      </c>
      <c r="AB7" s="5" t="s">
        <v>38</v>
      </c>
      <c r="AC7" s="102"/>
      <c r="AD7" s="5" t="s">
        <v>39</v>
      </c>
      <c r="AE7" s="5" t="s">
        <v>40</v>
      </c>
      <c r="AF7" s="5" t="s">
        <v>41</v>
      </c>
      <c r="AG7" s="102"/>
      <c r="AH7" s="10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115" t="s">
        <v>44</v>
      </c>
      <c r="B8" s="116"/>
      <c r="C8" s="116"/>
      <c r="D8" s="116"/>
      <c r="E8" s="117"/>
      <c r="F8" s="9"/>
      <c r="G8" s="10"/>
      <c r="H8" s="11"/>
      <c r="I8" s="11"/>
      <c r="J8" s="12"/>
      <c r="K8" s="13"/>
      <c r="L8" s="14"/>
      <c r="M8" s="15"/>
      <c r="N8" s="15"/>
      <c r="O8" s="15"/>
      <c r="P8" s="10"/>
      <c r="Q8" s="16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7"/>
      <c r="AJ8" s="17"/>
    </row>
    <row r="9" spans="1:106" ht="12.75" hidden="1" customHeight="1" outlineLevel="1" x14ac:dyDescent="0.25">
      <c r="A9" s="18">
        <v>1</v>
      </c>
      <c r="B9" s="19"/>
      <c r="C9" s="20"/>
      <c r="D9" s="21"/>
      <c r="E9" s="22"/>
      <c r="F9" s="22"/>
      <c r="G9" s="22"/>
      <c r="H9" s="21"/>
      <c r="I9" s="21"/>
      <c r="J9" s="118"/>
      <c r="K9" s="23"/>
      <c r="L9" s="22"/>
      <c r="M9" s="24"/>
      <c r="N9" s="24"/>
      <c r="O9" s="24"/>
      <c r="P9" s="22"/>
      <c r="Q9" s="22"/>
      <c r="R9" s="24"/>
      <c r="S9" s="24"/>
      <c r="T9" s="24"/>
      <c r="U9" s="25">
        <f>SUM(R9:T9)</f>
        <v>0</v>
      </c>
      <c r="V9" s="24"/>
      <c r="W9" s="24"/>
      <c r="X9" s="24"/>
      <c r="Y9" s="25">
        <f>SUM(V9:X9)</f>
        <v>0</v>
      </c>
      <c r="Z9" s="24"/>
      <c r="AA9" s="24"/>
      <c r="AB9" s="24"/>
      <c r="AC9" s="25">
        <f>SUM(Z9:AB9)</f>
        <v>0</v>
      </c>
      <c r="AD9" s="24"/>
      <c r="AE9" s="24"/>
      <c r="AF9" s="24"/>
      <c r="AG9" s="25">
        <f>SUM(AD9:AF9)</f>
        <v>0</v>
      </c>
      <c r="AH9" s="25">
        <f>SUM(U9,Y9,AC9,AG9)</f>
        <v>0</v>
      </c>
      <c r="AI9" s="26">
        <f>IF(ISERROR(AH9/J9),0,AH9/J9)</f>
        <v>0</v>
      </c>
      <c r="AJ9" s="27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9"/>
      <c r="C10" s="28"/>
      <c r="D10" s="29"/>
      <c r="E10" s="30"/>
      <c r="F10" s="22"/>
      <c r="G10" s="22"/>
      <c r="H10" s="21"/>
      <c r="I10" s="21"/>
      <c r="J10" s="119"/>
      <c r="K10" s="31"/>
      <c r="L10" s="30"/>
      <c r="M10" s="24"/>
      <c r="N10" s="24"/>
      <c r="O10" s="24"/>
      <c r="P10" s="30"/>
      <c r="Q10" s="30"/>
      <c r="R10" s="24"/>
      <c r="S10" s="24"/>
      <c r="T10" s="24"/>
      <c r="U10" s="25">
        <f>SUM(R10:T10)</f>
        <v>0</v>
      </c>
      <c r="V10" s="24"/>
      <c r="W10" s="24"/>
      <c r="X10" s="24"/>
      <c r="Y10" s="25">
        <f>SUM(V10:X10)</f>
        <v>0</v>
      </c>
      <c r="Z10" s="24"/>
      <c r="AA10" s="24"/>
      <c r="AB10" s="24"/>
      <c r="AC10" s="25">
        <f>SUM(Z10:AB10)</f>
        <v>0</v>
      </c>
      <c r="AD10" s="24"/>
      <c r="AE10" s="24"/>
      <c r="AF10" s="24"/>
      <c r="AG10" s="25">
        <f>SUM(AD10:AF10)</f>
        <v>0</v>
      </c>
      <c r="AH10" s="25">
        <f>SUM(U10,Y10,AC10,AG10)</f>
        <v>0</v>
      </c>
      <c r="AI10" s="26">
        <f>IF(ISERROR(AH10/J10),0,AH10/J10)</f>
        <v>0</v>
      </c>
      <c r="AJ10" s="27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7" customFormat="1" ht="12.75" customHeight="1" collapsed="1" x14ac:dyDescent="0.25">
      <c r="A11" s="108" t="s">
        <v>45</v>
      </c>
      <c r="B11" s="109"/>
      <c r="C11" s="110"/>
      <c r="D11" s="110"/>
      <c r="E11" s="110"/>
      <c r="F11" s="110"/>
      <c r="G11" s="110"/>
      <c r="H11" s="110"/>
      <c r="I11" s="111"/>
      <c r="J11" s="33">
        <f>SUM(J9:J10)</f>
        <v>0</v>
      </c>
      <c r="K11" s="33">
        <f>SUM(K9:K10)</f>
        <v>0</v>
      </c>
      <c r="L11" s="32"/>
      <c r="M11" s="33">
        <f>SUM(M9:M10)</f>
        <v>0</v>
      </c>
      <c r="N11" s="33">
        <f>SUM(N9:N10)</f>
        <v>0</v>
      </c>
      <c r="O11" s="33">
        <f>SUM(O9:O10)</f>
        <v>0</v>
      </c>
      <c r="P11" s="34"/>
      <c r="Q11" s="35"/>
      <c r="R11" s="33">
        <f>SUM(R9:R10)</f>
        <v>0</v>
      </c>
      <c r="S11" s="33">
        <f t="shared" ref="S11:AH11" si="0">SUM(S9:S10)</f>
        <v>0</v>
      </c>
      <c r="T11" s="33">
        <f t="shared" si="0"/>
        <v>0</v>
      </c>
      <c r="U11" s="33">
        <f t="shared" si="0"/>
        <v>0</v>
      </c>
      <c r="V11" s="33">
        <f t="shared" si="0"/>
        <v>0</v>
      </c>
      <c r="W11" s="33">
        <f t="shared" si="0"/>
        <v>0</v>
      </c>
      <c r="X11" s="33">
        <f t="shared" si="0"/>
        <v>0</v>
      </c>
      <c r="Y11" s="33">
        <f t="shared" si="0"/>
        <v>0</v>
      </c>
      <c r="Z11" s="33">
        <f t="shared" si="0"/>
        <v>0</v>
      </c>
      <c r="AA11" s="33">
        <f t="shared" si="0"/>
        <v>0</v>
      </c>
      <c r="AB11" s="33">
        <f t="shared" si="0"/>
        <v>0</v>
      </c>
      <c r="AC11" s="33">
        <f t="shared" si="0"/>
        <v>0</v>
      </c>
      <c r="AD11" s="33">
        <f t="shared" si="0"/>
        <v>0</v>
      </c>
      <c r="AE11" s="33">
        <f t="shared" si="0"/>
        <v>0</v>
      </c>
      <c r="AF11" s="33">
        <f t="shared" si="0"/>
        <v>0</v>
      </c>
      <c r="AG11" s="33">
        <f t="shared" si="0"/>
        <v>0</v>
      </c>
      <c r="AH11" s="33">
        <f t="shared" si="0"/>
        <v>0</v>
      </c>
      <c r="AI11" s="36">
        <f>IF(ISERROR(AH11/J11),0,AH11/J11)</f>
        <v>0</v>
      </c>
      <c r="AJ11" s="36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120" t="s">
        <v>46</v>
      </c>
      <c r="B12" s="121"/>
      <c r="C12" s="121"/>
      <c r="D12" s="121"/>
      <c r="E12" s="122"/>
      <c r="F12" s="9"/>
      <c r="G12" s="10"/>
      <c r="H12" s="11"/>
      <c r="I12" s="11"/>
      <c r="J12" s="39"/>
      <c r="K12" s="13"/>
      <c r="L12" s="14"/>
      <c r="M12" s="15"/>
      <c r="N12" s="15"/>
      <c r="O12" s="15"/>
      <c r="P12" s="10"/>
      <c r="Q12" s="16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7"/>
      <c r="AJ12" s="17"/>
    </row>
    <row r="13" spans="1:106" ht="12.75" hidden="1" customHeight="1" outlineLevel="1" x14ac:dyDescent="0.25">
      <c r="A13" s="18">
        <v>1</v>
      </c>
      <c r="B13" s="19"/>
      <c r="C13" s="20"/>
      <c r="D13" s="21"/>
      <c r="E13" s="22"/>
      <c r="F13" s="22"/>
      <c r="G13" s="22"/>
      <c r="H13" s="21"/>
      <c r="I13" s="21"/>
      <c r="J13" s="123"/>
      <c r="K13" s="23"/>
      <c r="L13" s="22"/>
      <c r="M13" s="24"/>
      <c r="N13" s="24"/>
      <c r="O13" s="24"/>
      <c r="P13" s="22"/>
      <c r="Q13" s="22"/>
      <c r="R13" s="24"/>
      <c r="S13" s="24"/>
      <c r="T13" s="24"/>
      <c r="U13" s="25">
        <f>SUM(R13:T13)</f>
        <v>0</v>
      </c>
      <c r="V13" s="24"/>
      <c r="W13" s="24"/>
      <c r="X13" s="24"/>
      <c r="Y13" s="25">
        <f>SUM(V13:X13)</f>
        <v>0</v>
      </c>
      <c r="Z13" s="24"/>
      <c r="AA13" s="24"/>
      <c r="AB13" s="24"/>
      <c r="AC13" s="25">
        <f>SUM(Z13:AB13)</f>
        <v>0</v>
      </c>
      <c r="AD13" s="24"/>
      <c r="AE13" s="24"/>
      <c r="AF13" s="24"/>
      <c r="AG13" s="25">
        <f>SUM(AD13:AF13)</f>
        <v>0</v>
      </c>
      <c r="AH13" s="25">
        <f>SUM(U13,Y13,AC13,AG13)</f>
        <v>0</v>
      </c>
      <c r="AI13" s="26">
        <f>IF(ISERROR(AH13/J13),0,AH13/J13)</f>
        <v>0</v>
      </c>
      <c r="AJ13" s="27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9"/>
      <c r="C14" s="28"/>
      <c r="D14" s="29"/>
      <c r="E14" s="30"/>
      <c r="F14" s="30"/>
      <c r="G14" s="30"/>
      <c r="H14" s="29"/>
      <c r="I14" s="29"/>
      <c r="J14" s="124"/>
      <c r="K14" s="31"/>
      <c r="L14" s="30"/>
      <c r="M14" s="24"/>
      <c r="N14" s="24"/>
      <c r="O14" s="24"/>
      <c r="P14" s="30"/>
      <c r="Q14" s="30"/>
      <c r="R14" s="24"/>
      <c r="S14" s="24"/>
      <c r="T14" s="24"/>
      <c r="U14" s="25">
        <f>SUM(R14:T14)</f>
        <v>0</v>
      </c>
      <c r="V14" s="24"/>
      <c r="W14" s="24"/>
      <c r="X14" s="24"/>
      <c r="Y14" s="25">
        <f>SUM(V14:X14)</f>
        <v>0</v>
      </c>
      <c r="Z14" s="24"/>
      <c r="AA14" s="24"/>
      <c r="AB14" s="24"/>
      <c r="AC14" s="25">
        <f>SUM(Z14:AB14)</f>
        <v>0</v>
      </c>
      <c r="AD14" s="24"/>
      <c r="AE14" s="24"/>
      <c r="AF14" s="24"/>
      <c r="AG14" s="25">
        <f>SUM(AD14:AF14)</f>
        <v>0</v>
      </c>
      <c r="AH14" s="25">
        <f>SUM(U14,Y14,AC14,AG14)</f>
        <v>0</v>
      </c>
      <c r="AI14" s="26">
        <f>IF(ISERROR(AH14/J14),0,AH14/J14)</f>
        <v>0</v>
      </c>
      <c r="AJ14" s="27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7" customFormat="1" ht="12.75" customHeight="1" collapsed="1" x14ac:dyDescent="0.25">
      <c r="A15" s="108" t="s">
        <v>47</v>
      </c>
      <c r="B15" s="109"/>
      <c r="C15" s="110"/>
      <c r="D15" s="110"/>
      <c r="E15" s="110"/>
      <c r="F15" s="110"/>
      <c r="G15" s="110"/>
      <c r="H15" s="110"/>
      <c r="I15" s="111"/>
      <c r="J15" s="33">
        <f>SUM(J13:J14)</f>
        <v>0</v>
      </c>
      <c r="K15" s="33">
        <f>SUM(K13:K14)</f>
        <v>0</v>
      </c>
      <c r="L15" s="32"/>
      <c r="M15" s="33">
        <f>SUM(M13:M14)</f>
        <v>0</v>
      </c>
      <c r="N15" s="33">
        <f>SUM(N13:N14)</f>
        <v>0</v>
      </c>
      <c r="O15" s="33">
        <f>SUM(O13:O14)</f>
        <v>0</v>
      </c>
      <c r="P15" s="34"/>
      <c r="Q15" s="35"/>
      <c r="R15" s="33">
        <f t="shared" ref="R15:AH15" si="1">SUM(R13:R14)</f>
        <v>0</v>
      </c>
      <c r="S15" s="33">
        <f t="shared" si="1"/>
        <v>0</v>
      </c>
      <c r="T15" s="33">
        <f t="shared" si="1"/>
        <v>0</v>
      </c>
      <c r="U15" s="33">
        <f t="shared" si="1"/>
        <v>0</v>
      </c>
      <c r="V15" s="33">
        <f t="shared" si="1"/>
        <v>0</v>
      </c>
      <c r="W15" s="33">
        <f t="shared" si="1"/>
        <v>0</v>
      </c>
      <c r="X15" s="33">
        <f t="shared" si="1"/>
        <v>0</v>
      </c>
      <c r="Y15" s="33">
        <f t="shared" si="1"/>
        <v>0</v>
      </c>
      <c r="Z15" s="33">
        <f t="shared" si="1"/>
        <v>0</v>
      </c>
      <c r="AA15" s="33">
        <f t="shared" si="1"/>
        <v>0</v>
      </c>
      <c r="AB15" s="33">
        <f t="shared" si="1"/>
        <v>0</v>
      </c>
      <c r="AC15" s="33">
        <f t="shared" si="1"/>
        <v>0</v>
      </c>
      <c r="AD15" s="33">
        <f t="shared" si="1"/>
        <v>0</v>
      </c>
      <c r="AE15" s="33">
        <f t="shared" si="1"/>
        <v>0</v>
      </c>
      <c r="AF15" s="33">
        <f t="shared" si="1"/>
        <v>0</v>
      </c>
      <c r="AG15" s="33">
        <f t="shared" si="1"/>
        <v>0</v>
      </c>
      <c r="AH15" s="33">
        <f t="shared" si="1"/>
        <v>0</v>
      </c>
      <c r="AI15" s="36">
        <f>IF(ISERROR(AH15/J15),0,AH15/J15)</f>
        <v>0</v>
      </c>
      <c r="AJ15" s="36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120" t="s">
        <v>48</v>
      </c>
      <c r="B16" s="121"/>
      <c r="C16" s="121"/>
      <c r="D16" s="121"/>
      <c r="E16" s="122"/>
      <c r="F16" s="9"/>
      <c r="G16" s="10"/>
      <c r="H16" s="11"/>
      <c r="I16" s="11"/>
      <c r="J16" s="12"/>
      <c r="K16" s="13"/>
      <c r="L16" s="14"/>
      <c r="M16" s="15"/>
      <c r="N16" s="15"/>
      <c r="O16" s="15"/>
      <c r="P16" s="10"/>
      <c r="Q16" s="16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7"/>
      <c r="AJ16" s="17"/>
    </row>
    <row r="17" spans="1:106" ht="12.75" hidden="1" customHeight="1" outlineLevel="1" x14ac:dyDescent="0.25">
      <c r="A17" s="18">
        <v>1</v>
      </c>
      <c r="B17" s="19"/>
      <c r="C17" s="20"/>
      <c r="D17" s="21"/>
      <c r="E17" s="22"/>
      <c r="F17" s="22"/>
      <c r="G17" s="22"/>
      <c r="H17" s="21"/>
      <c r="I17" s="21"/>
      <c r="J17" s="118"/>
      <c r="K17" s="23"/>
      <c r="L17" s="22"/>
      <c r="M17" s="24"/>
      <c r="N17" s="24"/>
      <c r="O17" s="24"/>
      <c r="P17" s="22"/>
      <c r="Q17" s="22"/>
      <c r="R17" s="24"/>
      <c r="S17" s="24"/>
      <c r="T17" s="24"/>
      <c r="U17" s="25">
        <f>SUM(R17:T17)</f>
        <v>0</v>
      </c>
      <c r="V17" s="24"/>
      <c r="W17" s="24"/>
      <c r="X17" s="24"/>
      <c r="Y17" s="25">
        <f>SUM(V17:X17)</f>
        <v>0</v>
      </c>
      <c r="Z17" s="24"/>
      <c r="AA17" s="24"/>
      <c r="AB17" s="24"/>
      <c r="AC17" s="25">
        <f>SUM(Z17:AB17)</f>
        <v>0</v>
      </c>
      <c r="AD17" s="24"/>
      <c r="AE17" s="24"/>
      <c r="AF17" s="24"/>
      <c r="AG17" s="25">
        <f>SUM(AD17:AF17)</f>
        <v>0</v>
      </c>
      <c r="AH17" s="25">
        <f>SUM(U17,Y17,AC17,AG17)</f>
        <v>0</v>
      </c>
      <c r="AI17" s="26">
        <f>IF(ISERROR(AH17/J17),0,AH17/J17)</f>
        <v>0</v>
      </c>
      <c r="AJ17" s="27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9"/>
      <c r="C18" s="28"/>
      <c r="D18" s="29"/>
      <c r="E18" s="30"/>
      <c r="F18" s="30"/>
      <c r="G18" s="30"/>
      <c r="H18" s="29"/>
      <c r="I18" s="29"/>
      <c r="J18" s="119"/>
      <c r="K18" s="31"/>
      <c r="L18" s="30"/>
      <c r="M18" s="24"/>
      <c r="N18" s="24"/>
      <c r="O18" s="24"/>
      <c r="P18" s="30"/>
      <c r="Q18" s="30"/>
      <c r="R18" s="24"/>
      <c r="S18" s="24"/>
      <c r="T18" s="24"/>
      <c r="U18" s="25">
        <f>SUM(R18:T18)</f>
        <v>0</v>
      </c>
      <c r="V18" s="24"/>
      <c r="W18" s="24"/>
      <c r="X18" s="24"/>
      <c r="Y18" s="25">
        <f>SUM(V18:X18)</f>
        <v>0</v>
      </c>
      <c r="Z18" s="24"/>
      <c r="AA18" s="24"/>
      <c r="AB18" s="24"/>
      <c r="AC18" s="25">
        <f>SUM(Z18:AB18)</f>
        <v>0</v>
      </c>
      <c r="AD18" s="24"/>
      <c r="AE18" s="24"/>
      <c r="AF18" s="24"/>
      <c r="AG18" s="25">
        <f>SUM(AD18:AF18)</f>
        <v>0</v>
      </c>
      <c r="AH18" s="25">
        <f>SUM(U18,Y18,AC18,AG18)</f>
        <v>0</v>
      </c>
      <c r="AI18" s="26">
        <f>IF(ISERROR(AH18/J18),0,AH18/J18)</f>
        <v>0</v>
      </c>
      <c r="AJ18" s="27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7" customFormat="1" ht="12.75" customHeight="1" collapsed="1" x14ac:dyDescent="0.25">
      <c r="A19" s="108" t="s">
        <v>49</v>
      </c>
      <c r="B19" s="109"/>
      <c r="C19" s="110"/>
      <c r="D19" s="110"/>
      <c r="E19" s="110"/>
      <c r="F19" s="110"/>
      <c r="G19" s="110"/>
      <c r="H19" s="110"/>
      <c r="I19" s="111"/>
      <c r="J19" s="33">
        <f>SUM(J17:J18)</f>
        <v>0</v>
      </c>
      <c r="K19" s="33">
        <f>SUM(K17:K18)</f>
        <v>0</v>
      </c>
      <c r="L19" s="32"/>
      <c r="M19" s="33">
        <f>SUM(M17:M18)</f>
        <v>0</v>
      </c>
      <c r="N19" s="33">
        <f>SUM(N17:N18)</f>
        <v>0</v>
      </c>
      <c r="O19" s="33">
        <f>SUM(O17:O18)</f>
        <v>0</v>
      </c>
      <c r="P19" s="34"/>
      <c r="Q19" s="35"/>
      <c r="R19" s="33">
        <f t="shared" ref="R19:AH19" si="2">SUM(R17:R18)</f>
        <v>0</v>
      </c>
      <c r="S19" s="33">
        <f t="shared" si="2"/>
        <v>0</v>
      </c>
      <c r="T19" s="33">
        <f t="shared" si="2"/>
        <v>0</v>
      </c>
      <c r="U19" s="33">
        <f t="shared" si="2"/>
        <v>0</v>
      </c>
      <c r="V19" s="33">
        <f t="shared" si="2"/>
        <v>0</v>
      </c>
      <c r="W19" s="33">
        <f t="shared" si="2"/>
        <v>0</v>
      </c>
      <c r="X19" s="33">
        <f t="shared" si="2"/>
        <v>0</v>
      </c>
      <c r="Y19" s="33">
        <f t="shared" si="2"/>
        <v>0</v>
      </c>
      <c r="Z19" s="33">
        <f t="shared" si="2"/>
        <v>0</v>
      </c>
      <c r="AA19" s="33">
        <f t="shared" si="2"/>
        <v>0</v>
      </c>
      <c r="AB19" s="33">
        <f t="shared" si="2"/>
        <v>0</v>
      </c>
      <c r="AC19" s="33">
        <f t="shared" si="2"/>
        <v>0</v>
      </c>
      <c r="AD19" s="33">
        <f t="shared" si="2"/>
        <v>0</v>
      </c>
      <c r="AE19" s="33">
        <f t="shared" si="2"/>
        <v>0</v>
      </c>
      <c r="AF19" s="33">
        <f t="shared" si="2"/>
        <v>0</v>
      </c>
      <c r="AG19" s="33">
        <f t="shared" si="2"/>
        <v>0</v>
      </c>
      <c r="AH19" s="33">
        <f t="shared" si="2"/>
        <v>0</v>
      </c>
      <c r="AI19" s="36">
        <f>IF(ISERROR(AH19/J19),0,AH19/J19)</f>
        <v>0</v>
      </c>
      <c r="AJ19" s="36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120" t="s">
        <v>50</v>
      </c>
      <c r="B20" s="121"/>
      <c r="C20" s="121"/>
      <c r="D20" s="121"/>
      <c r="E20" s="122"/>
      <c r="F20" s="9"/>
      <c r="G20" s="10"/>
      <c r="H20" s="11"/>
      <c r="I20" s="11"/>
      <c r="J20" s="12"/>
      <c r="K20" s="13"/>
      <c r="L20" s="14"/>
      <c r="M20" s="15"/>
      <c r="N20" s="15"/>
      <c r="O20" s="15"/>
      <c r="P20" s="10"/>
      <c r="Q20" s="16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7"/>
      <c r="AJ20" s="17"/>
    </row>
    <row r="21" spans="1:106" ht="12.75" hidden="1" customHeight="1" outlineLevel="1" x14ac:dyDescent="0.25">
      <c r="A21" s="18">
        <v>1</v>
      </c>
      <c r="B21" s="19"/>
      <c r="C21" s="20"/>
      <c r="D21" s="21"/>
      <c r="E21" s="22"/>
      <c r="F21" s="22"/>
      <c r="G21" s="22"/>
      <c r="H21" s="21"/>
      <c r="I21" s="21"/>
      <c r="J21" s="118"/>
      <c r="K21" s="23"/>
      <c r="L21" s="22"/>
      <c r="M21" s="24"/>
      <c r="N21" s="24"/>
      <c r="O21" s="24"/>
      <c r="P21" s="22"/>
      <c r="Q21" s="22"/>
      <c r="R21" s="24"/>
      <c r="S21" s="24"/>
      <c r="T21" s="24"/>
      <c r="U21" s="25">
        <f>SUM(R21:T21)</f>
        <v>0</v>
      </c>
      <c r="V21" s="24"/>
      <c r="W21" s="24"/>
      <c r="X21" s="24"/>
      <c r="Y21" s="25">
        <f>SUM(V21:X21)</f>
        <v>0</v>
      </c>
      <c r="Z21" s="24"/>
      <c r="AA21" s="24"/>
      <c r="AB21" s="24"/>
      <c r="AC21" s="25">
        <f>SUM(Z21:AB21)</f>
        <v>0</v>
      </c>
      <c r="AD21" s="24"/>
      <c r="AE21" s="24"/>
      <c r="AF21" s="24"/>
      <c r="AG21" s="25">
        <f>SUM(AD21:AF21)</f>
        <v>0</v>
      </c>
      <c r="AH21" s="25">
        <f>SUM(U21,Y21,AC21,AG21)</f>
        <v>0</v>
      </c>
      <c r="AI21" s="26">
        <f>IF(ISERROR(AH21/J21),0,AH21/J21)</f>
        <v>0</v>
      </c>
      <c r="AJ21" s="27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9"/>
      <c r="C22" s="28"/>
      <c r="D22" s="29"/>
      <c r="E22" s="30"/>
      <c r="F22" s="30"/>
      <c r="G22" s="30"/>
      <c r="H22" s="29"/>
      <c r="I22" s="29"/>
      <c r="J22" s="119"/>
      <c r="K22" s="31"/>
      <c r="L22" s="30"/>
      <c r="M22" s="24"/>
      <c r="N22" s="24"/>
      <c r="O22" s="24"/>
      <c r="P22" s="30"/>
      <c r="Q22" s="30"/>
      <c r="R22" s="24"/>
      <c r="S22" s="24"/>
      <c r="T22" s="24"/>
      <c r="U22" s="25">
        <f>SUM(R22:T22)</f>
        <v>0</v>
      </c>
      <c r="V22" s="24"/>
      <c r="W22" s="24"/>
      <c r="X22" s="24"/>
      <c r="Y22" s="25">
        <f>SUM(V22:X22)</f>
        <v>0</v>
      </c>
      <c r="Z22" s="24"/>
      <c r="AA22" s="24"/>
      <c r="AB22" s="24"/>
      <c r="AC22" s="25">
        <f>SUM(Z22:AB22)</f>
        <v>0</v>
      </c>
      <c r="AD22" s="24"/>
      <c r="AE22" s="24"/>
      <c r="AF22" s="24"/>
      <c r="AG22" s="25">
        <f>SUM(AD22:AF22)</f>
        <v>0</v>
      </c>
      <c r="AH22" s="25">
        <f>SUM(U22,Y22,AC22,AG22)</f>
        <v>0</v>
      </c>
      <c r="AI22" s="26">
        <f>IF(ISERROR(AH22/J22),0,AH22/J22)</f>
        <v>0</v>
      </c>
      <c r="AJ22" s="27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7" customFormat="1" ht="12.75" customHeight="1" collapsed="1" x14ac:dyDescent="0.25">
      <c r="A23" s="108" t="s">
        <v>51</v>
      </c>
      <c r="B23" s="109"/>
      <c r="C23" s="110"/>
      <c r="D23" s="110"/>
      <c r="E23" s="110"/>
      <c r="F23" s="110"/>
      <c r="G23" s="110"/>
      <c r="H23" s="110"/>
      <c r="I23" s="111"/>
      <c r="J23" s="33">
        <f>SUM(J21:J22)</f>
        <v>0</v>
      </c>
      <c r="K23" s="33">
        <f>SUM(K21:K22)</f>
        <v>0</v>
      </c>
      <c r="L23" s="32"/>
      <c r="M23" s="33">
        <f>SUM(M21:M22)</f>
        <v>0</v>
      </c>
      <c r="N23" s="33">
        <f>SUM(N21:N22)</f>
        <v>0</v>
      </c>
      <c r="O23" s="33">
        <f>SUM(O21:O22)</f>
        <v>0</v>
      </c>
      <c r="P23" s="34"/>
      <c r="Q23" s="35"/>
      <c r="R23" s="33">
        <f t="shared" ref="R23:AH23" si="3">SUM(R21:R22)</f>
        <v>0</v>
      </c>
      <c r="S23" s="33">
        <f t="shared" si="3"/>
        <v>0</v>
      </c>
      <c r="T23" s="33">
        <f>SUM(T21:T22)</f>
        <v>0</v>
      </c>
      <c r="U23" s="33">
        <f>SUM(U21:U22)</f>
        <v>0</v>
      </c>
      <c r="V23" s="33">
        <f t="shared" si="3"/>
        <v>0</v>
      </c>
      <c r="W23" s="33">
        <f t="shared" si="3"/>
        <v>0</v>
      </c>
      <c r="X23" s="33">
        <f t="shared" si="3"/>
        <v>0</v>
      </c>
      <c r="Y23" s="33">
        <f t="shared" si="3"/>
        <v>0</v>
      </c>
      <c r="Z23" s="33">
        <f t="shared" si="3"/>
        <v>0</v>
      </c>
      <c r="AA23" s="33">
        <f t="shared" si="3"/>
        <v>0</v>
      </c>
      <c r="AB23" s="33">
        <f t="shared" si="3"/>
        <v>0</v>
      </c>
      <c r="AC23" s="33">
        <f t="shared" si="3"/>
        <v>0</v>
      </c>
      <c r="AD23" s="33">
        <f t="shared" si="3"/>
        <v>0</v>
      </c>
      <c r="AE23" s="33">
        <f t="shared" si="3"/>
        <v>0</v>
      </c>
      <c r="AF23" s="33">
        <f t="shared" si="3"/>
        <v>0</v>
      </c>
      <c r="AG23" s="33">
        <f t="shared" si="3"/>
        <v>0</v>
      </c>
      <c r="AH23" s="33">
        <f t="shared" si="3"/>
        <v>0</v>
      </c>
      <c r="AI23" s="36">
        <f>IF(ISERROR(AH23/J23),0,AH23/J23)</f>
        <v>0</v>
      </c>
      <c r="AJ23" s="36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120" t="s">
        <v>52</v>
      </c>
      <c r="B24" s="121"/>
      <c r="C24" s="121"/>
      <c r="D24" s="121"/>
      <c r="E24" s="122"/>
      <c r="F24" s="9"/>
      <c r="G24" s="10"/>
      <c r="H24" s="11"/>
      <c r="I24" s="11"/>
      <c r="J24" s="12"/>
      <c r="K24" s="13"/>
      <c r="L24" s="14"/>
      <c r="M24" s="15"/>
      <c r="N24" s="15"/>
      <c r="O24" s="15"/>
      <c r="P24" s="10"/>
      <c r="Q24" s="16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7"/>
      <c r="AJ24" s="17"/>
    </row>
    <row r="25" spans="1:106" hidden="1" outlineLevel="1" x14ac:dyDescent="0.25">
      <c r="A25" s="18">
        <v>1</v>
      </c>
      <c r="B25" s="19"/>
      <c r="C25" s="40"/>
      <c r="D25" s="41"/>
      <c r="E25" s="42"/>
      <c r="F25" s="43"/>
      <c r="G25" s="43"/>
      <c r="H25" s="44"/>
      <c r="I25" s="44"/>
      <c r="J25" s="118"/>
      <c r="K25" s="45"/>
      <c r="L25" s="46"/>
      <c r="M25" s="47"/>
      <c r="N25" s="48"/>
      <c r="O25" s="47"/>
      <c r="P25" s="49"/>
      <c r="Q25" s="49"/>
      <c r="R25" s="24"/>
      <c r="S25" s="24"/>
      <c r="T25" s="24"/>
      <c r="U25" s="25">
        <f>SUM(R25:T25)</f>
        <v>0</v>
      </c>
      <c r="V25" s="24"/>
      <c r="W25" s="24"/>
      <c r="X25" s="24"/>
      <c r="Y25" s="25">
        <f>SUM(V25:X25)</f>
        <v>0</v>
      </c>
      <c r="Z25" s="24"/>
      <c r="AA25" s="24"/>
      <c r="AB25" s="24"/>
      <c r="AC25" s="25">
        <f>SUM(Z25:AB25)</f>
        <v>0</v>
      </c>
      <c r="AD25" s="24"/>
      <c r="AE25" s="24">
        <v>0</v>
      </c>
      <c r="AF25" s="24">
        <v>0</v>
      </c>
      <c r="AG25" s="25">
        <f>SUM(AD25:AF25)</f>
        <v>0</v>
      </c>
      <c r="AH25" s="25">
        <f>SUM(U25,Y25,AC25,AG25)</f>
        <v>0</v>
      </c>
      <c r="AI25" s="26">
        <f>IF(ISERROR(AH25/J25),0,AH25/J25)</f>
        <v>0</v>
      </c>
      <c r="AJ25" s="27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9"/>
      <c r="C26" s="50"/>
      <c r="D26" s="51"/>
      <c r="E26" s="52"/>
      <c r="F26" s="43"/>
      <c r="G26" s="43"/>
      <c r="H26" s="53"/>
      <c r="I26" s="44"/>
      <c r="J26" s="119"/>
      <c r="K26" s="54"/>
      <c r="L26" s="46"/>
      <c r="M26" s="47"/>
      <c r="N26" s="48"/>
      <c r="O26" s="47"/>
      <c r="P26" s="49"/>
      <c r="Q26" s="49"/>
      <c r="R26" s="24"/>
      <c r="S26" s="24"/>
      <c r="T26" s="24"/>
      <c r="U26" s="25">
        <f>SUM(R26:T26)</f>
        <v>0</v>
      </c>
      <c r="V26" s="24"/>
      <c r="W26" s="24"/>
      <c r="X26" s="24"/>
      <c r="Y26" s="25">
        <f>SUM(V26:X26)</f>
        <v>0</v>
      </c>
      <c r="Z26" s="24"/>
      <c r="AA26" s="24"/>
      <c r="AB26" s="24"/>
      <c r="AC26" s="25">
        <f>SUM(Z26:AB26)</f>
        <v>0</v>
      </c>
      <c r="AD26" s="24"/>
      <c r="AE26" s="24">
        <v>0</v>
      </c>
      <c r="AF26" s="24">
        <v>0</v>
      </c>
      <c r="AG26" s="25">
        <f>SUM(AD26:AF26)</f>
        <v>0</v>
      </c>
      <c r="AH26" s="25">
        <f>SUM(U26,Y26,AC26,AG26)</f>
        <v>0</v>
      </c>
      <c r="AI26" s="26">
        <f>IF(ISERROR(AH26/J26),0,AH26/J26)</f>
        <v>0</v>
      </c>
      <c r="AJ26" s="27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7" customFormat="1" ht="12.75" customHeight="1" collapsed="1" x14ac:dyDescent="0.25">
      <c r="A27" s="108" t="s">
        <v>53</v>
      </c>
      <c r="B27" s="109"/>
      <c r="C27" s="110"/>
      <c r="D27" s="110"/>
      <c r="E27" s="110"/>
      <c r="F27" s="110"/>
      <c r="G27" s="110"/>
      <c r="H27" s="110"/>
      <c r="I27" s="111"/>
      <c r="J27" s="33">
        <f>SUM(J25:J26)</f>
        <v>0</v>
      </c>
      <c r="K27" s="33">
        <f>SUM(K25:K26)</f>
        <v>0</v>
      </c>
      <c r="L27" s="32"/>
      <c r="M27" s="33">
        <f>SUM(M25:M26)</f>
        <v>0</v>
      </c>
      <c r="N27" s="33">
        <f>SUM(N25:N26)</f>
        <v>0</v>
      </c>
      <c r="O27" s="33">
        <f>SUM(O25:O26)</f>
        <v>0</v>
      </c>
      <c r="P27" s="34"/>
      <c r="Q27" s="35"/>
      <c r="R27" s="33">
        <f t="shared" ref="R27:AH27" si="4">SUM(R25:R26)</f>
        <v>0</v>
      </c>
      <c r="S27" s="33">
        <f t="shared" si="4"/>
        <v>0</v>
      </c>
      <c r="T27" s="33">
        <f t="shared" si="4"/>
        <v>0</v>
      </c>
      <c r="U27" s="33">
        <f t="shared" si="4"/>
        <v>0</v>
      </c>
      <c r="V27" s="33">
        <f t="shared" si="4"/>
        <v>0</v>
      </c>
      <c r="W27" s="33">
        <f t="shared" si="4"/>
        <v>0</v>
      </c>
      <c r="X27" s="33">
        <f t="shared" si="4"/>
        <v>0</v>
      </c>
      <c r="Y27" s="33">
        <f t="shared" si="4"/>
        <v>0</v>
      </c>
      <c r="Z27" s="33">
        <f t="shared" si="4"/>
        <v>0</v>
      </c>
      <c r="AA27" s="33">
        <f t="shared" si="4"/>
        <v>0</v>
      </c>
      <c r="AB27" s="33">
        <f t="shared" si="4"/>
        <v>0</v>
      </c>
      <c r="AC27" s="33">
        <f t="shared" si="4"/>
        <v>0</v>
      </c>
      <c r="AD27" s="33">
        <f t="shared" si="4"/>
        <v>0</v>
      </c>
      <c r="AE27" s="33">
        <f t="shared" si="4"/>
        <v>0</v>
      </c>
      <c r="AF27" s="33">
        <f t="shared" si="4"/>
        <v>0</v>
      </c>
      <c r="AG27" s="33">
        <f t="shared" si="4"/>
        <v>0</v>
      </c>
      <c r="AH27" s="33">
        <f t="shared" si="4"/>
        <v>0</v>
      </c>
      <c r="AI27" s="36">
        <f>IF(ISERROR(AH27/J27),0,AH27/J27)</f>
        <v>0</v>
      </c>
      <c r="AJ27" s="36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120" t="s">
        <v>54</v>
      </c>
      <c r="B28" s="121"/>
      <c r="C28" s="121"/>
      <c r="D28" s="121"/>
      <c r="E28" s="122"/>
      <c r="F28" s="9"/>
      <c r="G28" s="10"/>
      <c r="H28" s="11"/>
      <c r="I28" s="11"/>
      <c r="J28" s="12"/>
      <c r="K28" s="13"/>
      <c r="L28" s="14"/>
      <c r="M28" s="15"/>
      <c r="N28" s="15"/>
      <c r="O28" s="15"/>
      <c r="P28" s="10"/>
      <c r="Q28" s="16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7"/>
      <c r="AJ28" s="17"/>
    </row>
    <row r="29" spans="1:106" ht="12.75" hidden="1" customHeight="1" outlineLevel="1" x14ac:dyDescent="0.25">
      <c r="A29" s="18">
        <v>1</v>
      </c>
      <c r="B29" s="19"/>
      <c r="C29" s="20"/>
      <c r="D29" s="21"/>
      <c r="E29" s="22"/>
      <c r="F29" s="22"/>
      <c r="G29" s="22"/>
      <c r="H29" s="21"/>
      <c r="I29" s="21"/>
      <c r="J29" s="118"/>
      <c r="K29" s="23"/>
      <c r="L29" s="22"/>
      <c r="M29" s="24"/>
      <c r="N29" s="24"/>
      <c r="O29" s="24"/>
      <c r="P29" s="22"/>
      <c r="Q29" s="22"/>
      <c r="R29" s="24"/>
      <c r="S29" s="24"/>
      <c r="T29" s="24"/>
      <c r="U29" s="25">
        <f>SUM(R29:T29)</f>
        <v>0</v>
      </c>
      <c r="V29" s="24"/>
      <c r="W29" s="24"/>
      <c r="X29" s="24"/>
      <c r="Y29" s="25">
        <f>SUM(V29:X29)</f>
        <v>0</v>
      </c>
      <c r="Z29" s="24"/>
      <c r="AA29" s="24"/>
      <c r="AB29" s="24"/>
      <c r="AC29" s="25">
        <f>SUM(Z29:AB29)</f>
        <v>0</v>
      </c>
      <c r="AD29" s="24"/>
      <c r="AE29" s="24"/>
      <c r="AF29" s="24"/>
      <c r="AG29" s="25">
        <f>SUM(AD29:AF29)</f>
        <v>0</v>
      </c>
      <c r="AH29" s="25">
        <f>SUM(U29,Y29,AC29,AG29)</f>
        <v>0</v>
      </c>
      <c r="AI29" s="26">
        <f>IF(ISERROR(AH29/J29),0,AH29/J29)</f>
        <v>0</v>
      </c>
      <c r="AJ29" s="27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9"/>
      <c r="C30" s="28"/>
      <c r="D30" s="29"/>
      <c r="E30" s="30"/>
      <c r="F30" s="30"/>
      <c r="G30" s="30"/>
      <c r="H30" s="29"/>
      <c r="I30" s="29"/>
      <c r="J30" s="119"/>
      <c r="K30" s="31"/>
      <c r="L30" s="30"/>
      <c r="M30" s="24"/>
      <c r="N30" s="24"/>
      <c r="O30" s="24"/>
      <c r="P30" s="30"/>
      <c r="Q30" s="30"/>
      <c r="R30" s="24"/>
      <c r="S30" s="24"/>
      <c r="T30" s="24"/>
      <c r="U30" s="25">
        <f>SUM(R30:T30)</f>
        <v>0</v>
      </c>
      <c r="V30" s="24"/>
      <c r="W30" s="24"/>
      <c r="X30" s="24"/>
      <c r="Y30" s="25">
        <f>SUM(V30:X30)</f>
        <v>0</v>
      </c>
      <c r="Z30" s="24"/>
      <c r="AA30" s="24"/>
      <c r="AB30" s="24"/>
      <c r="AC30" s="25">
        <f>SUM(Z30:AB30)</f>
        <v>0</v>
      </c>
      <c r="AD30" s="24"/>
      <c r="AE30" s="24"/>
      <c r="AF30" s="24"/>
      <c r="AG30" s="25">
        <f>SUM(AD30:AF30)</f>
        <v>0</v>
      </c>
      <c r="AH30" s="25">
        <f>SUM(U30,Y30,AC30,AG30)</f>
        <v>0</v>
      </c>
      <c r="AI30" s="26">
        <f>IF(ISERROR(AH30/J30),0,AH30/J30)</f>
        <v>0</v>
      </c>
      <c r="AJ30" s="27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7" customFormat="1" ht="12.75" customHeight="1" collapsed="1" x14ac:dyDescent="0.25">
      <c r="A31" s="108" t="s">
        <v>55</v>
      </c>
      <c r="B31" s="109"/>
      <c r="C31" s="110"/>
      <c r="D31" s="110"/>
      <c r="E31" s="110"/>
      <c r="F31" s="110"/>
      <c r="G31" s="110"/>
      <c r="H31" s="110"/>
      <c r="I31" s="111"/>
      <c r="J31" s="33">
        <f>SUM(J29:J30)</f>
        <v>0</v>
      </c>
      <c r="K31" s="33">
        <f>SUM(K29:K30)</f>
        <v>0</v>
      </c>
      <c r="L31" s="32"/>
      <c r="M31" s="33">
        <f>SUM(M29:M30)</f>
        <v>0</v>
      </c>
      <c r="N31" s="33">
        <f>SUM(N29:N30)</f>
        <v>0</v>
      </c>
      <c r="O31" s="33">
        <f>SUM(O29:O30)</f>
        <v>0</v>
      </c>
      <c r="P31" s="34"/>
      <c r="Q31" s="35"/>
      <c r="R31" s="33">
        <f t="shared" ref="R31:AH31" si="5">SUM(R29:R30)</f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  <c r="Y31" s="33">
        <f t="shared" si="5"/>
        <v>0</v>
      </c>
      <c r="Z31" s="33">
        <f t="shared" si="5"/>
        <v>0</v>
      </c>
      <c r="AA31" s="33">
        <f t="shared" si="5"/>
        <v>0</v>
      </c>
      <c r="AB31" s="33">
        <f t="shared" si="5"/>
        <v>0</v>
      </c>
      <c r="AC31" s="33">
        <f t="shared" si="5"/>
        <v>0</v>
      </c>
      <c r="AD31" s="33">
        <f t="shared" si="5"/>
        <v>0</v>
      </c>
      <c r="AE31" s="33">
        <f t="shared" si="5"/>
        <v>0</v>
      </c>
      <c r="AF31" s="33">
        <f t="shared" si="5"/>
        <v>0</v>
      </c>
      <c r="AG31" s="33">
        <f t="shared" si="5"/>
        <v>0</v>
      </c>
      <c r="AH31" s="33">
        <f t="shared" si="5"/>
        <v>0</v>
      </c>
      <c r="AI31" s="36">
        <f>IF(ISERROR(AH31/J31),0,AH31/J31)</f>
        <v>0</v>
      </c>
      <c r="AJ31" s="36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120" t="s">
        <v>56</v>
      </c>
      <c r="B32" s="121"/>
      <c r="C32" s="121"/>
      <c r="D32" s="121"/>
      <c r="E32" s="122"/>
      <c r="F32" s="9"/>
      <c r="G32" s="10"/>
      <c r="H32" s="11"/>
      <c r="I32" s="11"/>
      <c r="J32" s="12"/>
      <c r="K32" s="13"/>
      <c r="L32" s="14"/>
      <c r="M32" s="15"/>
      <c r="N32" s="15"/>
      <c r="O32" s="15"/>
      <c r="P32" s="10"/>
      <c r="Q32" s="16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7"/>
      <c r="AJ32" s="17"/>
    </row>
    <row r="33" spans="1:106" ht="12.75" hidden="1" customHeight="1" outlineLevel="1" x14ac:dyDescent="0.25">
      <c r="A33" s="18">
        <v>1</v>
      </c>
      <c r="B33" s="19"/>
      <c r="C33" s="20"/>
      <c r="D33" s="21"/>
      <c r="E33" s="22"/>
      <c r="F33" s="22"/>
      <c r="G33" s="22"/>
      <c r="H33" s="21"/>
      <c r="I33" s="21"/>
      <c r="J33" s="118"/>
      <c r="K33" s="23"/>
      <c r="L33" s="22"/>
      <c r="M33" s="24"/>
      <c r="N33" s="24"/>
      <c r="O33" s="24"/>
      <c r="P33" s="22"/>
      <c r="Q33" s="22"/>
      <c r="R33" s="24"/>
      <c r="S33" s="24"/>
      <c r="T33" s="24"/>
      <c r="U33" s="25">
        <f>SUM(R33:T33)</f>
        <v>0</v>
      </c>
      <c r="V33" s="24"/>
      <c r="W33" s="24"/>
      <c r="X33" s="24"/>
      <c r="Y33" s="25">
        <f>SUM(V33:X33)</f>
        <v>0</v>
      </c>
      <c r="Z33" s="24"/>
      <c r="AA33" s="24"/>
      <c r="AB33" s="24"/>
      <c r="AC33" s="25">
        <f>SUM(Z33:AB33)</f>
        <v>0</v>
      </c>
      <c r="AD33" s="24"/>
      <c r="AE33" s="24"/>
      <c r="AF33" s="24"/>
      <c r="AG33" s="25">
        <f>SUM(AD33:AF33)</f>
        <v>0</v>
      </c>
      <c r="AH33" s="25">
        <f>SUM(U33,Y33,AC33,AG33)</f>
        <v>0</v>
      </c>
      <c r="AI33" s="26">
        <f>IF(ISERROR(AH33/J33),0,AH33/J33)</f>
        <v>0</v>
      </c>
      <c r="AJ33" s="27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9"/>
      <c r="C34" s="28"/>
      <c r="D34" s="29"/>
      <c r="E34" s="30"/>
      <c r="F34" s="30"/>
      <c r="G34" s="30"/>
      <c r="H34" s="29"/>
      <c r="I34" s="29"/>
      <c r="J34" s="119"/>
      <c r="K34" s="31"/>
      <c r="L34" s="30"/>
      <c r="M34" s="24"/>
      <c r="N34" s="24"/>
      <c r="O34" s="24"/>
      <c r="P34" s="30"/>
      <c r="Q34" s="30"/>
      <c r="R34" s="24"/>
      <c r="S34" s="24"/>
      <c r="T34" s="24"/>
      <c r="U34" s="25">
        <f>SUM(R34:T34)</f>
        <v>0</v>
      </c>
      <c r="V34" s="24"/>
      <c r="W34" s="24"/>
      <c r="X34" s="24"/>
      <c r="Y34" s="25">
        <f>SUM(V34:X34)</f>
        <v>0</v>
      </c>
      <c r="Z34" s="24"/>
      <c r="AA34" s="24"/>
      <c r="AB34" s="24"/>
      <c r="AC34" s="25">
        <f>SUM(Z34:AB34)</f>
        <v>0</v>
      </c>
      <c r="AD34" s="24"/>
      <c r="AE34" s="24"/>
      <c r="AF34" s="24"/>
      <c r="AG34" s="25">
        <f>SUM(AD34:AF34)</f>
        <v>0</v>
      </c>
      <c r="AH34" s="25">
        <f>SUM(U34,Y34,AC34,AG34)</f>
        <v>0</v>
      </c>
      <c r="AI34" s="26">
        <f>IF(ISERROR(AH34/J34),0,AH34/J34)</f>
        <v>0</v>
      </c>
      <c r="AJ34" s="27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7" customFormat="1" ht="12.75" customHeight="1" collapsed="1" x14ac:dyDescent="0.25">
      <c r="A35" s="108" t="s">
        <v>57</v>
      </c>
      <c r="B35" s="109"/>
      <c r="C35" s="110"/>
      <c r="D35" s="110"/>
      <c r="E35" s="110"/>
      <c r="F35" s="110"/>
      <c r="G35" s="110"/>
      <c r="H35" s="110"/>
      <c r="I35" s="111"/>
      <c r="J35" s="33">
        <f>SUM(J33:J34)</f>
        <v>0</v>
      </c>
      <c r="K35" s="33">
        <f>SUM(K33:K34)</f>
        <v>0</v>
      </c>
      <c r="L35" s="32"/>
      <c r="M35" s="33">
        <f>SUM(M33:M34)</f>
        <v>0</v>
      </c>
      <c r="N35" s="33">
        <f>SUM(N33:N34)</f>
        <v>0</v>
      </c>
      <c r="O35" s="33">
        <f>SUM(O33:O34)</f>
        <v>0</v>
      </c>
      <c r="P35" s="34"/>
      <c r="Q35" s="35"/>
      <c r="R35" s="33">
        <f t="shared" ref="R35:AH35" si="6">SUM(R33:R34)</f>
        <v>0</v>
      </c>
      <c r="S35" s="33">
        <f t="shared" si="6"/>
        <v>0</v>
      </c>
      <c r="T35" s="33">
        <f t="shared" si="6"/>
        <v>0</v>
      </c>
      <c r="U35" s="33">
        <f t="shared" si="6"/>
        <v>0</v>
      </c>
      <c r="V35" s="33">
        <f t="shared" si="6"/>
        <v>0</v>
      </c>
      <c r="W35" s="33">
        <f t="shared" si="6"/>
        <v>0</v>
      </c>
      <c r="X35" s="33">
        <f t="shared" si="6"/>
        <v>0</v>
      </c>
      <c r="Y35" s="33">
        <f t="shared" si="6"/>
        <v>0</v>
      </c>
      <c r="Z35" s="33">
        <f t="shared" si="6"/>
        <v>0</v>
      </c>
      <c r="AA35" s="33">
        <f t="shared" si="6"/>
        <v>0</v>
      </c>
      <c r="AB35" s="33">
        <f t="shared" si="6"/>
        <v>0</v>
      </c>
      <c r="AC35" s="33">
        <f t="shared" si="6"/>
        <v>0</v>
      </c>
      <c r="AD35" s="33">
        <f t="shared" si="6"/>
        <v>0</v>
      </c>
      <c r="AE35" s="33">
        <f t="shared" si="6"/>
        <v>0</v>
      </c>
      <c r="AF35" s="33">
        <f t="shared" si="6"/>
        <v>0</v>
      </c>
      <c r="AG35" s="33">
        <f t="shared" si="6"/>
        <v>0</v>
      </c>
      <c r="AH35" s="33">
        <f t="shared" si="6"/>
        <v>0</v>
      </c>
      <c r="AI35" s="36">
        <f>IF(ISERROR(AH35/J35),0,AH35/J35)</f>
        <v>0</v>
      </c>
      <c r="AJ35" s="36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120" t="s">
        <v>58</v>
      </c>
      <c r="B36" s="121"/>
      <c r="C36" s="121"/>
      <c r="D36" s="121"/>
      <c r="E36" s="122"/>
      <c r="F36" s="9"/>
      <c r="G36" s="10"/>
      <c r="H36" s="11"/>
      <c r="I36" s="11"/>
      <c r="J36" s="12"/>
      <c r="K36" s="13"/>
      <c r="L36" s="14"/>
      <c r="M36" s="15"/>
      <c r="N36" s="15"/>
      <c r="O36" s="15"/>
      <c r="P36" s="10"/>
      <c r="Q36" s="16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7"/>
      <c r="AJ36" s="17"/>
    </row>
    <row r="37" spans="1:106" ht="12.75" hidden="1" customHeight="1" outlineLevel="1" x14ac:dyDescent="0.25">
      <c r="A37" s="18">
        <v>1</v>
      </c>
      <c r="B37" s="19"/>
      <c r="C37" s="20"/>
      <c r="D37" s="21"/>
      <c r="E37" s="22"/>
      <c r="F37" s="22"/>
      <c r="G37" s="22"/>
      <c r="H37" s="21"/>
      <c r="I37" s="21"/>
      <c r="J37" s="118"/>
      <c r="K37" s="23"/>
      <c r="L37" s="22"/>
      <c r="M37" s="24"/>
      <c r="N37" s="24"/>
      <c r="O37" s="24"/>
      <c r="P37" s="22"/>
      <c r="Q37" s="22"/>
      <c r="R37" s="24"/>
      <c r="S37" s="24"/>
      <c r="T37" s="24"/>
      <c r="U37" s="25">
        <f>SUM(R37:T37)</f>
        <v>0</v>
      </c>
      <c r="V37" s="24"/>
      <c r="W37" s="24"/>
      <c r="X37" s="24"/>
      <c r="Y37" s="25">
        <f>SUM(V37:X37)</f>
        <v>0</v>
      </c>
      <c r="Z37" s="24"/>
      <c r="AA37" s="24"/>
      <c r="AB37" s="24"/>
      <c r="AC37" s="25">
        <f>SUM(Z37:AB37)</f>
        <v>0</v>
      </c>
      <c r="AD37" s="24"/>
      <c r="AE37" s="24"/>
      <c r="AF37" s="24"/>
      <c r="AG37" s="25">
        <f>SUM(AD37:AF37)</f>
        <v>0</v>
      </c>
      <c r="AH37" s="25">
        <f>SUM(U37,Y37,AC37,AG37)</f>
        <v>0</v>
      </c>
      <c r="AI37" s="26">
        <f>IF(ISERROR(AH37/J37),0,AH37/J37)</f>
        <v>0</v>
      </c>
      <c r="AJ37" s="27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9"/>
      <c r="C38" s="28"/>
      <c r="D38" s="29"/>
      <c r="E38" s="30"/>
      <c r="F38" s="30"/>
      <c r="G38" s="30"/>
      <c r="H38" s="29"/>
      <c r="I38" s="29"/>
      <c r="J38" s="119"/>
      <c r="K38" s="31"/>
      <c r="L38" s="30"/>
      <c r="M38" s="24"/>
      <c r="N38" s="24"/>
      <c r="O38" s="24"/>
      <c r="P38" s="30"/>
      <c r="Q38" s="30"/>
      <c r="R38" s="24"/>
      <c r="S38" s="24"/>
      <c r="T38" s="24"/>
      <c r="U38" s="25">
        <f>SUM(R38:T38)</f>
        <v>0</v>
      </c>
      <c r="V38" s="24"/>
      <c r="W38" s="24"/>
      <c r="X38" s="24"/>
      <c r="Y38" s="25">
        <f>SUM(V38:X38)</f>
        <v>0</v>
      </c>
      <c r="Z38" s="24"/>
      <c r="AA38" s="24"/>
      <c r="AB38" s="24"/>
      <c r="AC38" s="25">
        <f>SUM(Z38:AB38)</f>
        <v>0</v>
      </c>
      <c r="AD38" s="24"/>
      <c r="AE38" s="24"/>
      <c r="AF38" s="24"/>
      <c r="AG38" s="25">
        <f>SUM(AD38:AF38)</f>
        <v>0</v>
      </c>
      <c r="AH38" s="25">
        <f>SUM(U38,Y38,AC38,AG38)</f>
        <v>0</v>
      </c>
      <c r="AI38" s="26">
        <f>IF(ISERROR(AH38/J38),0,AH38/J38)</f>
        <v>0</v>
      </c>
      <c r="AJ38" s="27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7" customFormat="1" ht="12.75" customHeight="1" collapsed="1" x14ac:dyDescent="0.25">
      <c r="A39" s="108" t="s">
        <v>59</v>
      </c>
      <c r="B39" s="109"/>
      <c r="C39" s="110"/>
      <c r="D39" s="110"/>
      <c r="E39" s="110"/>
      <c r="F39" s="110"/>
      <c r="G39" s="110"/>
      <c r="H39" s="110"/>
      <c r="I39" s="111"/>
      <c r="J39" s="33">
        <f>SUM(J37:J38)</f>
        <v>0</v>
      </c>
      <c r="K39" s="33">
        <f>SUM(K37:K38)</f>
        <v>0</v>
      </c>
      <c r="L39" s="32"/>
      <c r="M39" s="33">
        <f>SUM(M37:M38)</f>
        <v>0</v>
      </c>
      <c r="N39" s="33">
        <f>SUM(N37:N38)</f>
        <v>0</v>
      </c>
      <c r="O39" s="33">
        <f>SUM(O37:O38)</f>
        <v>0</v>
      </c>
      <c r="P39" s="34"/>
      <c r="Q39" s="35"/>
      <c r="R39" s="33">
        <f t="shared" ref="R39:AH39" si="7">SUM(R37:R38)</f>
        <v>0</v>
      </c>
      <c r="S39" s="33">
        <f t="shared" si="7"/>
        <v>0</v>
      </c>
      <c r="T39" s="33">
        <f t="shared" si="7"/>
        <v>0</v>
      </c>
      <c r="U39" s="33">
        <f t="shared" si="7"/>
        <v>0</v>
      </c>
      <c r="V39" s="33">
        <f t="shared" si="7"/>
        <v>0</v>
      </c>
      <c r="W39" s="33">
        <f t="shared" si="7"/>
        <v>0</v>
      </c>
      <c r="X39" s="33">
        <f t="shared" si="7"/>
        <v>0</v>
      </c>
      <c r="Y39" s="33">
        <f t="shared" si="7"/>
        <v>0</v>
      </c>
      <c r="Z39" s="33">
        <f t="shared" si="7"/>
        <v>0</v>
      </c>
      <c r="AA39" s="33">
        <f t="shared" si="7"/>
        <v>0</v>
      </c>
      <c r="AB39" s="33">
        <f t="shared" si="7"/>
        <v>0</v>
      </c>
      <c r="AC39" s="33">
        <f t="shared" si="7"/>
        <v>0</v>
      </c>
      <c r="AD39" s="33">
        <f t="shared" si="7"/>
        <v>0</v>
      </c>
      <c r="AE39" s="33">
        <f t="shared" si="7"/>
        <v>0</v>
      </c>
      <c r="AF39" s="33">
        <f t="shared" si="7"/>
        <v>0</v>
      </c>
      <c r="AG39" s="33">
        <f t="shared" si="7"/>
        <v>0</v>
      </c>
      <c r="AH39" s="33">
        <f t="shared" si="7"/>
        <v>0</v>
      </c>
      <c r="AI39" s="36">
        <f>IF(ISERROR(AH39/J39),0,AH39/J39)</f>
        <v>0</v>
      </c>
      <c r="AJ39" s="36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120" t="s">
        <v>60</v>
      </c>
      <c r="B40" s="121"/>
      <c r="C40" s="121"/>
      <c r="D40" s="121"/>
      <c r="E40" s="122"/>
      <c r="F40" s="9"/>
      <c r="G40" s="10"/>
      <c r="H40" s="11"/>
      <c r="I40" s="11"/>
      <c r="J40" s="12"/>
      <c r="K40" s="13"/>
      <c r="L40" s="14"/>
      <c r="M40" s="15"/>
      <c r="N40" s="15"/>
      <c r="O40" s="15"/>
      <c r="P40" s="10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7"/>
      <c r="AJ40" s="17"/>
    </row>
    <row r="41" spans="1:106" hidden="1" outlineLevel="1" x14ac:dyDescent="0.25">
      <c r="A41" s="18">
        <v>1</v>
      </c>
      <c r="B41" s="19"/>
      <c r="C41" s="40"/>
      <c r="D41" s="41"/>
      <c r="E41" s="42"/>
      <c r="F41" s="43"/>
      <c r="G41" s="43"/>
      <c r="H41" s="55"/>
      <c r="I41" s="55"/>
      <c r="J41" s="118"/>
      <c r="K41" s="45"/>
      <c r="L41" s="46"/>
      <c r="M41" s="47"/>
      <c r="N41" s="48"/>
      <c r="O41" s="47"/>
      <c r="P41" s="49"/>
      <c r="Q41" s="49"/>
      <c r="R41" s="24"/>
      <c r="S41" s="24"/>
      <c r="T41" s="24"/>
      <c r="U41" s="25">
        <f>SUM(R41:T41)</f>
        <v>0</v>
      </c>
      <c r="V41" s="24"/>
      <c r="W41" s="24"/>
      <c r="X41" s="24"/>
      <c r="Y41" s="25">
        <f>SUM(V41:X41)</f>
        <v>0</v>
      </c>
      <c r="Z41" s="24"/>
      <c r="AA41" s="24"/>
      <c r="AB41" s="24"/>
      <c r="AC41" s="25">
        <f>SUM(Z41:AB41)</f>
        <v>0</v>
      </c>
      <c r="AD41" s="24"/>
      <c r="AE41" s="24">
        <v>0</v>
      </c>
      <c r="AF41" s="24">
        <v>0</v>
      </c>
      <c r="AG41" s="25">
        <f>SUM(AD41:AF41)</f>
        <v>0</v>
      </c>
      <c r="AH41" s="25">
        <f>SUM(U41,Y41,AC41,AG41)</f>
        <v>0</v>
      </c>
      <c r="AI41" s="26">
        <f>IF(ISERROR(AH41/J41),0,AH41/J41)</f>
        <v>0</v>
      </c>
      <c r="AJ41" s="27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9"/>
      <c r="C42" s="20"/>
      <c r="D42" s="21"/>
      <c r="E42" s="30"/>
      <c r="F42" s="30"/>
      <c r="G42" s="30"/>
      <c r="H42" s="29"/>
      <c r="I42" s="29"/>
      <c r="J42" s="119"/>
      <c r="K42" s="31"/>
      <c r="L42" s="22"/>
      <c r="M42" s="24"/>
      <c r="N42" s="24"/>
      <c r="O42" s="24"/>
      <c r="P42" s="30"/>
      <c r="Q42" s="30"/>
      <c r="R42" s="24"/>
      <c r="S42" s="24"/>
      <c r="T42" s="24"/>
      <c r="U42" s="25">
        <f>SUM(R42:T42)</f>
        <v>0</v>
      </c>
      <c r="V42" s="24"/>
      <c r="W42" s="24"/>
      <c r="X42" s="24"/>
      <c r="Y42" s="25">
        <f>SUM(V42:X42)</f>
        <v>0</v>
      </c>
      <c r="Z42" s="24"/>
      <c r="AA42" s="24"/>
      <c r="AB42" s="24"/>
      <c r="AC42" s="25">
        <f>SUM(Z42:AB42)</f>
        <v>0</v>
      </c>
      <c r="AD42" s="24"/>
      <c r="AE42" s="24"/>
      <c r="AF42" s="24"/>
      <c r="AG42" s="25">
        <f>SUM(AD42:AF42)</f>
        <v>0</v>
      </c>
      <c r="AH42" s="25">
        <f>SUM(U42,Y42,AC42,AG42)</f>
        <v>0</v>
      </c>
      <c r="AI42" s="26">
        <f>IF(ISERROR(AH42/J42),0,AH42/J42)</f>
        <v>0</v>
      </c>
      <c r="AJ42" s="27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7" customFormat="1" ht="12.75" customHeight="1" collapsed="1" x14ac:dyDescent="0.25">
      <c r="A43" s="108" t="s">
        <v>61</v>
      </c>
      <c r="B43" s="109"/>
      <c r="C43" s="110"/>
      <c r="D43" s="110"/>
      <c r="E43" s="110"/>
      <c r="F43" s="110"/>
      <c r="G43" s="110"/>
      <c r="H43" s="110"/>
      <c r="I43" s="111"/>
      <c r="J43" s="33">
        <f>SUM(J41:J42)</f>
        <v>0</v>
      </c>
      <c r="K43" s="33">
        <f>SUM(K41:K42)</f>
        <v>0</v>
      </c>
      <c r="L43" s="32"/>
      <c r="M43" s="33">
        <f>SUM(M41:M42)</f>
        <v>0</v>
      </c>
      <c r="N43" s="33">
        <f>SUM(N41:N42)</f>
        <v>0</v>
      </c>
      <c r="O43" s="33">
        <f>SUM(O41:O42)</f>
        <v>0</v>
      </c>
      <c r="P43" s="34"/>
      <c r="Q43" s="35"/>
      <c r="R43" s="33">
        <f t="shared" ref="R43:AH43" si="8">SUM(R41:R42)</f>
        <v>0</v>
      </c>
      <c r="S43" s="33">
        <f t="shared" si="8"/>
        <v>0</v>
      </c>
      <c r="T43" s="33">
        <f t="shared" si="8"/>
        <v>0</v>
      </c>
      <c r="U43" s="33">
        <f t="shared" si="8"/>
        <v>0</v>
      </c>
      <c r="V43" s="33">
        <f t="shared" si="8"/>
        <v>0</v>
      </c>
      <c r="W43" s="33">
        <f t="shared" si="8"/>
        <v>0</v>
      </c>
      <c r="X43" s="33">
        <f t="shared" si="8"/>
        <v>0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33">
        <f t="shared" si="8"/>
        <v>0</v>
      </c>
      <c r="AG43" s="33">
        <f t="shared" si="8"/>
        <v>0</v>
      </c>
      <c r="AH43" s="33">
        <f t="shared" si="8"/>
        <v>0</v>
      </c>
      <c r="AI43" s="36">
        <f>IF(ISERROR(AH43/J43),0,AH43/J43)</f>
        <v>0</v>
      </c>
      <c r="AJ43" s="36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120" t="s">
        <v>62</v>
      </c>
      <c r="B44" s="121"/>
      <c r="C44" s="121"/>
      <c r="D44" s="121"/>
      <c r="E44" s="122"/>
      <c r="F44" s="9"/>
      <c r="G44" s="10"/>
      <c r="H44" s="11"/>
      <c r="I44" s="11"/>
      <c r="J44" s="12"/>
      <c r="K44" s="13"/>
      <c r="L44" s="14"/>
      <c r="M44" s="15"/>
      <c r="N44" s="15"/>
      <c r="O44" s="15"/>
      <c r="P44" s="10"/>
      <c r="Q44" s="16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7"/>
      <c r="AJ44" s="17"/>
    </row>
    <row r="45" spans="1:106" hidden="1" outlineLevel="1" x14ac:dyDescent="0.25">
      <c r="A45" s="18">
        <v>1</v>
      </c>
      <c r="B45" s="19"/>
      <c r="C45" s="40"/>
      <c r="D45" s="41"/>
      <c r="E45" s="56"/>
      <c r="F45" s="43"/>
      <c r="G45" s="43"/>
      <c r="H45" s="55"/>
      <c r="I45" s="55"/>
      <c r="J45" s="118"/>
      <c r="K45" s="57"/>
      <c r="L45" s="58"/>
      <c r="M45" s="47"/>
      <c r="N45" s="48"/>
      <c r="O45" s="47"/>
      <c r="P45" s="49"/>
      <c r="Q45" s="49"/>
      <c r="R45" s="24">
        <v>0</v>
      </c>
      <c r="S45" s="24">
        <v>0</v>
      </c>
      <c r="T45" s="24">
        <v>0</v>
      </c>
      <c r="U45" s="25">
        <f>SUM(R45:T45)</f>
        <v>0</v>
      </c>
      <c r="V45" s="24">
        <v>0</v>
      </c>
      <c r="W45" s="24">
        <v>0</v>
      </c>
      <c r="X45" s="24">
        <v>0</v>
      </c>
      <c r="Y45" s="25">
        <f>SUM(V45:X45)</f>
        <v>0</v>
      </c>
      <c r="Z45" s="24">
        <v>0</v>
      </c>
      <c r="AA45" s="24">
        <v>0</v>
      </c>
      <c r="AB45" s="24">
        <v>0</v>
      </c>
      <c r="AC45" s="25">
        <f>SUM(Z45:AB45)</f>
        <v>0</v>
      </c>
      <c r="AD45" s="24">
        <v>0</v>
      </c>
      <c r="AE45" s="24">
        <v>0</v>
      </c>
      <c r="AF45" s="24">
        <v>0</v>
      </c>
      <c r="AG45" s="25">
        <f>SUM(AD45:AF45)</f>
        <v>0</v>
      </c>
      <c r="AH45" s="25">
        <f>SUM(U45,Y45,AC45,AG45)</f>
        <v>0</v>
      </c>
      <c r="AI45" s="26">
        <f>IF(ISERROR(AH45/J45),0,AH45/J45)</f>
        <v>0</v>
      </c>
      <c r="AJ45" s="27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9"/>
      <c r="C46" s="20"/>
      <c r="D46" s="21"/>
      <c r="E46" s="30"/>
      <c r="F46" s="22"/>
      <c r="G46" s="22"/>
      <c r="H46" s="21"/>
      <c r="I46" s="29"/>
      <c r="J46" s="119"/>
      <c r="K46" s="57"/>
      <c r="L46" s="28"/>
      <c r="M46" s="24"/>
      <c r="N46" s="24"/>
      <c r="O46" s="24"/>
      <c r="P46" s="30"/>
      <c r="Q46" s="30"/>
      <c r="R46" s="24"/>
      <c r="S46" s="24"/>
      <c r="T46" s="24"/>
      <c r="U46" s="25">
        <f>SUM(R46:T46)</f>
        <v>0</v>
      </c>
      <c r="V46" s="24"/>
      <c r="W46" s="24"/>
      <c r="X46" s="24"/>
      <c r="Y46" s="25">
        <f>SUM(V46:X46)</f>
        <v>0</v>
      </c>
      <c r="Z46" s="24"/>
      <c r="AA46" s="24"/>
      <c r="AB46" s="24"/>
      <c r="AC46" s="25">
        <f>SUM(Z46:AB46)</f>
        <v>0</v>
      </c>
      <c r="AD46" s="24"/>
      <c r="AE46" s="24"/>
      <c r="AF46" s="24"/>
      <c r="AG46" s="25">
        <f>SUM(AD46:AF46)</f>
        <v>0</v>
      </c>
      <c r="AH46" s="25">
        <f>SUM(U46,Y46,AC46,AG46)</f>
        <v>0</v>
      </c>
      <c r="AI46" s="26">
        <f>IF(ISERROR(AH46/J46),0,AH46/J46)</f>
        <v>0</v>
      </c>
      <c r="AJ46" s="27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7" customFormat="1" ht="12.75" customHeight="1" collapsed="1" x14ac:dyDescent="0.25">
      <c r="A47" s="108" t="s">
        <v>63</v>
      </c>
      <c r="B47" s="109"/>
      <c r="C47" s="110"/>
      <c r="D47" s="110"/>
      <c r="E47" s="110"/>
      <c r="F47" s="110"/>
      <c r="G47" s="110"/>
      <c r="H47" s="110"/>
      <c r="I47" s="111"/>
      <c r="J47" s="33">
        <f>SUM(J45:J46)</f>
        <v>0</v>
      </c>
      <c r="K47" s="33">
        <f>SUM(K45:K46)</f>
        <v>0</v>
      </c>
      <c r="L47" s="32"/>
      <c r="M47" s="33">
        <f>SUM(M45:M46)</f>
        <v>0</v>
      </c>
      <c r="N47" s="33">
        <f>SUM(N45:N46)</f>
        <v>0</v>
      </c>
      <c r="O47" s="33">
        <f>SUM(O45:O46)</f>
        <v>0</v>
      </c>
      <c r="P47" s="34"/>
      <c r="Q47" s="35"/>
      <c r="R47" s="33">
        <f t="shared" ref="R47:AH47" si="9">SUM(R45:R46)</f>
        <v>0</v>
      </c>
      <c r="S47" s="33">
        <f t="shared" si="9"/>
        <v>0</v>
      </c>
      <c r="T47" s="33">
        <f t="shared" si="9"/>
        <v>0</v>
      </c>
      <c r="U47" s="33">
        <f t="shared" si="9"/>
        <v>0</v>
      </c>
      <c r="V47" s="33">
        <f t="shared" si="9"/>
        <v>0</v>
      </c>
      <c r="W47" s="33">
        <f t="shared" si="9"/>
        <v>0</v>
      </c>
      <c r="X47" s="33">
        <f t="shared" si="9"/>
        <v>0</v>
      </c>
      <c r="Y47" s="33">
        <f t="shared" si="9"/>
        <v>0</v>
      </c>
      <c r="Z47" s="33">
        <f t="shared" si="9"/>
        <v>0</v>
      </c>
      <c r="AA47" s="33">
        <f t="shared" si="9"/>
        <v>0</v>
      </c>
      <c r="AB47" s="33">
        <f t="shared" si="9"/>
        <v>0</v>
      </c>
      <c r="AC47" s="33">
        <f t="shared" si="9"/>
        <v>0</v>
      </c>
      <c r="AD47" s="33">
        <f t="shared" si="9"/>
        <v>0</v>
      </c>
      <c r="AE47" s="33">
        <f t="shared" si="9"/>
        <v>0</v>
      </c>
      <c r="AF47" s="33">
        <f t="shared" si="9"/>
        <v>0</v>
      </c>
      <c r="AG47" s="33">
        <f t="shared" si="9"/>
        <v>0</v>
      </c>
      <c r="AH47" s="33">
        <f t="shared" si="9"/>
        <v>0</v>
      </c>
      <c r="AI47" s="36">
        <f>IF(ISERROR(AH47/J47),0,AH47/J47)</f>
        <v>0</v>
      </c>
      <c r="AJ47" s="36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120" t="s">
        <v>64</v>
      </c>
      <c r="B48" s="121"/>
      <c r="C48" s="121"/>
      <c r="D48" s="121"/>
      <c r="E48" s="122"/>
      <c r="F48" s="9"/>
      <c r="G48" s="10"/>
      <c r="H48" s="11"/>
      <c r="I48" s="11"/>
      <c r="J48" s="12"/>
      <c r="K48" s="13"/>
      <c r="L48" s="14"/>
      <c r="M48" s="15"/>
      <c r="N48" s="15"/>
      <c r="O48" s="15"/>
      <c r="P48" s="10"/>
      <c r="Q48" s="16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7"/>
      <c r="AJ48" s="17"/>
    </row>
    <row r="49" spans="1:106" hidden="1" outlineLevel="1" x14ac:dyDescent="0.25">
      <c r="A49" s="19">
        <v>1</v>
      </c>
      <c r="B49" s="46"/>
      <c r="C49" s="46"/>
      <c r="D49" s="44"/>
      <c r="E49" s="59"/>
      <c r="F49" s="60"/>
      <c r="G49" s="10"/>
      <c r="H49" s="55"/>
      <c r="I49" s="55"/>
      <c r="J49" s="118"/>
      <c r="K49" s="13"/>
      <c r="L49" s="61"/>
      <c r="M49" s="62"/>
      <c r="N49" s="62"/>
      <c r="O49" s="10"/>
      <c r="P49" s="10"/>
      <c r="Q49" s="10"/>
      <c r="R49" s="63"/>
      <c r="S49" s="63"/>
      <c r="T49" s="63"/>
      <c r="U49" s="25">
        <f>SUM(R49:T49)</f>
        <v>0</v>
      </c>
      <c r="V49" s="24"/>
      <c r="W49" s="24"/>
      <c r="X49" s="24"/>
      <c r="Y49" s="25">
        <f>SUM(V49:X49)</f>
        <v>0</v>
      </c>
      <c r="Z49" s="24"/>
      <c r="AA49" s="24"/>
      <c r="AB49" s="24"/>
      <c r="AC49" s="25">
        <f>SUM(Z49:AB49)</f>
        <v>0</v>
      </c>
      <c r="AD49" s="24"/>
      <c r="AE49" s="24"/>
      <c r="AF49" s="24"/>
      <c r="AG49" s="25">
        <f>SUM(AD49:AF49)</f>
        <v>0</v>
      </c>
      <c r="AH49" s="25">
        <f>SUM(U49,Y49,AC49,AG49)</f>
        <v>0</v>
      </c>
      <c r="AI49" s="26">
        <f>IF(ISERROR(AH49/J49),0,AH49/J49)</f>
        <v>0</v>
      </c>
      <c r="AJ49" s="27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9">
        <v>2</v>
      </c>
      <c r="B50" s="19"/>
      <c r="C50" s="64"/>
      <c r="D50" s="29"/>
      <c r="E50" s="64"/>
      <c r="F50" s="64"/>
      <c r="G50" s="64"/>
      <c r="H50" s="29"/>
      <c r="I50" s="29"/>
      <c r="J50" s="119"/>
      <c r="K50" s="31"/>
      <c r="L50" s="30"/>
      <c r="M50" s="24"/>
      <c r="N50" s="24"/>
      <c r="O50" s="24"/>
      <c r="P50" s="30"/>
      <c r="Q50" s="30"/>
      <c r="R50" s="24"/>
      <c r="S50" s="24"/>
      <c r="T50" s="24"/>
      <c r="U50" s="25">
        <f>SUM(R50:T50)</f>
        <v>0</v>
      </c>
      <c r="V50" s="24"/>
      <c r="W50" s="24"/>
      <c r="X50" s="24"/>
      <c r="Y50" s="25">
        <f>SUM(V50:X50)</f>
        <v>0</v>
      </c>
      <c r="Z50" s="24"/>
      <c r="AA50" s="24"/>
      <c r="AB50" s="24"/>
      <c r="AC50" s="25">
        <f>SUM(Z50:AB50)</f>
        <v>0</v>
      </c>
      <c r="AD50" s="24"/>
      <c r="AE50" s="24"/>
      <c r="AF50" s="24"/>
      <c r="AG50" s="25">
        <f>SUM(AD50:AF50)</f>
        <v>0</v>
      </c>
      <c r="AH50" s="25">
        <f>SUM(U50,Y50,AC50,AG50)</f>
        <v>0</v>
      </c>
      <c r="AI50" s="26">
        <f>IF(ISERROR(AH50/J50),0,AH50/J50)</f>
        <v>0</v>
      </c>
      <c r="AJ50" s="27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7" customFormat="1" ht="12.75" customHeight="1" collapsed="1" x14ac:dyDescent="0.25">
      <c r="A51" s="125" t="s">
        <v>65</v>
      </c>
      <c r="B51" s="125"/>
      <c r="C51" s="125"/>
      <c r="D51" s="125"/>
      <c r="E51" s="125"/>
      <c r="F51" s="125"/>
      <c r="G51" s="125"/>
      <c r="H51" s="125"/>
      <c r="I51" s="125"/>
      <c r="J51" s="33">
        <f>J49</f>
        <v>0</v>
      </c>
      <c r="K51" s="33">
        <v>0</v>
      </c>
      <c r="L51" s="32"/>
      <c r="M51" s="33">
        <f>SUM(M49:M50)</f>
        <v>0</v>
      </c>
      <c r="N51" s="33">
        <f>SUM(N49:N50)</f>
        <v>0</v>
      </c>
      <c r="O51" s="33">
        <f>SUM(O49:O50)</f>
        <v>0</v>
      </c>
      <c r="P51" s="34"/>
      <c r="Q51" s="35"/>
      <c r="R51" s="33">
        <f t="shared" ref="R51:AH51" si="10">SUM(R49:R50)</f>
        <v>0</v>
      </c>
      <c r="S51" s="33">
        <f t="shared" si="10"/>
        <v>0</v>
      </c>
      <c r="T51" s="33">
        <f t="shared" si="10"/>
        <v>0</v>
      </c>
      <c r="U51" s="33">
        <f t="shared" si="10"/>
        <v>0</v>
      </c>
      <c r="V51" s="33">
        <f t="shared" si="10"/>
        <v>0</v>
      </c>
      <c r="W51" s="33">
        <f t="shared" si="10"/>
        <v>0</v>
      </c>
      <c r="X51" s="33">
        <f t="shared" si="10"/>
        <v>0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33">
        <f t="shared" si="10"/>
        <v>0</v>
      </c>
      <c r="AG51" s="33">
        <f t="shared" si="10"/>
        <v>0</v>
      </c>
      <c r="AH51" s="33">
        <f t="shared" si="10"/>
        <v>0</v>
      </c>
      <c r="AI51" s="36">
        <f>IF(ISERROR(AH51/J51),0,AH51/J51)</f>
        <v>0</v>
      </c>
      <c r="AJ51" s="36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126" t="s">
        <v>66</v>
      </c>
      <c r="B52" s="127"/>
      <c r="C52" s="127"/>
      <c r="D52" s="127"/>
      <c r="E52" s="128"/>
      <c r="F52" s="65"/>
      <c r="G52" s="66"/>
      <c r="H52" s="67"/>
      <c r="I52" s="67"/>
      <c r="J52" s="12"/>
      <c r="K52" s="13"/>
      <c r="L52" s="14"/>
      <c r="M52" s="15"/>
      <c r="N52" s="15"/>
      <c r="O52" s="15"/>
      <c r="P52" s="10"/>
      <c r="Q52" s="16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7"/>
      <c r="AJ52" s="17"/>
    </row>
    <row r="53" spans="1:106" ht="12.75" hidden="1" customHeight="1" outlineLevel="1" x14ac:dyDescent="0.25">
      <c r="A53" s="18">
        <v>1</v>
      </c>
      <c r="B53" s="19"/>
      <c r="C53" s="20"/>
      <c r="D53" s="21"/>
      <c r="E53" s="22"/>
      <c r="F53" s="22"/>
      <c r="G53" s="22"/>
      <c r="H53" s="21"/>
      <c r="I53" s="21"/>
      <c r="J53" s="118"/>
      <c r="K53" s="23"/>
      <c r="L53" s="22"/>
      <c r="M53" s="24"/>
      <c r="N53" s="24"/>
      <c r="O53" s="24"/>
      <c r="P53" s="22"/>
      <c r="Q53" s="22"/>
      <c r="R53" s="24"/>
      <c r="S53" s="24"/>
      <c r="T53" s="24"/>
      <c r="U53" s="25">
        <f>SUM(R53:T53)</f>
        <v>0</v>
      </c>
      <c r="V53" s="24"/>
      <c r="W53" s="24"/>
      <c r="X53" s="24"/>
      <c r="Y53" s="25">
        <f>SUM(V53:X53)</f>
        <v>0</v>
      </c>
      <c r="Z53" s="24"/>
      <c r="AA53" s="24"/>
      <c r="AB53" s="24"/>
      <c r="AC53" s="25">
        <f>SUM(Z53:AB53)</f>
        <v>0</v>
      </c>
      <c r="AD53" s="24"/>
      <c r="AE53" s="24"/>
      <c r="AF53" s="24"/>
      <c r="AG53" s="25">
        <f>SUM(AD53:AF53)</f>
        <v>0</v>
      </c>
      <c r="AH53" s="25">
        <f>SUM(U53,Y53,AC53,AG53)</f>
        <v>0</v>
      </c>
      <c r="AI53" s="26">
        <f>IF(ISERROR(AH53/J53),0,AH53/J53)</f>
        <v>0</v>
      </c>
      <c r="AJ53" s="27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9"/>
      <c r="C54" s="28"/>
      <c r="D54" s="29"/>
      <c r="E54" s="30"/>
      <c r="F54" s="30"/>
      <c r="G54" s="30"/>
      <c r="H54" s="29"/>
      <c r="I54" s="29"/>
      <c r="J54" s="119"/>
      <c r="K54" s="31"/>
      <c r="L54" s="30"/>
      <c r="M54" s="24"/>
      <c r="N54" s="24"/>
      <c r="O54" s="24"/>
      <c r="P54" s="30"/>
      <c r="Q54" s="30"/>
      <c r="R54" s="24"/>
      <c r="S54" s="24"/>
      <c r="T54" s="24"/>
      <c r="U54" s="25">
        <f>SUM(R54:T54)</f>
        <v>0</v>
      </c>
      <c r="V54" s="24"/>
      <c r="W54" s="24"/>
      <c r="X54" s="24"/>
      <c r="Y54" s="25">
        <f>SUM(V54:X54)</f>
        <v>0</v>
      </c>
      <c r="Z54" s="24"/>
      <c r="AA54" s="24"/>
      <c r="AB54" s="24"/>
      <c r="AC54" s="25">
        <f>SUM(Z54:AB54)</f>
        <v>0</v>
      </c>
      <c r="AD54" s="24"/>
      <c r="AE54" s="24"/>
      <c r="AF54" s="24"/>
      <c r="AG54" s="25">
        <f>SUM(AD54:AF54)</f>
        <v>0</v>
      </c>
      <c r="AH54" s="25">
        <f>SUM(U54,Y54,AC54,AG54)</f>
        <v>0</v>
      </c>
      <c r="AI54" s="26">
        <f>IF(ISERROR(AH54/J54),0,AH54/J54)</f>
        <v>0</v>
      </c>
      <c r="AJ54" s="27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7" customFormat="1" ht="12.75" customHeight="1" collapsed="1" x14ac:dyDescent="0.25">
      <c r="A55" s="108" t="s">
        <v>67</v>
      </c>
      <c r="B55" s="110"/>
      <c r="C55" s="110"/>
      <c r="D55" s="110"/>
      <c r="E55" s="110"/>
      <c r="F55" s="110"/>
      <c r="G55" s="110"/>
      <c r="H55" s="110"/>
      <c r="I55" s="111"/>
      <c r="J55" s="33">
        <f>SUM(J53:J54)</f>
        <v>0</v>
      </c>
      <c r="K55" s="33">
        <f>SUM(K53:K54)</f>
        <v>0</v>
      </c>
      <c r="L55" s="32"/>
      <c r="M55" s="33">
        <f>SUM(M53:M54)</f>
        <v>0</v>
      </c>
      <c r="N55" s="33">
        <f>SUM(N53:N54)</f>
        <v>0</v>
      </c>
      <c r="O55" s="33">
        <f>SUM(O53:O54)</f>
        <v>0</v>
      </c>
      <c r="P55" s="34"/>
      <c r="Q55" s="35"/>
      <c r="R55" s="33">
        <f t="shared" ref="R55:AH55" si="11">SUM(R53:R54)</f>
        <v>0</v>
      </c>
      <c r="S55" s="33">
        <f t="shared" si="11"/>
        <v>0</v>
      </c>
      <c r="T55" s="33">
        <f t="shared" si="11"/>
        <v>0</v>
      </c>
      <c r="U55" s="33">
        <f t="shared" si="11"/>
        <v>0</v>
      </c>
      <c r="V55" s="33">
        <f t="shared" si="11"/>
        <v>0</v>
      </c>
      <c r="W55" s="33">
        <f t="shared" si="11"/>
        <v>0</v>
      </c>
      <c r="X55" s="33">
        <f t="shared" si="11"/>
        <v>0</v>
      </c>
      <c r="Y55" s="33">
        <f t="shared" si="11"/>
        <v>0</v>
      </c>
      <c r="Z55" s="33">
        <f t="shared" si="11"/>
        <v>0</v>
      </c>
      <c r="AA55" s="33">
        <f t="shared" si="11"/>
        <v>0</v>
      </c>
      <c r="AB55" s="33">
        <f t="shared" si="11"/>
        <v>0</v>
      </c>
      <c r="AC55" s="33">
        <f t="shared" si="11"/>
        <v>0</v>
      </c>
      <c r="AD55" s="33">
        <f t="shared" si="11"/>
        <v>0</v>
      </c>
      <c r="AE55" s="33">
        <f t="shared" si="11"/>
        <v>0</v>
      </c>
      <c r="AF55" s="33">
        <f t="shared" si="11"/>
        <v>0</v>
      </c>
      <c r="AG55" s="33">
        <f t="shared" si="11"/>
        <v>0</v>
      </c>
      <c r="AH55" s="33">
        <f t="shared" si="11"/>
        <v>0</v>
      </c>
      <c r="AI55" s="36">
        <f>IF(ISERROR(AH55/J55),0,AH55/J55)</f>
        <v>0</v>
      </c>
      <c r="AJ55" s="36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120" t="s">
        <v>68</v>
      </c>
      <c r="B56" s="121"/>
      <c r="C56" s="121"/>
      <c r="D56" s="121"/>
      <c r="E56" s="122"/>
      <c r="F56" s="9"/>
      <c r="G56" s="10"/>
      <c r="H56" s="11"/>
      <c r="I56" s="11"/>
      <c r="J56" s="12"/>
      <c r="K56" s="13"/>
      <c r="L56" s="14"/>
      <c r="M56" s="15"/>
      <c r="N56" s="15"/>
      <c r="O56" s="15"/>
      <c r="P56" s="10"/>
      <c r="Q56" s="16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7"/>
      <c r="AJ56" s="17"/>
    </row>
    <row r="57" spans="1:106" ht="12.75" hidden="1" customHeight="1" outlineLevel="1" x14ac:dyDescent="0.25">
      <c r="A57" s="18">
        <v>1</v>
      </c>
      <c r="B57" s="19"/>
      <c r="C57" s="20"/>
      <c r="D57" s="21"/>
      <c r="E57" s="22"/>
      <c r="F57" s="22"/>
      <c r="G57" s="22"/>
      <c r="H57" s="21"/>
      <c r="I57" s="21"/>
      <c r="J57" s="118"/>
      <c r="K57" s="23"/>
      <c r="L57" s="22"/>
      <c r="M57" s="24"/>
      <c r="N57" s="24"/>
      <c r="O57" s="24"/>
      <c r="P57" s="22"/>
      <c r="Q57" s="22"/>
      <c r="R57" s="24"/>
      <c r="S57" s="24"/>
      <c r="T57" s="24"/>
      <c r="U57" s="25">
        <f>SUM(R57:T57)</f>
        <v>0</v>
      </c>
      <c r="V57" s="24"/>
      <c r="W57" s="24"/>
      <c r="X57" s="24"/>
      <c r="Y57" s="25">
        <f>SUM(V57:X57)</f>
        <v>0</v>
      </c>
      <c r="Z57" s="24"/>
      <c r="AA57" s="24"/>
      <c r="AB57" s="24"/>
      <c r="AC57" s="25">
        <f>SUM(Z57:AB57)</f>
        <v>0</v>
      </c>
      <c r="AD57" s="24"/>
      <c r="AE57" s="24"/>
      <c r="AF57" s="24"/>
      <c r="AG57" s="25">
        <f>SUM(AD57:AF57)</f>
        <v>0</v>
      </c>
      <c r="AH57" s="25">
        <f>SUM(U57,Y57,AC57,AG57)</f>
        <v>0</v>
      </c>
      <c r="AI57" s="26">
        <f>IF(ISERROR(AH57/J57),0,AH57/J57)</f>
        <v>0</v>
      </c>
      <c r="AJ57" s="27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9"/>
      <c r="C58" s="28"/>
      <c r="D58" s="29"/>
      <c r="E58" s="30"/>
      <c r="F58" s="30"/>
      <c r="G58" s="30"/>
      <c r="H58" s="29"/>
      <c r="I58" s="29"/>
      <c r="J58" s="119"/>
      <c r="K58" s="31"/>
      <c r="L58" s="30"/>
      <c r="M58" s="24"/>
      <c r="N58" s="24"/>
      <c r="O58" s="24"/>
      <c r="P58" s="30"/>
      <c r="Q58" s="30"/>
      <c r="R58" s="24"/>
      <c r="S58" s="24"/>
      <c r="T58" s="24"/>
      <c r="U58" s="25">
        <f>SUM(R58:T58)</f>
        <v>0</v>
      </c>
      <c r="V58" s="24"/>
      <c r="W58" s="24"/>
      <c r="X58" s="24"/>
      <c r="Y58" s="25">
        <f>SUM(V58:X58)</f>
        <v>0</v>
      </c>
      <c r="Z58" s="24"/>
      <c r="AA58" s="24"/>
      <c r="AB58" s="24"/>
      <c r="AC58" s="25">
        <f>SUM(Z58:AB58)</f>
        <v>0</v>
      </c>
      <c r="AD58" s="24"/>
      <c r="AE58" s="24"/>
      <c r="AF58" s="24"/>
      <c r="AG58" s="25">
        <f>SUM(AD58:AF58)</f>
        <v>0</v>
      </c>
      <c r="AH58" s="25">
        <f>SUM(U58,Y58,AC58,AG58)</f>
        <v>0</v>
      </c>
      <c r="AI58" s="26">
        <f>IF(ISERROR(AH58/J58),0,AH58/J58)</f>
        <v>0</v>
      </c>
      <c r="AJ58" s="27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7" customFormat="1" ht="12.75" customHeight="1" collapsed="1" x14ac:dyDescent="0.25">
      <c r="A59" s="108" t="s">
        <v>69</v>
      </c>
      <c r="B59" s="110"/>
      <c r="C59" s="110"/>
      <c r="D59" s="110"/>
      <c r="E59" s="110"/>
      <c r="F59" s="110"/>
      <c r="G59" s="110"/>
      <c r="H59" s="110"/>
      <c r="I59" s="111"/>
      <c r="J59" s="33">
        <f>SUM(J57:J58)</f>
        <v>0</v>
      </c>
      <c r="K59" s="33">
        <f>SUM(K57:K58)</f>
        <v>0</v>
      </c>
      <c r="L59" s="32"/>
      <c r="M59" s="33">
        <f>SUM(M57:M58)</f>
        <v>0</v>
      </c>
      <c r="N59" s="33">
        <f>SUM(N57:N58)</f>
        <v>0</v>
      </c>
      <c r="O59" s="33">
        <f>SUM(O57:O58)</f>
        <v>0</v>
      </c>
      <c r="P59" s="34"/>
      <c r="Q59" s="35"/>
      <c r="R59" s="33">
        <f t="shared" ref="R59:AH59" si="12">SUM(R57:R58)</f>
        <v>0</v>
      </c>
      <c r="S59" s="33">
        <f t="shared" si="12"/>
        <v>0</v>
      </c>
      <c r="T59" s="33">
        <f t="shared" si="12"/>
        <v>0</v>
      </c>
      <c r="U59" s="33">
        <f t="shared" si="12"/>
        <v>0</v>
      </c>
      <c r="V59" s="33">
        <f t="shared" si="12"/>
        <v>0</v>
      </c>
      <c r="W59" s="33">
        <f t="shared" si="12"/>
        <v>0</v>
      </c>
      <c r="X59" s="33">
        <f t="shared" si="12"/>
        <v>0</v>
      </c>
      <c r="Y59" s="33">
        <f t="shared" si="12"/>
        <v>0</v>
      </c>
      <c r="Z59" s="33">
        <f t="shared" si="12"/>
        <v>0</v>
      </c>
      <c r="AA59" s="33">
        <f t="shared" si="12"/>
        <v>0</v>
      </c>
      <c r="AB59" s="33">
        <f t="shared" si="12"/>
        <v>0</v>
      </c>
      <c r="AC59" s="33">
        <f t="shared" si="12"/>
        <v>0</v>
      </c>
      <c r="AD59" s="33">
        <f t="shared" si="12"/>
        <v>0</v>
      </c>
      <c r="AE59" s="33">
        <f t="shared" si="12"/>
        <v>0</v>
      </c>
      <c r="AF59" s="33">
        <f t="shared" si="12"/>
        <v>0</v>
      </c>
      <c r="AG59" s="33">
        <f t="shared" si="12"/>
        <v>0</v>
      </c>
      <c r="AH59" s="33">
        <f t="shared" si="12"/>
        <v>0</v>
      </c>
      <c r="AI59" s="36">
        <f>IF(ISERROR(AH59/J59),0,AH59/J59)</f>
        <v>0</v>
      </c>
      <c r="AJ59" s="36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120" t="s">
        <v>70</v>
      </c>
      <c r="B60" s="121"/>
      <c r="C60" s="121"/>
      <c r="D60" s="121"/>
      <c r="E60" s="122"/>
      <c r="F60" s="9"/>
      <c r="G60" s="10"/>
      <c r="H60" s="11"/>
      <c r="I60" s="11"/>
      <c r="J60" s="12"/>
      <c r="K60" s="13"/>
      <c r="L60" s="14"/>
      <c r="M60" s="15"/>
      <c r="N60" s="15"/>
      <c r="O60" s="15"/>
      <c r="P60" s="10"/>
      <c r="Q60" s="16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7"/>
      <c r="AJ60" s="17"/>
    </row>
    <row r="61" spans="1:106" ht="12.75" hidden="1" customHeight="1" outlineLevel="1" x14ac:dyDescent="0.25">
      <c r="A61" s="18">
        <v>1</v>
      </c>
      <c r="B61" s="19"/>
      <c r="C61" s="20"/>
      <c r="D61" s="21"/>
      <c r="E61" s="22"/>
      <c r="F61" s="22"/>
      <c r="G61" s="22"/>
      <c r="H61" s="21"/>
      <c r="I61" s="21"/>
      <c r="J61" s="118"/>
      <c r="K61" s="23"/>
      <c r="L61" s="22"/>
      <c r="M61" s="24"/>
      <c r="N61" s="24"/>
      <c r="O61" s="24"/>
      <c r="P61" s="22"/>
      <c r="Q61" s="22"/>
      <c r="R61" s="24"/>
      <c r="S61" s="24"/>
      <c r="T61" s="24"/>
      <c r="U61" s="25">
        <f>SUM(R61:T61)</f>
        <v>0</v>
      </c>
      <c r="V61" s="24"/>
      <c r="W61" s="24"/>
      <c r="X61" s="24"/>
      <c r="Y61" s="25">
        <f>SUM(V61:X61)</f>
        <v>0</v>
      </c>
      <c r="Z61" s="24"/>
      <c r="AA61" s="24"/>
      <c r="AB61" s="24"/>
      <c r="AC61" s="25">
        <f>SUM(Z61:AB61)</f>
        <v>0</v>
      </c>
      <c r="AD61" s="24"/>
      <c r="AE61" s="24"/>
      <c r="AF61" s="24"/>
      <c r="AG61" s="25">
        <f>SUM(AD61:AF61)</f>
        <v>0</v>
      </c>
      <c r="AH61" s="25">
        <f>SUM(U61,Y61,AC61,AG61)</f>
        <v>0</v>
      </c>
      <c r="AI61" s="26">
        <f>IF(ISERROR(AH61/J61),0,AH61/J61)</f>
        <v>0</v>
      </c>
      <c r="AJ61" s="27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9"/>
      <c r="C62" s="28"/>
      <c r="D62" s="29"/>
      <c r="E62" s="30"/>
      <c r="F62" s="30"/>
      <c r="G62" s="30"/>
      <c r="H62" s="29"/>
      <c r="I62" s="29"/>
      <c r="J62" s="119"/>
      <c r="K62" s="31"/>
      <c r="L62" s="30"/>
      <c r="M62" s="24"/>
      <c r="N62" s="24"/>
      <c r="O62" s="24"/>
      <c r="P62" s="30"/>
      <c r="Q62" s="30"/>
      <c r="R62" s="24"/>
      <c r="S62" s="24"/>
      <c r="T62" s="24"/>
      <c r="U62" s="25">
        <f>SUM(R62:T62)</f>
        <v>0</v>
      </c>
      <c r="V62" s="24"/>
      <c r="W62" s="24"/>
      <c r="X62" s="24"/>
      <c r="Y62" s="25">
        <f>SUM(V62:X62)</f>
        <v>0</v>
      </c>
      <c r="Z62" s="24"/>
      <c r="AA62" s="24"/>
      <c r="AB62" s="24"/>
      <c r="AC62" s="25">
        <f>SUM(Z62:AB62)</f>
        <v>0</v>
      </c>
      <c r="AD62" s="24"/>
      <c r="AE62" s="24"/>
      <c r="AF62" s="24"/>
      <c r="AG62" s="25">
        <f>SUM(AD62:AF62)</f>
        <v>0</v>
      </c>
      <c r="AH62" s="25">
        <f>SUM(U62,Y62,AC62,AG62)</f>
        <v>0</v>
      </c>
      <c r="AI62" s="26">
        <f>IF(ISERROR(AH62/J62),0,AH62/J62)</f>
        <v>0</v>
      </c>
      <c r="AJ62" s="27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7" customFormat="1" ht="12.75" customHeight="1" collapsed="1" x14ac:dyDescent="0.25">
      <c r="A63" s="108" t="s">
        <v>71</v>
      </c>
      <c r="B63" s="110"/>
      <c r="C63" s="110"/>
      <c r="D63" s="110"/>
      <c r="E63" s="110"/>
      <c r="F63" s="110"/>
      <c r="G63" s="110"/>
      <c r="H63" s="110"/>
      <c r="I63" s="111"/>
      <c r="J63" s="33">
        <f>SUM(J61:J62)</f>
        <v>0</v>
      </c>
      <c r="K63" s="33">
        <f>SUM(K61:K62)</f>
        <v>0</v>
      </c>
      <c r="L63" s="32"/>
      <c r="M63" s="33">
        <f>SUM(M61:M62)</f>
        <v>0</v>
      </c>
      <c r="N63" s="33">
        <f>SUM(N61:N62)</f>
        <v>0</v>
      </c>
      <c r="O63" s="33">
        <f>SUM(O61:O62)</f>
        <v>0</v>
      </c>
      <c r="P63" s="34"/>
      <c r="Q63" s="35"/>
      <c r="R63" s="33">
        <f t="shared" ref="R63:AH63" si="13">SUM(R61:R62)</f>
        <v>0</v>
      </c>
      <c r="S63" s="33">
        <f t="shared" si="13"/>
        <v>0</v>
      </c>
      <c r="T63" s="33">
        <f t="shared" si="13"/>
        <v>0</v>
      </c>
      <c r="U63" s="33">
        <f t="shared" si="13"/>
        <v>0</v>
      </c>
      <c r="V63" s="33">
        <f t="shared" si="13"/>
        <v>0</v>
      </c>
      <c r="W63" s="33">
        <f t="shared" si="13"/>
        <v>0</v>
      </c>
      <c r="X63" s="33">
        <f t="shared" si="13"/>
        <v>0</v>
      </c>
      <c r="Y63" s="33">
        <f t="shared" si="13"/>
        <v>0</v>
      </c>
      <c r="Z63" s="33">
        <f t="shared" si="13"/>
        <v>0</v>
      </c>
      <c r="AA63" s="33">
        <f t="shared" si="13"/>
        <v>0</v>
      </c>
      <c r="AB63" s="33">
        <f t="shared" si="13"/>
        <v>0</v>
      </c>
      <c r="AC63" s="33">
        <f t="shared" si="13"/>
        <v>0</v>
      </c>
      <c r="AD63" s="33">
        <f t="shared" si="13"/>
        <v>0</v>
      </c>
      <c r="AE63" s="33">
        <f t="shared" si="13"/>
        <v>0</v>
      </c>
      <c r="AF63" s="33">
        <f t="shared" si="13"/>
        <v>0</v>
      </c>
      <c r="AG63" s="33">
        <f t="shared" si="13"/>
        <v>0</v>
      </c>
      <c r="AH63" s="33">
        <f t="shared" si="13"/>
        <v>0</v>
      </c>
      <c r="AI63" s="36">
        <f>IF(ISERROR(AH63/J63),0,AH63/J63)</f>
        <v>0</v>
      </c>
      <c r="AJ63" s="36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120" t="s">
        <v>72</v>
      </c>
      <c r="B64" s="121"/>
      <c r="C64" s="121"/>
      <c r="D64" s="121"/>
      <c r="E64" s="122"/>
      <c r="F64" s="9"/>
      <c r="G64" s="10"/>
      <c r="H64" s="11"/>
      <c r="I64" s="11"/>
      <c r="J64" s="12"/>
      <c r="K64" s="13"/>
      <c r="L64" s="14"/>
      <c r="M64" s="15"/>
      <c r="N64" s="15"/>
      <c r="O64" s="15"/>
      <c r="P64" s="10"/>
      <c r="Q64" s="16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7"/>
      <c r="AJ64" s="17"/>
    </row>
    <row r="65" spans="1:106" ht="12.75" hidden="1" customHeight="1" outlineLevel="1" x14ac:dyDescent="0.25">
      <c r="A65" s="18">
        <v>1</v>
      </c>
      <c r="B65" s="19"/>
      <c r="C65" s="20"/>
      <c r="D65" s="21"/>
      <c r="E65" s="22"/>
      <c r="F65" s="22"/>
      <c r="G65" s="22"/>
      <c r="H65" s="21"/>
      <c r="I65" s="21"/>
      <c r="J65" s="118"/>
      <c r="K65" s="23"/>
      <c r="L65" s="22"/>
      <c r="M65" s="24"/>
      <c r="N65" s="24"/>
      <c r="O65" s="24"/>
      <c r="P65" s="22"/>
      <c r="Q65" s="22"/>
      <c r="R65" s="24"/>
      <c r="S65" s="24"/>
      <c r="T65" s="24"/>
      <c r="U65" s="25">
        <f>SUM(R65:T65)</f>
        <v>0</v>
      </c>
      <c r="V65" s="24"/>
      <c r="W65" s="24"/>
      <c r="X65" s="24"/>
      <c r="Y65" s="25">
        <f>SUM(V65:X65)</f>
        <v>0</v>
      </c>
      <c r="Z65" s="24"/>
      <c r="AA65" s="24"/>
      <c r="AB65" s="24"/>
      <c r="AC65" s="25">
        <f>SUM(Z65:AB65)</f>
        <v>0</v>
      </c>
      <c r="AD65" s="24"/>
      <c r="AE65" s="24"/>
      <c r="AF65" s="24"/>
      <c r="AG65" s="25">
        <f>SUM(AD65:AF65)</f>
        <v>0</v>
      </c>
      <c r="AH65" s="25">
        <f>SUM(U65,Y65,AC65,AG65)</f>
        <v>0</v>
      </c>
      <c r="AI65" s="26">
        <f>IF(ISERROR(AH65/J65),0,AH65/J65)</f>
        <v>0</v>
      </c>
      <c r="AJ65" s="27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9"/>
      <c r="C66" s="28"/>
      <c r="D66" s="29"/>
      <c r="E66" s="30"/>
      <c r="F66" s="30"/>
      <c r="G66" s="30"/>
      <c r="H66" s="29"/>
      <c r="I66" s="29"/>
      <c r="J66" s="119"/>
      <c r="K66" s="31"/>
      <c r="L66" s="30"/>
      <c r="M66" s="24"/>
      <c r="N66" s="24"/>
      <c r="O66" s="24"/>
      <c r="P66" s="30"/>
      <c r="Q66" s="30"/>
      <c r="R66" s="24"/>
      <c r="S66" s="24"/>
      <c r="T66" s="24"/>
      <c r="U66" s="25">
        <f>SUM(R66:T66)</f>
        <v>0</v>
      </c>
      <c r="V66" s="24"/>
      <c r="W66" s="24"/>
      <c r="X66" s="24"/>
      <c r="Y66" s="25">
        <f>SUM(V66:X66)</f>
        <v>0</v>
      </c>
      <c r="Z66" s="24"/>
      <c r="AA66" s="24"/>
      <c r="AB66" s="24"/>
      <c r="AC66" s="25">
        <f>SUM(Z66:AB66)</f>
        <v>0</v>
      </c>
      <c r="AD66" s="24"/>
      <c r="AE66" s="24"/>
      <c r="AF66" s="24"/>
      <c r="AG66" s="25">
        <f>SUM(AD66:AF66)</f>
        <v>0</v>
      </c>
      <c r="AH66" s="25">
        <f>SUM(U66,Y66,AC66,AG66)</f>
        <v>0</v>
      </c>
      <c r="AI66" s="26">
        <f>IF(ISERROR(AH66/J66),0,AH66/J66)</f>
        <v>0</v>
      </c>
      <c r="AJ66" s="27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7" customFormat="1" ht="12.75" customHeight="1" collapsed="1" x14ac:dyDescent="0.25">
      <c r="A67" s="108" t="s">
        <v>73</v>
      </c>
      <c r="B67" s="110"/>
      <c r="C67" s="110"/>
      <c r="D67" s="110"/>
      <c r="E67" s="110"/>
      <c r="F67" s="110"/>
      <c r="G67" s="110"/>
      <c r="H67" s="110"/>
      <c r="I67" s="111"/>
      <c r="J67" s="33">
        <f>SUM(J65:J66)</f>
        <v>0</v>
      </c>
      <c r="K67" s="33">
        <f>SUM(K65:K66)</f>
        <v>0</v>
      </c>
      <c r="L67" s="32"/>
      <c r="M67" s="33">
        <f>SUM(M65:M66)</f>
        <v>0</v>
      </c>
      <c r="N67" s="33">
        <f>SUM(N65:N66)</f>
        <v>0</v>
      </c>
      <c r="O67" s="33">
        <f>SUM(O65:O66)</f>
        <v>0</v>
      </c>
      <c r="P67" s="34"/>
      <c r="Q67" s="35"/>
      <c r="R67" s="33">
        <f t="shared" ref="R67:AH67" si="14">SUM(R65:R66)</f>
        <v>0</v>
      </c>
      <c r="S67" s="33">
        <f t="shared" si="14"/>
        <v>0</v>
      </c>
      <c r="T67" s="33">
        <f t="shared" si="14"/>
        <v>0</v>
      </c>
      <c r="U67" s="33">
        <f t="shared" si="14"/>
        <v>0</v>
      </c>
      <c r="V67" s="33">
        <f t="shared" si="14"/>
        <v>0</v>
      </c>
      <c r="W67" s="33">
        <f t="shared" si="14"/>
        <v>0</v>
      </c>
      <c r="X67" s="33">
        <f t="shared" si="14"/>
        <v>0</v>
      </c>
      <c r="Y67" s="33">
        <f t="shared" si="14"/>
        <v>0</v>
      </c>
      <c r="Z67" s="33">
        <f t="shared" si="14"/>
        <v>0</v>
      </c>
      <c r="AA67" s="33">
        <f t="shared" si="14"/>
        <v>0</v>
      </c>
      <c r="AB67" s="33">
        <f t="shared" si="14"/>
        <v>0</v>
      </c>
      <c r="AC67" s="33">
        <f t="shared" si="14"/>
        <v>0</v>
      </c>
      <c r="AD67" s="33">
        <f t="shared" si="14"/>
        <v>0</v>
      </c>
      <c r="AE67" s="33">
        <f t="shared" si="14"/>
        <v>0</v>
      </c>
      <c r="AF67" s="33">
        <f t="shared" si="14"/>
        <v>0</v>
      </c>
      <c r="AG67" s="33">
        <f t="shared" si="14"/>
        <v>0</v>
      </c>
      <c r="AH67" s="33">
        <f t="shared" si="14"/>
        <v>0</v>
      </c>
      <c r="AI67" s="36">
        <f>IF(ISERROR(AH67/J67),0,AH67/J67)</f>
        <v>0</v>
      </c>
      <c r="AJ67" s="36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120" t="s">
        <v>74</v>
      </c>
      <c r="B68" s="121"/>
      <c r="C68" s="121"/>
      <c r="D68" s="121"/>
      <c r="E68" s="122"/>
      <c r="F68" s="9"/>
      <c r="G68" s="10"/>
      <c r="H68" s="11"/>
      <c r="I68" s="11"/>
      <c r="J68" s="118">
        <v>1414081000</v>
      </c>
      <c r="K68" s="13"/>
      <c r="L68" s="14"/>
      <c r="M68" s="15"/>
      <c r="N68" s="15"/>
      <c r="O68" s="15"/>
      <c r="P68" s="10"/>
      <c r="Q68" s="16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7"/>
      <c r="AJ68" s="17"/>
    </row>
    <row r="69" spans="1:106" ht="15.75" customHeight="1" outlineLevel="1" x14ac:dyDescent="0.25">
      <c r="A69" s="19">
        <v>1</v>
      </c>
      <c r="B69" s="19"/>
      <c r="C69" s="50"/>
      <c r="D69" s="51"/>
      <c r="E69" s="68"/>
      <c r="F69" s="69"/>
      <c r="G69" s="70"/>
      <c r="H69" s="53"/>
      <c r="I69" s="55"/>
      <c r="J69" s="132"/>
      <c r="K69" s="71">
        <v>79902144</v>
      </c>
      <c r="L69" s="59" t="s">
        <v>99</v>
      </c>
      <c r="M69" s="47"/>
      <c r="N69" s="72"/>
      <c r="O69" s="47"/>
      <c r="P69" s="73"/>
      <c r="Q69" s="73"/>
      <c r="R69" s="24"/>
      <c r="S69" s="24">
        <v>13317024</v>
      </c>
      <c r="T69" s="24">
        <v>6658512</v>
      </c>
      <c r="U69" s="25">
        <f>SUM(R69:T69)</f>
        <v>19975536</v>
      </c>
      <c r="V69" s="24"/>
      <c r="W69" s="24"/>
      <c r="X69" s="24"/>
      <c r="Y69" s="25">
        <f>SUM(V69:X69)</f>
        <v>0</v>
      </c>
      <c r="Z69" s="24"/>
      <c r="AA69" s="24"/>
      <c r="AB69" s="24"/>
      <c r="AC69" s="25">
        <f>SUM(Z69:AB69)</f>
        <v>0</v>
      </c>
      <c r="AD69" s="24"/>
      <c r="AE69" s="24">
        <v>0</v>
      </c>
      <c r="AF69" s="24">
        <v>0</v>
      </c>
      <c r="AG69" s="25">
        <f>SUM(AD69:AF69)</f>
        <v>0</v>
      </c>
      <c r="AH69" s="25">
        <f>SUM(U69,Y69,AC69,AG69)</f>
        <v>19975536</v>
      </c>
      <c r="AI69" s="26">
        <f>IF(ISERROR(AH69/J68),0,AH69/J68)</f>
        <v>1.4126161089781986E-2</v>
      </c>
      <c r="AJ69" s="27">
        <f>IF(ISERROR(AH69/$AH$73),"-",AH69/$AH$73)</f>
        <v>0.96295079349836932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9">
        <v>2</v>
      </c>
      <c r="B70" s="19"/>
      <c r="C70" s="50"/>
      <c r="D70" s="51"/>
      <c r="E70" s="68"/>
      <c r="F70" s="69"/>
      <c r="G70" s="70"/>
      <c r="H70" s="53"/>
      <c r="I70" s="55"/>
      <c r="J70" s="132"/>
      <c r="K70" s="71">
        <f>38140004+71800000</f>
        <v>109940004</v>
      </c>
      <c r="L70" s="59" t="s">
        <v>100</v>
      </c>
      <c r="M70" s="47"/>
      <c r="N70" s="72"/>
      <c r="O70" s="47"/>
      <c r="P70" s="73"/>
      <c r="Q70" s="73"/>
      <c r="R70" s="24"/>
      <c r="S70" s="24">
        <v>559040</v>
      </c>
      <c r="T70" s="24">
        <v>209512</v>
      </c>
      <c r="U70" s="25">
        <f>SUM(R70:T70)</f>
        <v>768552</v>
      </c>
      <c r="V70" s="24"/>
      <c r="W70" s="24"/>
      <c r="X70" s="24"/>
      <c r="Y70" s="25">
        <f>SUM(V70:X70)</f>
        <v>0</v>
      </c>
      <c r="Z70" s="24"/>
      <c r="AA70" s="24"/>
      <c r="AB70" s="24"/>
      <c r="AC70" s="25">
        <f>SUM(Z70:AB70)</f>
        <v>0</v>
      </c>
      <c r="AD70" s="24"/>
      <c r="AE70" s="24">
        <v>0</v>
      </c>
      <c r="AF70" s="24">
        <v>0</v>
      </c>
      <c r="AG70" s="25">
        <f>SUM(AD70:AF70)</f>
        <v>0</v>
      </c>
      <c r="AH70" s="25">
        <f>SUM(U70,Y70,AC70,AG70)</f>
        <v>768552</v>
      </c>
      <c r="AI70" s="26">
        <f>IF(ISERROR(AH70/J68),0,AH70/J68)</f>
        <v>5.4349927620836425E-4</v>
      </c>
      <c r="AJ70" s="27">
        <f>IF(ISERROR(AH70/$AH$73),"-",AH70/$AH$73)</f>
        <v>3.7049206501630731E-2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9">
        <v>3</v>
      </c>
      <c r="B71" s="19"/>
      <c r="C71" s="50"/>
      <c r="D71" s="51"/>
      <c r="E71" s="68"/>
      <c r="F71" s="69"/>
      <c r="G71" s="70"/>
      <c r="H71" s="53"/>
      <c r="I71" s="55"/>
      <c r="J71" s="119"/>
      <c r="K71" s="71">
        <v>480000000</v>
      </c>
      <c r="L71" s="59" t="s">
        <v>93</v>
      </c>
      <c r="M71" s="47"/>
      <c r="N71" s="72"/>
      <c r="O71" s="47"/>
      <c r="P71" s="73"/>
      <c r="Q71" s="73"/>
      <c r="R71" s="24"/>
      <c r="S71" s="24"/>
      <c r="T71" s="24"/>
      <c r="U71" s="25">
        <f>SUM(R71:T71)</f>
        <v>0</v>
      </c>
      <c r="V71" s="24"/>
      <c r="W71" s="24"/>
      <c r="X71" s="24"/>
      <c r="Y71" s="25">
        <f>SUM(V71:X71)</f>
        <v>0</v>
      </c>
      <c r="Z71" s="24"/>
      <c r="AA71" s="24"/>
      <c r="AB71" s="24"/>
      <c r="AC71" s="25">
        <f>SUM(Z71:AB71)</f>
        <v>0</v>
      </c>
      <c r="AD71" s="24"/>
      <c r="AE71" s="24">
        <v>0</v>
      </c>
      <c r="AF71" s="24">
        <v>0</v>
      </c>
      <c r="AG71" s="25">
        <f>SUM(AD71:AF71)</f>
        <v>0</v>
      </c>
      <c r="AH71" s="25">
        <f>SUM(U71,Y71,AC71,AG71)</f>
        <v>0</v>
      </c>
      <c r="AI71" s="26">
        <f>IF(ISERROR(AH71/J69),0,AH71/J69)</f>
        <v>0</v>
      </c>
      <c r="AJ71" s="27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7" customFormat="1" ht="12.75" customHeight="1" x14ac:dyDescent="0.25">
      <c r="A72" s="120" t="s">
        <v>75</v>
      </c>
      <c r="B72" s="121"/>
      <c r="C72" s="121"/>
      <c r="D72" s="121"/>
      <c r="E72" s="122"/>
      <c r="F72" s="120"/>
      <c r="G72" s="121"/>
      <c r="H72" s="121"/>
      <c r="I72" s="121"/>
      <c r="J72" s="74">
        <f>J68</f>
        <v>1414081000</v>
      </c>
      <c r="K72" s="74">
        <f>SUM(K69:K71)</f>
        <v>669842148</v>
      </c>
      <c r="L72" s="75"/>
      <c r="M72" s="74">
        <f>SUM(M69:M69)</f>
        <v>0</v>
      </c>
      <c r="N72" s="74">
        <f>SUM(N69:N69)</f>
        <v>0</v>
      </c>
      <c r="O72" s="74">
        <f>SUM(O69:O69)</f>
        <v>0</v>
      </c>
      <c r="P72" s="76"/>
      <c r="Q72" s="38"/>
      <c r="R72" s="74">
        <f t="shared" ref="R72" si="15">SUM(R69:R69)</f>
        <v>0</v>
      </c>
      <c r="S72" s="74">
        <f>SUM(S69:S71)</f>
        <v>13876064</v>
      </c>
      <c r="T72" s="74">
        <f t="shared" ref="T72:AH72" si="16">SUM(T69:T71)</f>
        <v>6868024</v>
      </c>
      <c r="U72" s="74">
        <f t="shared" si="16"/>
        <v>20744088</v>
      </c>
      <c r="V72" s="74">
        <f t="shared" si="16"/>
        <v>0</v>
      </c>
      <c r="W72" s="74">
        <f t="shared" si="16"/>
        <v>0</v>
      </c>
      <c r="X72" s="74">
        <f t="shared" si="16"/>
        <v>0</v>
      </c>
      <c r="Y72" s="74">
        <f t="shared" si="16"/>
        <v>0</v>
      </c>
      <c r="Z72" s="74">
        <f t="shared" si="16"/>
        <v>0</v>
      </c>
      <c r="AA72" s="74">
        <f t="shared" si="16"/>
        <v>0</v>
      </c>
      <c r="AB72" s="74">
        <f t="shared" si="16"/>
        <v>0</v>
      </c>
      <c r="AC72" s="74">
        <f t="shared" si="16"/>
        <v>0</v>
      </c>
      <c r="AD72" s="74">
        <f t="shared" si="16"/>
        <v>0</v>
      </c>
      <c r="AE72" s="74">
        <f t="shared" si="16"/>
        <v>0</v>
      </c>
      <c r="AF72" s="74">
        <f t="shared" si="16"/>
        <v>0</v>
      </c>
      <c r="AG72" s="74">
        <f t="shared" si="16"/>
        <v>0</v>
      </c>
      <c r="AH72" s="74">
        <f t="shared" si="16"/>
        <v>20744088</v>
      </c>
      <c r="AI72" s="77">
        <f>IF(ISERROR(AH72/J72),0,AH72/J72)</f>
        <v>1.466966036599035E-2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129" t="str">
        <f>"TOTAL ASIG."&amp;" "&amp;$A$5</f>
        <v>TOTAL ASIG. 24-03-315 "Elige Vivir Sano"</v>
      </c>
      <c r="B73" s="130"/>
      <c r="C73" s="130"/>
      <c r="D73" s="130"/>
      <c r="E73" s="130"/>
      <c r="F73" s="130"/>
      <c r="G73" s="130"/>
      <c r="H73" s="130"/>
      <c r="I73" s="131"/>
      <c r="J73" s="33">
        <f>SUM(J11,J15,J19,J23,J27,J31,J35,J39,J43,J47,J51,J55,J59,J63,J67,J72)</f>
        <v>1414081000</v>
      </c>
      <c r="K73" s="33">
        <f>+K11+K15+K19+K23+K27+K31+K35+K39+K43+K47+K51+K55+K67+K59+K63+K72</f>
        <v>669842148</v>
      </c>
      <c r="L73" s="32"/>
      <c r="M73" s="33">
        <f>+M11+M15+M19+M23+M27+M31+M35+M39+M43+M47+M51+M55+M67+M59+M63+M72</f>
        <v>0</v>
      </c>
      <c r="N73" s="33">
        <f>+N11+N15+N19+N23+N27+N31+N35+N39+N43+N47+N51+N55+N67+N59+N63+N72</f>
        <v>0</v>
      </c>
      <c r="O73" s="33">
        <f>+O11+O15+O19+O23+O27+O31+O35+O39+O43+O47+O51+O55+O67+O59+O63+O72</f>
        <v>0</v>
      </c>
      <c r="P73" s="34"/>
      <c r="Q73" s="35"/>
      <c r="R73" s="33">
        <f t="shared" ref="R73:AH73" si="17">+R11+R15+R19+R23+R27+R31+R35+R39+R43+R47+R51+R55+R67+R59+R63+R72</f>
        <v>0</v>
      </c>
      <c r="S73" s="33">
        <f t="shared" si="17"/>
        <v>13876064</v>
      </c>
      <c r="T73" s="33">
        <f t="shared" si="17"/>
        <v>6868024</v>
      </c>
      <c r="U73" s="33">
        <f t="shared" si="17"/>
        <v>20744088</v>
      </c>
      <c r="V73" s="33">
        <f t="shared" si="17"/>
        <v>0</v>
      </c>
      <c r="W73" s="33">
        <f t="shared" si="17"/>
        <v>0</v>
      </c>
      <c r="X73" s="33">
        <f t="shared" si="17"/>
        <v>0</v>
      </c>
      <c r="Y73" s="33">
        <f t="shared" si="17"/>
        <v>0</v>
      </c>
      <c r="Z73" s="33">
        <f t="shared" si="17"/>
        <v>0</v>
      </c>
      <c r="AA73" s="33">
        <f t="shared" si="17"/>
        <v>0</v>
      </c>
      <c r="AB73" s="33">
        <f t="shared" si="17"/>
        <v>0</v>
      </c>
      <c r="AC73" s="33">
        <f t="shared" si="17"/>
        <v>0</v>
      </c>
      <c r="AD73" s="33">
        <f t="shared" si="17"/>
        <v>0</v>
      </c>
      <c r="AE73" s="33">
        <f t="shared" si="17"/>
        <v>0</v>
      </c>
      <c r="AF73" s="33">
        <f t="shared" si="17"/>
        <v>0</v>
      </c>
      <c r="AG73" s="33">
        <f t="shared" si="17"/>
        <v>0</v>
      </c>
      <c r="AH73" s="33">
        <f t="shared" si="17"/>
        <v>20744088</v>
      </c>
      <c r="AI73" s="36">
        <f>IF(ISERROR(AH73/J73),0,AH73/J73)</f>
        <v>1.466966036599035E-2</v>
      </c>
      <c r="AJ73" s="36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78">
    <mergeCell ref="A73:I73"/>
    <mergeCell ref="A64:E64"/>
    <mergeCell ref="J65:J66"/>
    <mergeCell ref="A67:I67"/>
    <mergeCell ref="A68:E68"/>
    <mergeCell ref="A72:E72"/>
    <mergeCell ref="F72:I72"/>
    <mergeCell ref="J68:J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71 R69:T71 Z69:AB71 V69:X71 M69:M71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1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71 E69:G71 N69:N71" xr:uid="{00000000-0002-0000-04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4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827A48-A757-4F39-B548-903945BC4DED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eb517d21-b595-442e-8151-83f9d91c3f7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12</vt:i4>
      </vt:variant>
    </vt:vector>
  </HeadingPairs>
  <TitlesOfParts>
    <vt:vector size="36" baseType="lpstr">
      <vt:lpstr>24-01-321 Ind. Telecentros</vt:lpstr>
      <vt:lpstr>24-01-321 Res. Telecentros</vt:lpstr>
      <vt:lpstr>24-01-322 Ind. Sub.Calefac</vt:lpstr>
      <vt:lpstr>24-01-322 Res. Sub. Calefac</vt:lpstr>
      <vt:lpstr>24-01-414 Ind. Vivienda P</vt:lpstr>
      <vt:lpstr>24-01-414 Res. Vivienda P</vt:lpstr>
      <vt:lpstr>24-01-998 Ind. N DIGNA</vt:lpstr>
      <vt:lpstr>24-01-998 Res. N DIGNA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24-03-996 Ind. RIPS</vt:lpstr>
      <vt:lpstr>24-03-996 Res. RIPS</vt:lpstr>
      <vt:lpstr>24-07-001 Ind. OOII</vt:lpstr>
      <vt:lpstr>24-07-001 Res. OOII</vt:lpstr>
      <vt:lpstr>'24-01-321 Ind. Telecentros'!Área_de_impresión</vt:lpstr>
      <vt:lpstr>'24-01-322 Ind. Sub.Calefac'!Área_de_impresión</vt:lpstr>
      <vt:lpstr>'24-01-414 Ind. Vivienda P'!Área_de_impresión</vt:lpstr>
      <vt:lpstr>'24-01-998 Ind. N DIGNA'!Área_de_impresión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'24-03-996 Ind. RIPS'!Área_de_impresión</vt:lpstr>
      <vt:lpstr>'24-07-001 Ind. OOII'!Área_de_impresión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Alejandra Garrido</cp:lastModifiedBy>
  <dcterms:created xsi:type="dcterms:W3CDTF">2023-03-09T13:14:16Z</dcterms:created>
  <dcterms:modified xsi:type="dcterms:W3CDTF">2024-04-24T19:57:27Z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