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olaboramds-my.sharepoint.com/personal/agarrido_desarrollosocial_cl/Documents/ALEJANDRA GARRIDO/AGarrido/2025/GLOSAS 2025/2DO. TRIMESTRE 2025/P05/"/>
    </mc:Choice>
  </mc:AlternateContent>
  <xr:revisionPtr revIDLastSave="0" documentId="8_{74A8F97A-16B4-40B8-B58D-2D08F941D05F}" xr6:coauthVersionLast="47" xr6:coauthVersionMax="47" xr10:uidLastSave="{00000000-0000-0000-0000-000000000000}"/>
  <bookViews>
    <workbookView xWindow="20370" yWindow="-4815" windowWidth="29040" windowHeight="15720" tabRatio="968" firstSheet="21" activeTab="27" xr2:uid="{00000000-000D-0000-FFFF-FFFF00000000}"/>
  </bookViews>
  <sheets>
    <sheet name="24-01-010 Ind. Prog. Bonif. " sheetId="3" r:id="rId1"/>
    <sheet name="24-01-010 Res. Prog. Bonif. " sheetId="4" r:id="rId2"/>
    <sheet name="24-01-337 Ind. Bonos Art. 2" sheetId="8" r:id="rId3"/>
    <sheet name="24-01-337 Res. Bonos Art. 2" sheetId="9" r:id="rId4"/>
    <sheet name="24-02-010 Ind. A.Téc SENADIS" sheetId="10" r:id="rId5"/>
    <sheet name="24-02-010 Res. A.Téc SENADIS" sheetId="11" r:id="rId6"/>
    <sheet name="24-02-012 Ind. Alim - JUNAEB" sheetId="44" r:id="rId7"/>
    <sheet name="24-02-012 Res. Alim - JUNAEB" sheetId="45" r:id="rId8"/>
    <sheet name="24-02-014 Ind. FOSIS" sheetId="46" r:id="rId9"/>
    <sheet name="24-02-014 Res. FOSIS" sheetId="47" r:id="rId10"/>
    <sheet name="24-02-015 Ind. INTEGRA" sheetId="48" r:id="rId11"/>
    <sheet name="24-02-015 Res. INTEGRA" sheetId="49" r:id="rId12"/>
    <sheet name="24-02-020 Ind. EM - JUNAEB " sheetId="50" r:id="rId13"/>
    <sheet name="24-02-020 Res. EM - JUNAEB" sheetId="51" r:id="rId14"/>
    <sheet name="24-03-335 Ind. HABITABILIDAD" sheetId="52" r:id="rId15"/>
    <sheet name="24-03-335 Res. HABITABILIDAD" sheetId="53" r:id="rId16"/>
    <sheet name="24-03-340 Ind. Adulto Mayor" sheetId="54" r:id="rId17"/>
    <sheet name="24-03-340 Res. Adulto Mayor" sheetId="55" r:id="rId18"/>
    <sheet name="24-03-343 Ind. CALLE" sheetId="56" r:id="rId19"/>
    <sheet name="24-03-343 Res. CALLE" sheetId="57" r:id="rId20"/>
    <sheet name="24-03-344 Ind. AUTOCONSUMO" sheetId="58" r:id="rId21"/>
    <sheet name="24-03-344 Res. AUTOCONSUMO" sheetId="59" r:id="rId22"/>
    <sheet name="24-03-345 Ind. PROG. EJE" sheetId="60" r:id="rId23"/>
    <sheet name="24-03-345 Res. PROG. EJE" sheetId="61" r:id="rId24"/>
    <sheet name="24-03-997 Ind. Cuid. Temporales" sheetId="62" r:id="rId25"/>
    <sheet name="24-03-997 Res. Cuid. Temporales" sheetId="63" r:id="rId26"/>
    <sheet name="24-03-999 Ind. MIU CHS- CONADI" sheetId="64" r:id="rId27"/>
    <sheet name="24-03-999 Res. MIU CHS- CONADI" sheetId="65" r:id="rId28"/>
  </sheets>
  <definedNames>
    <definedName name="_xlnm.Print_Area" localSheetId="0">'24-01-010 Ind. Prog. Bonif. '!$A$1:$AJ$77</definedName>
    <definedName name="_xlnm.Print_Area" localSheetId="2">'24-01-337 Ind. Bonos Art. 2'!$A$1:$AJ$456</definedName>
    <definedName name="_xlnm.Print_Area" localSheetId="4">'24-02-010 Ind. A.Téc SENADIS'!$A$1:$AJ$77</definedName>
    <definedName name="_xlnm.Print_Area" localSheetId="6">'24-02-012 Ind. Alim - JUNAEB'!$A$1:$AJ$77</definedName>
    <definedName name="_xlnm.Print_Area" localSheetId="8">'24-02-014 Ind. FOSIS'!$A$1:$AJ$77</definedName>
    <definedName name="_xlnm.Print_Area" localSheetId="10">'24-02-015 Ind. INTEGRA'!$A$1:$AJ$77</definedName>
    <definedName name="_xlnm.Print_Area" localSheetId="12">'24-02-020 Ind. EM - JUNAEB '!$A$1:$AJ$77</definedName>
    <definedName name="_xlnm.Print_Area" localSheetId="14">'24-03-335 Ind. HABITABILIDAD'!$A$1:$AJ$77</definedName>
    <definedName name="_xlnm.Print_Area" localSheetId="16">'24-03-340 Ind. Adulto Mayor'!$A$1:$AJ$127</definedName>
    <definedName name="_xlnm.Print_Area" localSheetId="18">'24-03-343 Ind. CALLE'!$A$1:$AJ$78</definedName>
    <definedName name="_xlnm.Print_Area" localSheetId="20">'24-03-344 Ind. AUTOCONSUMO'!$A$1:$AJ$77</definedName>
    <definedName name="_xlnm.Print_Area" localSheetId="22">'24-03-345 Ind. PROG. EJE'!$A$1:$AJ$134</definedName>
    <definedName name="_xlnm.Print_Area" localSheetId="24">'24-03-997 Ind. Cuid. Temporales'!$A$1:$AJ$77</definedName>
    <definedName name="_xlnm.Print_Area" localSheetId="26">'24-03-999 Ind. MIU CHS- CONADI'!$A$1:$AJ$77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75" i="46" l="1"/>
  <c r="X75" i="46"/>
  <c r="Y77" i="3"/>
  <c r="W76" i="3"/>
  <c r="X76" i="3"/>
  <c r="W77" i="3"/>
  <c r="X77" i="3"/>
  <c r="Y76" i="3"/>
  <c r="V76" i="3"/>
  <c r="X131" i="60"/>
  <c r="X130" i="60"/>
  <c r="X132" i="60" s="1"/>
  <c r="M24" i="61" s="1"/>
  <c r="W131" i="60"/>
  <c r="W132" i="60" s="1"/>
  <c r="L24" i="61" s="1"/>
  <c r="W130" i="60"/>
  <c r="V132" i="60"/>
  <c r="V130" i="60"/>
  <c r="K130" i="60"/>
  <c r="K132" i="60"/>
  <c r="C24" i="61" s="1"/>
  <c r="AF128" i="60"/>
  <c r="AE128" i="60"/>
  <c r="AD128" i="60"/>
  <c r="V128" i="60"/>
  <c r="W128" i="60"/>
  <c r="L23" i="61" s="1"/>
  <c r="X128" i="60"/>
  <c r="M23" i="61" s="1"/>
  <c r="AC107" i="60"/>
  <c r="AG107" i="60"/>
  <c r="AC108" i="60"/>
  <c r="AG108" i="60"/>
  <c r="AC109" i="60"/>
  <c r="AG109" i="60"/>
  <c r="AC110" i="60"/>
  <c r="AG110" i="60"/>
  <c r="AC111" i="60"/>
  <c r="AG111" i="60"/>
  <c r="AC112" i="60"/>
  <c r="AG112" i="60"/>
  <c r="AC113" i="60"/>
  <c r="AG113" i="60"/>
  <c r="AC114" i="60"/>
  <c r="AG114" i="60"/>
  <c r="AH114" i="60"/>
  <c r="AI114" i="60" s="1"/>
  <c r="AC115" i="60"/>
  <c r="AG115" i="60"/>
  <c r="AC116" i="60"/>
  <c r="AG116" i="60"/>
  <c r="AC117" i="60"/>
  <c r="AG117" i="60"/>
  <c r="AC118" i="60"/>
  <c r="AG118" i="60"/>
  <c r="AC119" i="60"/>
  <c r="AG119" i="60"/>
  <c r="AC120" i="60"/>
  <c r="AG120" i="60"/>
  <c r="AC121" i="60"/>
  <c r="AG121" i="60"/>
  <c r="AC122" i="60"/>
  <c r="AG122" i="60"/>
  <c r="AC123" i="60"/>
  <c r="AG123" i="60"/>
  <c r="AC124" i="60"/>
  <c r="AG124" i="60"/>
  <c r="AC125" i="60"/>
  <c r="AG125" i="60"/>
  <c r="AC126" i="60"/>
  <c r="AG126" i="60"/>
  <c r="AC127" i="60"/>
  <c r="AG127" i="60"/>
  <c r="K128" i="60"/>
  <c r="C23" i="61" s="1"/>
  <c r="Y107" i="60"/>
  <c r="Y108" i="60"/>
  <c r="Y109" i="60"/>
  <c r="Y110" i="60"/>
  <c r="Y111" i="60"/>
  <c r="Y112" i="60"/>
  <c r="Y113" i="60"/>
  <c r="Y114" i="60"/>
  <c r="Y115" i="60"/>
  <c r="Y116" i="60"/>
  <c r="Y117" i="60"/>
  <c r="Y118" i="60"/>
  <c r="Y119" i="60"/>
  <c r="Y120" i="60"/>
  <c r="Y121" i="60"/>
  <c r="Y122" i="60"/>
  <c r="Y123" i="60"/>
  <c r="Y124" i="60"/>
  <c r="Y125" i="60"/>
  <c r="Y126" i="60"/>
  <c r="Y127" i="60"/>
  <c r="X91" i="60"/>
  <c r="V91" i="60"/>
  <c r="K91" i="60"/>
  <c r="AG83" i="60"/>
  <c r="AC83" i="60"/>
  <c r="AG82" i="60"/>
  <c r="AC82" i="60"/>
  <c r="AG81" i="60"/>
  <c r="AC81" i="60"/>
  <c r="AG80" i="60"/>
  <c r="AC80" i="60"/>
  <c r="AG79" i="60"/>
  <c r="AC79" i="60"/>
  <c r="X84" i="60"/>
  <c r="M17" i="61" s="1"/>
  <c r="W84" i="60"/>
  <c r="L17" i="61" s="1"/>
  <c r="V84" i="60"/>
  <c r="K17" i="61" s="1"/>
  <c r="Y79" i="60"/>
  <c r="Y80" i="60"/>
  <c r="Y81" i="60"/>
  <c r="Y82" i="60"/>
  <c r="Y83" i="60"/>
  <c r="K84" i="60"/>
  <c r="C17" i="61" s="1"/>
  <c r="K76" i="60"/>
  <c r="C16" i="61" s="1"/>
  <c r="X73" i="60"/>
  <c r="M15" i="61" s="1"/>
  <c r="W73" i="60"/>
  <c r="L15" i="61" s="1"/>
  <c r="V73" i="60"/>
  <c r="K15" i="61" s="1"/>
  <c r="Y66" i="60"/>
  <c r="AC66" i="60"/>
  <c r="AG66" i="60"/>
  <c r="Y67" i="60"/>
  <c r="AC67" i="60"/>
  <c r="AG67" i="60"/>
  <c r="Y68" i="60"/>
  <c r="AC68" i="60"/>
  <c r="AG68" i="60"/>
  <c r="Y69" i="60"/>
  <c r="AC69" i="60"/>
  <c r="AG69" i="60"/>
  <c r="Y70" i="60"/>
  <c r="AC70" i="60"/>
  <c r="AG70" i="60"/>
  <c r="Y71" i="60"/>
  <c r="AC71" i="60"/>
  <c r="AG71" i="60"/>
  <c r="Y72" i="60"/>
  <c r="AC72" i="60"/>
  <c r="AG72" i="60"/>
  <c r="U66" i="60"/>
  <c r="U67" i="60"/>
  <c r="U68" i="60"/>
  <c r="U69" i="60"/>
  <c r="U70" i="60"/>
  <c r="U71" i="60"/>
  <c r="U72" i="60"/>
  <c r="K73" i="60"/>
  <c r="C15" i="61" s="1"/>
  <c r="K61" i="60"/>
  <c r="K63" i="60" s="1"/>
  <c r="C14" i="61" s="1"/>
  <c r="AG54" i="60"/>
  <c r="AG53" i="60"/>
  <c r="AG52" i="60"/>
  <c r="AG51" i="60"/>
  <c r="AG50" i="60"/>
  <c r="AG49" i="60"/>
  <c r="AG48" i="60"/>
  <c r="AG47" i="60"/>
  <c r="AG46" i="60"/>
  <c r="AG45" i="60"/>
  <c r="AG44" i="60"/>
  <c r="AG43" i="60"/>
  <c r="AG42" i="60"/>
  <c r="AG41" i="60"/>
  <c r="AG40" i="60"/>
  <c r="AG39" i="60"/>
  <c r="AG38" i="60"/>
  <c r="AG37" i="60"/>
  <c r="AG36" i="60"/>
  <c r="AG35" i="60"/>
  <c r="AG34" i="60"/>
  <c r="AG33" i="60"/>
  <c r="AG32" i="60"/>
  <c r="AG31" i="60"/>
  <c r="AG30" i="60"/>
  <c r="AG29" i="60"/>
  <c r="AG28" i="60"/>
  <c r="AG27" i="60"/>
  <c r="Y27" i="60"/>
  <c r="Y28" i="60"/>
  <c r="Y29" i="60"/>
  <c r="Y30" i="60"/>
  <c r="Y31" i="60"/>
  <c r="Y32" i="60"/>
  <c r="Y33" i="60"/>
  <c r="Y34" i="60"/>
  <c r="Y35" i="60"/>
  <c r="Y36" i="60"/>
  <c r="Y37" i="60"/>
  <c r="Y38" i="60"/>
  <c r="Y39" i="60"/>
  <c r="Y40" i="60"/>
  <c r="Y41" i="60"/>
  <c r="Y42" i="60"/>
  <c r="Y43" i="60"/>
  <c r="Y44" i="60"/>
  <c r="Y45" i="60"/>
  <c r="Y46" i="60"/>
  <c r="Y47" i="60"/>
  <c r="Y48" i="60"/>
  <c r="Y49" i="60"/>
  <c r="Y50" i="60"/>
  <c r="Y51" i="60"/>
  <c r="Y52" i="60"/>
  <c r="Y53" i="60"/>
  <c r="Y54" i="60"/>
  <c r="AB55" i="60"/>
  <c r="Q12" i="61" s="1"/>
  <c r="AA55" i="60"/>
  <c r="P12" i="61" s="1"/>
  <c r="Z55" i="60"/>
  <c r="O12" i="61" s="1"/>
  <c r="X55" i="60"/>
  <c r="M12" i="61" s="1"/>
  <c r="W55" i="60"/>
  <c r="L12" i="61" s="1"/>
  <c r="AC27" i="60"/>
  <c r="AC28" i="60"/>
  <c r="AC29" i="60"/>
  <c r="AC30" i="60"/>
  <c r="AC31" i="60"/>
  <c r="AC32" i="60"/>
  <c r="AC33" i="60"/>
  <c r="AC34" i="60"/>
  <c r="AC35" i="60"/>
  <c r="AC36" i="60"/>
  <c r="AC37" i="60"/>
  <c r="AC38" i="60"/>
  <c r="AC39" i="60"/>
  <c r="AC40" i="60"/>
  <c r="AC41" i="60"/>
  <c r="AC42" i="60"/>
  <c r="AC43" i="60"/>
  <c r="AC44" i="60"/>
  <c r="AC45" i="60"/>
  <c r="AC46" i="60"/>
  <c r="AC47" i="60"/>
  <c r="AC48" i="60"/>
  <c r="AC49" i="60"/>
  <c r="AC50" i="60"/>
  <c r="AC51" i="60"/>
  <c r="AC52" i="60"/>
  <c r="AC53" i="60"/>
  <c r="AC54" i="60"/>
  <c r="V55" i="60"/>
  <c r="K12" i="61" s="1"/>
  <c r="AG18" i="60"/>
  <c r="AC18" i="60"/>
  <c r="Y18" i="60"/>
  <c r="U18" i="60"/>
  <c r="J15" i="58"/>
  <c r="B9" i="59" s="1"/>
  <c r="K74" i="56"/>
  <c r="AI70" i="56"/>
  <c r="AI69" i="56"/>
  <c r="J19" i="56"/>
  <c r="K125" i="54"/>
  <c r="AI93" i="54"/>
  <c r="AI94" i="54"/>
  <c r="AI95" i="54"/>
  <c r="AI96" i="54"/>
  <c r="AI97" i="54"/>
  <c r="AI98" i="54"/>
  <c r="AI99" i="54"/>
  <c r="AI100" i="54"/>
  <c r="AI101" i="54"/>
  <c r="AI102" i="54"/>
  <c r="AI103" i="54"/>
  <c r="AI104" i="54"/>
  <c r="AI105" i="54"/>
  <c r="AI106" i="54"/>
  <c r="AI107" i="54"/>
  <c r="AI108" i="54"/>
  <c r="AI109" i="54"/>
  <c r="AI110" i="54"/>
  <c r="AI111" i="54"/>
  <c r="AI112" i="54"/>
  <c r="AI113" i="54"/>
  <c r="AI114" i="54"/>
  <c r="AI115" i="54"/>
  <c r="AI116" i="54"/>
  <c r="AI117" i="54"/>
  <c r="AI118" i="54"/>
  <c r="AI119" i="54"/>
  <c r="AI120" i="54"/>
  <c r="AI92" i="54"/>
  <c r="AG119" i="54"/>
  <c r="AC119" i="54"/>
  <c r="AH119" i="54" s="1"/>
  <c r="AH118" i="54"/>
  <c r="AG118" i="54"/>
  <c r="AC118" i="54"/>
  <c r="AH117" i="54"/>
  <c r="AG117" i="54"/>
  <c r="AC117" i="54"/>
  <c r="AG116" i="54"/>
  <c r="AC116" i="54"/>
  <c r="AH116" i="54" s="1"/>
  <c r="AG115" i="54"/>
  <c r="AH115" i="54" s="1"/>
  <c r="AC115" i="54"/>
  <c r="AH114" i="54"/>
  <c r="AG114" i="54"/>
  <c r="AC114" i="54"/>
  <c r="AG113" i="54"/>
  <c r="AH113" i="54" s="1"/>
  <c r="AC113" i="54"/>
  <c r="AG112" i="54"/>
  <c r="AC112" i="54"/>
  <c r="AH112" i="54" s="1"/>
  <c r="AG111" i="54"/>
  <c r="AC111" i="54"/>
  <c r="AH111" i="54" s="1"/>
  <c r="AH110" i="54"/>
  <c r="AG110" i="54"/>
  <c r="AC110" i="54"/>
  <c r="AH109" i="54"/>
  <c r="AG109" i="54"/>
  <c r="AC109" i="54"/>
  <c r="AG108" i="54"/>
  <c r="AC108" i="54"/>
  <c r="AH108" i="54" s="1"/>
  <c r="AG107" i="54"/>
  <c r="AH107" i="54" s="1"/>
  <c r="AC107" i="54"/>
  <c r="AH106" i="54"/>
  <c r="AG106" i="54"/>
  <c r="AC106" i="54"/>
  <c r="AG105" i="54"/>
  <c r="AH105" i="54" s="1"/>
  <c r="AC105" i="54"/>
  <c r="AG104" i="54"/>
  <c r="AC104" i="54"/>
  <c r="AH104" i="54" s="1"/>
  <c r="AG103" i="54"/>
  <c r="AC103" i="54"/>
  <c r="AH103" i="54" s="1"/>
  <c r="AH102" i="54"/>
  <c r="AG102" i="54"/>
  <c r="AC102" i="54"/>
  <c r="AH101" i="54"/>
  <c r="AG101" i="54"/>
  <c r="AC101" i="54"/>
  <c r="AG100" i="54"/>
  <c r="AC100" i="54"/>
  <c r="AH100" i="54" s="1"/>
  <c r="AG99" i="54"/>
  <c r="AH99" i="54" s="1"/>
  <c r="AC99" i="54"/>
  <c r="AH98" i="54"/>
  <c r="AG98" i="54"/>
  <c r="AC98" i="54"/>
  <c r="AG97" i="54"/>
  <c r="AH97" i="54" s="1"/>
  <c r="AC97" i="54"/>
  <c r="AG96" i="54"/>
  <c r="AC96" i="54"/>
  <c r="AH96" i="54" s="1"/>
  <c r="AG95" i="54"/>
  <c r="AG121" i="54" s="1"/>
  <c r="AC95" i="54"/>
  <c r="AH95" i="54" s="1"/>
  <c r="AH94" i="54"/>
  <c r="AG94" i="54"/>
  <c r="AC94" i="54"/>
  <c r="AH93" i="54"/>
  <c r="AG93" i="54"/>
  <c r="AC93" i="54"/>
  <c r="AG92" i="54"/>
  <c r="AC92" i="54"/>
  <c r="AH92" i="54" s="1"/>
  <c r="Y119" i="54"/>
  <c r="Y118" i="54"/>
  <c r="Y117" i="54"/>
  <c r="Y116" i="54"/>
  <c r="Y115" i="54"/>
  <c r="Y114" i="54"/>
  <c r="Y113" i="54"/>
  <c r="Y112" i="54"/>
  <c r="Y111" i="54"/>
  <c r="Y110" i="54"/>
  <c r="Y109" i="54"/>
  <c r="Y108" i="54"/>
  <c r="Y107" i="54"/>
  <c r="Y106" i="54"/>
  <c r="Y105" i="54"/>
  <c r="Y104" i="54"/>
  <c r="Y103" i="54"/>
  <c r="Y102" i="54"/>
  <c r="Y101" i="54"/>
  <c r="Y100" i="54"/>
  <c r="Y99" i="54"/>
  <c r="Y98" i="54"/>
  <c r="Y97" i="54"/>
  <c r="Y96" i="54"/>
  <c r="Y95" i="54"/>
  <c r="Y94" i="54"/>
  <c r="Y93" i="54"/>
  <c r="Y92" i="54"/>
  <c r="Y121" i="54"/>
  <c r="X121" i="54"/>
  <c r="W121" i="54"/>
  <c r="V121" i="54"/>
  <c r="K121" i="54"/>
  <c r="C23" i="55" s="1"/>
  <c r="AG60" i="54"/>
  <c r="AC60" i="54"/>
  <c r="Y60" i="54"/>
  <c r="AG59" i="54"/>
  <c r="AC59" i="54"/>
  <c r="Y59" i="54"/>
  <c r="AG58" i="54"/>
  <c r="AC58" i="54"/>
  <c r="Y58" i="54"/>
  <c r="AG57" i="54"/>
  <c r="AC57" i="54"/>
  <c r="Y57" i="54"/>
  <c r="AG56" i="54"/>
  <c r="AC56" i="54"/>
  <c r="Y56" i="54"/>
  <c r="AG55" i="54"/>
  <c r="AC55" i="54"/>
  <c r="Y55" i="54"/>
  <c r="AG54" i="54"/>
  <c r="AC54" i="54"/>
  <c r="Y54" i="54"/>
  <c r="AG53" i="54"/>
  <c r="AC53" i="54"/>
  <c r="Y53" i="54"/>
  <c r="AG52" i="54"/>
  <c r="AC52" i="54"/>
  <c r="Y52" i="54"/>
  <c r="X62" i="54"/>
  <c r="W62" i="54"/>
  <c r="L15" i="55" s="1"/>
  <c r="V62" i="54"/>
  <c r="K15" i="55" s="1"/>
  <c r="K62" i="54"/>
  <c r="C15" i="55" s="1"/>
  <c r="Y40" i="54"/>
  <c r="AH40" i="54" s="1"/>
  <c r="Y39" i="54"/>
  <c r="AH39" i="54" s="1"/>
  <c r="Y38" i="54"/>
  <c r="AH38" i="54" s="1"/>
  <c r="Y37" i="54"/>
  <c r="AH37" i="54" s="1"/>
  <c r="Y36" i="54"/>
  <c r="AH36" i="54" s="1"/>
  <c r="Y35" i="54"/>
  <c r="AH35" i="54" s="1"/>
  <c r="Y34" i="54"/>
  <c r="AH34" i="54" s="1"/>
  <c r="Y33" i="54"/>
  <c r="AH33" i="54" s="1"/>
  <c r="Y32" i="54"/>
  <c r="AH32" i="54" s="1"/>
  <c r="Y31" i="54"/>
  <c r="AH31" i="54" s="1"/>
  <c r="Y30" i="54"/>
  <c r="AH30" i="54" s="1"/>
  <c r="Y29" i="54"/>
  <c r="AH29" i="54" s="1"/>
  <c r="Y28" i="54"/>
  <c r="AH28" i="54" s="1"/>
  <c r="Y27" i="54"/>
  <c r="AH27" i="54" s="1"/>
  <c r="Y26" i="54"/>
  <c r="AH26" i="54" s="1"/>
  <c r="Y25" i="54"/>
  <c r="AH25" i="54" s="1"/>
  <c r="V42" i="54"/>
  <c r="K12" i="55" s="1"/>
  <c r="K42" i="54"/>
  <c r="C12" i="55" s="1"/>
  <c r="X19" i="54"/>
  <c r="M10" i="55" s="1"/>
  <c r="AF132" i="60"/>
  <c r="U24" i="61" s="1"/>
  <c r="AE132" i="60"/>
  <c r="T24" i="61" s="1"/>
  <c r="AD132" i="60"/>
  <c r="S24" i="61" s="1"/>
  <c r="AB132" i="60"/>
  <c r="Q24" i="61" s="1"/>
  <c r="AA132" i="60"/>
  <c r="P24" i="61" s="1"/>
  <c r="Z132" i="60"/>
  <c r="O24" i="61" s="1"/>
  <c r="S132" i="60"/>
  <c r="H24" i="61" s="1"/>
  <c r="T132" i="60"/>
  <c r="I24" i="61" s="1"/>
  <c r="R128" i="60"/>
  <c r="G23" i="61" s="1"/>
  <c r="R132" i="60"/>
  <c r="G24" i="61" s="1"/>
  <c r="T128" i="60"/>
  <c r="I23" i="61" s="1"/>
  <c r="S128" i="60"/>
  <c r="H23" i="61" s="1"/>
  <c r="J128" i="60"/>
  <c r="B23" i="61" s="1"/>
  <c r="J104" i="60"/>
  <c r="B22" i="61" s="1"/>
  <c r="J100" i="60"/>
  <c r="B21" i="61" s="1"/>
  <c r="J96" i="60"/>
  <c r="B20" i="61" s="1"/>
  <c r="J92" i="60"/>
  <c r="B19" i="61" s="1"/>
  <c r="K88" i="60"/>
  <c r="C18" i="61" s="1"/>
  <c r="J88" i="60"/>
  <c r="B18" i="61" s="1"/>
  <c r="J84" i="60"/>
  <c r="B17" i="61" s="1"/>
  <c r="J76" i="60"/>
  <c r="B16" i="61" s="1"/>
  <c r="J73" i="60"/>
  <c r="B15" i="61" s="1"/>
  <c r="J63" i="60"/>
  <c r="B14" i="61" s="1"/>
  <c r="J59" i="60"/>
  <c r="B13" i="61" s="1"/>
  <c r="J55" i="60"/>
  <c r="B12" i="61" s="1"/>
  <c r="J24" i="60"/>
  <c r="B11" i="61" s="1"/>
  <c r="J20" i="60"/>
  <c r="B10" i="61" s="1"/>
  <c r="J15" i="60"/>
  <c r="B9" i="61" s="1"/>
  <c r="J11" i="60"/>
  <c r="AI74" i="56"/>
  <c r="AH74" i="56"/>
  <c r="AH75" i="56"/>
  <c r="AI75" i="56" s="1"/>
  <c r="U76" i="56"/>
  <c r="T76" i="56"/>
  <c r="S76" i="56"/>
  <c r="R76" i="56"/>
  <c r="U74" i="56"/>
  <c r="U75" i="56"/>
  <c r="K76" i="56"/>
  <c r="J71" i="56"/>
  <c r="J27" i="56"/>
  <c r="J15" i="56"/>
  <c r="J42" i="54"/>
  <c r="B12" i="55" s="1"/>
  <c r="J121" i="54"/>
  <c r="B23" i="55" s="1"/>
  <c r="J70" i="54"/>
  <c r="B17" i="55" s="1"/>
  <c r="J62" i="54"/>
  <c r="B15" i="55" s="1"/>
  <c r="J23" i="54"/>
  <c r="B11" i="55" s="1"/>
  <c r="J19" i="54"/>
  <c r="B10" i="55" s="1"/>
  <c r="AI74" i="52"/>
  <c r="AH75" i="52"/>
  <c r="U75" i="52"/>
  <c r="T75" i="52"/>
  <c r="S75" i="52"/>
  <c r="R75" i="52"/>
  <c r="K75" i="52"/>
  <c r="R75" i="46"/>
  <c r="K75" i="46"/>
  <c r="U75" i="46"/>
  <c r="T75" i="46"/>
  <c r="S75" i="46"/>
  <c r="Y74" i="3"/>
  <c r="AH74" i="3" s="1"/>
  <c r="AI74" i="3" s="1"/>
  <c r="AC74" i="3"/>
  <c r="AG74" i="3"/>
  <c r="S76" i="3"/>
  <c r="T76" i="3"/>
  <c r="U76" i="3"/>
  <c r="R76" i="3"/>
  <c r="K76" i="3"/>
  <c r="U74" i="3"/>
  <c r="U73" i="3"/>
  <c r="U75" i="3"/>
  <c r="V24" i="65"/>
  <c r="U24" i="65"/>
  <c r="T24" i="65"/>
  <c r="S24" i="65"/>
  <c r="R24" i="65"/>
  <c r="Q24" i="65"/>
  <c r="P24" i="65"/>
  <c r="O24" i="65"/>
  <c r="N24" i="65"/>
  <c r="M24" i="65"/>
  <c r="L24" i="65"/>
  <c r="K24" i="65"/>
  <c r="I24" i="65"/>
  <c r="G24" i="65"/>
  <c r="F24" i="65"/>
  <c r="E24" i="65"/>
  <c r="D24" i="65"/>
  <c r="W23" i="65"/>
  <c r="V23" i="65"/>
  <c r="U23" i="65"/>
  <c r="T23" i="65"/>
  <c r="S23" i="65"/>
  <c r="R23" i="65"/>
  <c r="Q23" i="65"/>
  <c r="P23" i="65"/>
  <c r="O23" i="65"/>
  <c r="N23" i="65"/>
  <c r="M23" i="65"/>
  <c r="L23" i="65"/>
  <c r="K23" i="65"/>
  <c r="J23" i="65"/>
  <c r="I23" i="65"/>
  <c r="H23" i="65"/>
  <c r="G23" i="65"/>
  <c r="F23" i="65"/>
  <c r="E23" i="65"/>
  <c r="D23" i="65"/>
  <c r="C23" i="65"/>
  <c r="W22" i="65"/>
  <c r="V22" i="65"/>
  <c r="U22" i="65"/>
  <c r="T22" i="65"/>
  <c r="S22" i="65"/>
  <c r="R22" i="65"/>
  <c r="Q22" i="65"/>
  <c r="P22" i="65"/>
  <c r="O22" i="65"/>
  <c r="N22" i="65"/>
  <c r="M22" i="65"/>
  <c r="L22" i="65"/>
  <c r="K22" i="65"/>
  <c r="J22" i="65"/>
  <c r="I22" i="65"/>
  <c r="H22" i="65"/>
  <c r="G22" i="65"/>
  <c r="F22" i="65"/>
  <c r="E22" i="65"/>
  <c r="D22" i="65"/>
  <c r="C22" i="65"/>
  <c r="W21" i="65"/>
  <c r="V21" i="65"/>
  <c r="U21" i="65"/>
  <c r="T21" i="65"/>
  <c r="S21" i="65"/>
  <c r="R21" i="65"/>
  <c r="Q21" i="65"/>
  <c r="P21" i="65"/>
  <c r="O21" i="65"/>
  <c r="N21" i="65"/>
  <c r="M21" i="65"/>
  <c r="L21" i="65"/>
  <c r="K21" i="65"/>
  <c r="J21" i="65"/>
  <c r="I21" i="65"/>
  <c r="H21" i="65"/>
  <c r="G21" i="65"/>
  <c r="F21" i="65"/>
  <c r="E21" i="65"/>
  <c r="D21" i="65"/>
  <c r="C21" i="65"/>
  <c r="W20" i="65"/>
  <c r="V20" i="65"/>
  <c r="U20" i="65"/>
  <c r="T20" i="65"/>
  <c r="S20" i="65"/>
  <c r="R20" i="65"/>
  <c r="Q20" i="65"/>
  <c r="P20" i="65"/>
  <c r="O20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W19" i="65"/>
  <c r="V19" i="65"/>
  <c r="U19" i="65"/>
  <c r="T19" i="65"/>
  <c r="S19" i="65"/>
  <c r="R19" i="65"/>
  <c r="Q19" i="65"/>
  <c r="P19" i="65"/>
  <c r="O19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W18" i="65"/>
  <c r="V18" i="65"/>
  <c r="U18" i="65"/>
  <c r="T18" i="65"/>
  <c r="S18" i="65"/>
  <c r="R18" i="65"/>
  <c r="Q18" i="65"/>
  <c r="P18" i="65"/>
  <c r="O18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Y17" i="65"/>
  <c r="W17" i="65"/>
  <c r="V17" i="65"/>
  <c r="U17" i="65"/>
  <c r="T17" i="65"/>
  <c r="S17" i="65"/>
  <c r="R17" i="65"/>
  <c r="Q17" i="65"/>
  <c r="P17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W16" i="65"/>
  <c r="V16" i="65"/>
  <c r="U16" i="65"/>
  <c r="T16" i="65"/>
  <c r="S16" i="65"/>
  <c r="R16" i="65"/>
  <c r="Q16" i="65"/>
  <c r="P16" i="65"/>
  <c r="O16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W15" i="65"/>
  <c r="V15" i="65"/>
  <c r="U15" i="65"/>
  <c r="T15" i="65"/>
  <c r="S15" i="65"/>
  <c r="R15" i="65"/>
  <c r="Q15" i="65"/>
  <c r="P15" i="65"/>
  <c r="O15" i="65"/>
  <c r="N15" i="65"/>
  <c r="M15" i="65"/>
  <c r="L15" i="65"/>
  <c r="K15" i="65"/>
  <c r="J15" i="65"/>
  <c r="I15" i="65"/>
  <c r="H15" i="65"/>
  <c r="G15" i="65"/>
  <c r="F15" i="65"/>
  <c r="E15" i="65"/>
  <c r="D15" i="65"/>
  <c r="C15" i="65"/>
  <c r="W14" i="65"/>
  <c r="V14" i="65"/>
  <c r="U14" i="65"/>
  <c r="T14" i="65"/>
  <c r="S14" i="65"/>
  <c r="R14" i="65"/>
  <c r="Q14" i="65"/>
  <c r="P14" i="65"/>
  <c r="O14" i="65"/>
  <c r="N14" i="65"/>
  <c r="M14" i="65"/>
  <c r="L14" i="65"/>
  <c r="K14" i="65"/>
  <c r="J14" i="65"/>
  <c r="I14" i="65"/>
  <c r="H14" i="65"/>
  <c r="G14" i="65"/>
  <c r="F14" i="65"/>
  <c r="E14" i="65"/>
  <c r="D14" i="65"/>
  <c r="C14" i="65"/>
  <c r="W13" i="65"/>
  <c r="V13" i="65"/>
  <c r="U13" i="65"/>
  <c r="T13" i="65"/>
  <c r="S13" i="65"/>
  <c r="R13" i="65"/>
  <c r="Q13" i="65"/>
  <c r="P13" i="65"/>
  <c r="O13" i="65"/>
  <c r="N13" i="65"/>
  <c r="M13" i="65"/>
  <c r="L13" i="65"/>
  <c r="K13" i="65"/>
  <c r="J13" i="65"/>
  <c r="I13" i="65"/>
  <c r="H13" i="65"/>
  <c r="G13" i="65"/>
  <c r="F13" i="65"/>
  <c r="E13" i="65"/>
  <c r="D13" i="65"/>
  <c r="C13" i="65"/>
  <c r="W12" i="65"/>
  <c r="V12" i="65"/>
  <c r="U12" i="65"/>
  <c r="T12" i="65"/>
  <c r="S12" i="65"/>
  <c r="R12" i="65"/>
  <c r="Q12" i="65"/>
  <c r="P12" i="65"/>
  <c r="O12" i="65"/>
  <c r="N12" i="65"/>
  <c r="M12" i="65"/>
  <c r="L12" i="65"/>
  <c r="K12" i="65"/>
  <c r="J12" i="65"/>
  <c r="I12" i="65"/>
  <c r="H12" i="65"/>
  <c r="G12" i="65"/>
  <c r="F12" i="65"/>
  <c r="E12" i="65"/>
  <c r="D12" i="65"/>
  <c r="C12" i="65"/>
  <c r="W11" i="65"/>
  <c r="V11" i="65"/>
  <c r="U11" i="65"/>
  <c r="T11" i="65"/>
  <c r="S11" i="65"/>
  <c r="R11" i="65"/>
  <c r="Q11" i="65"/>
  <c r="P11" i="65"/>
  <c r="O11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W10" i="65"/>
  <c r="V10" i="65"/>
  <c r="U10" i="65"/>
  <c r="T10" i="65"/>
  <c r="S10" i="65"/>
  <c r="R10" i="65"/>
  <c r="Q10" i="65"/>
  <c r="P10" i="65"/>
  <c r="O10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W8" i="65"/>
  <c r="V8" i="65"/>
  <c r="U8" i="65"/>
  <c r="T8" i="65"/>
  <c r="T25" i="65" s="1"/>
  <c r="S8" i="65"/>
  <c r="R8" i="65"/>
  <c r="Q8" i="65"/>
  <c r="P8" i="65"/>
  <c r="O8" i="65"/>
  <c r="N8" i="65"/>
  <c r="M8" i="65"/>
  <c r="L8" i="65"/>
  <c r="L25" i="65" s="1"/>
  <c r="K8" i="65"/>
  <c r="J8" i="65"/>
  <c r="I8" i="65"/>
  <c r="H8" i="65"/>
  <c r="G8" i="65"/>
  <c r="F8" i="65"/>
  <c r="E8" i="65"/>
  <c r="D8" i="65"/>
  <c r="C8" i="65"/>
  <c r="Y25" i="63"/>
  <c r="Y24" i="63"/>
  <c r="W24" i="63"/>
  <c r="V24" i="63"/>
  <c r="U24" i="63"/>
  <c r="T24" i="63"/>
  <c r="S24" i="63"/>
  <c r="R24" i="63"/>
  <c r="Q24" i="63"/>
  <c r="P24" i="63"/>
  <c r="O24" i="63"/>
  <c r="N24" i="63"/>
  <c r="M24" i="63"/>
  <c r="L24" i="63"/>
  <c r="K24" i="63"/>
  <c r="J24" i="63"/>
  <c r="I24" i="63"/>
  <c r="H24" i="63"/>
  <c r="G24" i="63"/>
  <c r="F24" i="63"/>
  <c r="E24" i="63"/>
  <c r="D24" i="63"/>
  <c r="C24" i="63"/>
  <c r="Y23" i="63"/>
  <c r="W23" i="63"/>
  <c r="V23" i="63"/>
  <c r="U23" i="63"/>
  <c r="T23" i="63"/>
  <c r="S23" i="63"/>
  <c r="R23" i="63"/>
  <c r="Q23" i="63"/>
  <c r="P23" i="63"/>
  <c r="O23" i="63"/>
  <c r="N23" i="63"/>
  <c r="M23" i="63"/>
  <c r="L23" i="63"/>
  <c r="K23" i="63"/>
  <c r="J23" i="63"/>
  <c r="I23" i="63"/>
  <c r="H23" i="63"/>
  <c r="G23" i="63"/>
  <c r="F23" i="63"/>
  <c r="E23" i="63"/>
  <c r="D23" i="63"/>
  <c r="C23" i="63"/>
  <c r="Y22" i="63"/>
  <c r="W22" i="63"/>
  <c r="V22" i="63"/>
  <c r="U22" i="63"/>
  <c r="T22" i="63"/>
  <c r="S22" i="63"/>
  <c r="R22" i="63"/>
  <c r="Q22" i="63"/>
  <c r="P22" i="63"/>
  <c r="O22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Y21" i="63"/>
  <c r="W21" i="63"/>
  <c r="V21" i="63"/>
  <c r="U21" i="63"/>
  <c r="T21" i="63"/>
  <c r="S21" i="63"/>
  <c r="R21" i="63"/>
  <c r="Q21" i="63"/>
  <c r="P21" i="63"/>
  <c r="O21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Y20" i="63"/>
  <c r="W20" i="63"/>
  <c r="V20" i="63"/>
  <c r="U20" i="63"/>
  <c r="T20" i="63"/>
  <c r="S20" i="63"/>
  <c r="R20" i="63"/>
  <c r="Q20" i="63"/>
  <c r="P20" i="63"/>
  <c r="O20" i="63"/>
  <c r="N20" i="63"/>
  <c r="M20" i="63"/>
  <c r="L20" i="63"/>
  <c r="K20" i="63"/>
  <c r="J20" i="63"/>
  <c r="I20" i="63"/>
  <c r="H20" i="63"/>
  <c r="G20" i="63"/>
  <c r="F20" i="63"/>
  <c r="E20" i="63"/>
  <c r="D20" i="63"/>
  <c r="C20" i="63"/>
  <c r="Y19" i="63"/>
  <c r="W19" i="63"/>
  <c r="V19" i="63"/>
  <c r="U19" i="63"/>
  <c r="T19" i="63"/>
  <c r="S19" i="63"/>
  <c r="R19" i="63"/>
  <c r="Q19" i="63"/>
  <c r="P19" i="63"/>
  <c r="O19" i="63"/>
  <c r="N19" i="63"/>
  <c r="M19" i="63"/>
  <c r="L19" i="63"/>
  <c r="K19" i="63"/>
  <c r="J19" i="63"/>
  <c r="I19" i="63"/>
  <c r="H19" i="63"/>
  <c r="G19" i="63"/>
  <c r="F19" i="63"/>
  <c r="E19" i="63"/>
  <c r="D19" i="63"/>
  <c r="C19" i="63"/>
  <c r="Y18" i="63"/>
  <c r="W18" i="63"/>
  <c r="V18" i="63"/>
  <c r="U18" i="63"/>
  <c r="T18" i="63"/>
  <c r="S18" i="63"/>
  <c r="R18" i="63"/>
  <c r="Q18" i="63"/>
  <c r="P18" i="63"/>
  <c r="O18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Y17" i="63"/>
  <c r="W17" i="63"/>
  <c r="V17" i="63"/>
  <c r="U17" i="63"/>
  <c r="T17" i="63"/>
  <c r="S17" i="63"/>
  <c r="R17" i="63"/>
  <c r="Q17" i="63"/>
  <c r="P17" i="63"/>
  <c r="O17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B17" i="63"/>
  <c r="Y16" i="63"/>
  <c r="W16" i="63"/>
  <c r="V16" i="63"/>
  <c r="U16" i="63"/>
  <c r="T16" i="63"/>
  <c r="S16" i="63"/>
  <c r="R16" i="63"/>
  <c r="Q16" i="63"/>
  <c r="P16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C16" i="63"/>
  <c r="Y15" i="63"/>
  <c r="W15" i="63"/>
  <c r="V15" i="63"/>
  <c r="U15" i="63"/>
  <c r="T15" i="63"/>
  <c r="S15" i="63"/>
  <c r="R15" i="63"/>
  <c r="Q15" i="63"/>
  <c r="P15" i="63"/>
  <c r="O15" i="63"/>
  <c r="N15" i="63"/>
  <c r="M15" i="63"/>
  <c r="L15" i="63"/>
  <c r="K15" i="63"/>
  <c r="J15" i="63"/>
  <c r="I15" i="63"/>
  <c r="H15" i="63"/>
  <c r="G15" i="63"/>
  <c r="F15" i="63"/>
  <c r="E15" i="63"/>
  <c r="D15" i="63"/>
  <c r="C15" i="63"/>
  <c r="Y14" i="63"/>
  <c r="W14" i="63"/>
  <c r="V14" i="63"/>
  <c r="U14" i="63"/>
  <c r="T14" i="63"/>
  <c r="S14" i="63"/>
  <c r="R14" i="63"/>
  <c r="Q14" i="63"/>
  <c r="P14" i="63"/>
  <c r="O14" i="63"/>
  <c r="N14" i="63"/>
  <c r="M14" i="63"/>
  <c r="L14" i="63"/>
  <c r="K14" i="63"/>
  <c r="J14" i="63"/>
  <c r="I14" i="63"/>
  <c r="H14" i="63"/>
  <c r="G14" i="63"/>
  <c r="F14" i="63"/>
  <c r="E14" i="63"/>
  <c r="D14" i="63"/>
  <c r="C14" i="63"/>
  <c r="Y13" i="63"/>
  <c r="W13" i="63"/>
  <c r="V13" i="63"/>
  <c r="U13" i="63"/>
  <c r="T13" i="63"/>
  <c r="S13" i="63"/>
  <c r="R13" i="63"/>
  <c r="Q13" i="63"/>
  <c r="P13" i="63"/>
  <c r="O13" i="63"/>
  <c r="N13" i="63"/>
  <c r="M13" i="63"/>
  <c r="L13" i="63"/>
  <c r="K13" i="63"/>
  <c r="J13" i="63"/>
  <c r="I13" i="63"/>
  <c r="H13" i="63"/>
  <c r="G13" i="63"/>
  <c r="F13" i="63"/>
  <c r="E13" i="63"/>
  <c r="D13" i="63"/>
  <c r="C13" i="63"/>
  <c r="Y12" i="63"/>
  <c r="W12" i="63"/>
  <c r="V12" i="63"/>
  <c r="U12" i="63"/>
  <c r="T12" i="63"/>
  <c r="S12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B12" i="63"/>
  <c r="Y11" i="63"/>
  <c r="W11" i="63"/>
  <c r="V11" i="63"/>
  <c r="U11" i="63"/>
  <c r="T11" i="63"/>
  <c r="S11" i="63"/>
  <c r="R11" i="63"/>
  <c r="Q11" i="63"/>
  <c r="P11" i="63"/>
  <c r="O11" i="63"/>
  <c r="N11" i="63"/>
  <c r="M11" i="63"/>
  <c r="L11" i="63"/>
  <c r="K11" i="63"/>
  <c r="J11" i="63"/>
  <c r="I11" i="63"/>
  <c r="H11" i="63"/>
  <c r="G11" i="63"/>
  <c r="F11" i="63"/>
  <c r="E11" i="63"/>
  <c r="D11" i="63"/>
  <c r="C11" i="63"/>
  <c r="B11" i="63"/>
  <c r="Y10" i="63"/>
  <c r="W10" i="63"/>
  <c r="V10" i="63"/>
  <c r="U10" i="63"/>
  <c r="T10" i="63"/>
  <c r="S10" i="63"/>
  <c r="R10" i="63"/>
  <c r="Q10" i="63"/>
  <c r="P10" i="63"/>
  <c r="O10" i="63"/>
  <c r="N10" i="63"/>
  <c r="M10" i="63"/>
  <c r="L10" i="63"/>
  <c r="K10" i="63"/>
  <c r="J10" i="63"/>
  <c r="I10" i="63"/>
  <c r="H10" i="63"/>
  <c r="G10" i="63"/>
  <c r="F10" i="63"/>
  <c r="E10" i="63"/>
  <c r="D10" i="63"/>
  <c r="C10" i="63"/>
  <c r="Y9" i="63"/>
  <c r="W9" i="63"/>
  <c r="V9" i="63"/>
  <c r="U9" i="63"/>
  <c r="T9" i="63"/>
  <c r="S9" i="63"/>
  <c r="R9" i="63"/>
  <c r="Q9" i="63"/>
  <c r="P9" i="63"/>
  <c r="O9" i="63"/>
  <c r="N9" i="63"/>
  <c r="M9" i="63"/>
  <c r="L9" i="63"/>
  <c r="K9" i="63"/>
  <c r="J9" i="63"/>
  <c r="I9" i="63"/>
  <c r="H9" i="63"/>
  <c r="G9" i="63"/>
  <c r="F9" i="63"/>
  <c r="E9" i="63"/>
  <c r="D9" i="63"/>
  <c r="C9" i="63"/>
  <c r="Y8" i="63"/>
  <c r="W8" i="63"/>
  <c r="V8" i="63"/>
  <c r="U8" i="63"/>
  <c r="T8" i="63"/>
  <c r="T25" i="63" s="1"/>
  <c r="S8" i="63"/>
  <c r="R8" i="63"/>
  <c r="Q8" i="63"/>
  <c r="P8" i="63"/>
  <c r="O8" i="63"/>
  <c r="N8" i="63"/>
  <c r="M8" i="63"/>
  <c r="L8" i="63"/>
  <c r="L25" i="63" s="1"/>
  <c r="K8" i="63"/>
  <c r="J8" i="63"/>
  <c r="I8" i="63"/>
  <c r="H8" i="63"/>
  <c r="G8" i="63"/>
  <c r="F8" i="63"/>
  <c r="E8" i="63"/>
  <c r="D8" i="63"/>
  <c r="D25" i="63" s="1"/>
  <c r="C8" i="63"/>
  <c r="U22" i="61"/>
  <c r="T22" i="61"/>
  <c r="S22" i="61"/>
  <c r="Q22" i="61"/>
  <c r="P22" i="61"/>
  <c r="O22" i="61"/>
  <c r="M22" i="61"/>
  <c r="L22" i="61"/>
  <c r="K22" i="61"/>
  <c r="I22" i="61"/>
  <c r="H22" i="61"/>
  <c r="G22" i="61"/>
  <c r="F22" i="61"/>
  <c r="E22" i="61"/>
  <c r="D22" i="61"/>
  <c r="Y17" i="61"/>
  <c r="V24" i="59"/>
  <c r="U24" i="59"/>
  <c r="T24" i="59"/>
  <c r="S24" i="59"/>
  <c r="R24" i="59"/>
  <c r="Q24" i="59"/>
  <c r="P24" i="59"/>
  <c r="O24" i="59"/>
  <c r="L24" i="59"/>
  <c r="K24" i="59"/>
  <c r="I24" i="59"/>
  <c r="H24" i="59"/>
  <c r="F24" i="59"/>
  <c r="E24" i="59"/>
  <c r="D24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C23" i="59"/>
  <c r="W22" i="59"/>
  <c r="V22" i="59"/>
  <c r="U22" i="59"/>
  <c r="T22" i="59"/>
  <c r="S22" i="59"/>
  <c r="R22" i="59"/>
  <c r="Q22" i="59"/>
  <c r="P22" i="59"/>
  <c r="O22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W20" i="59"/>
  <c r="V20" i="59"/>
  <c r="U20" i="59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D20" i="59"/>
  <c r="C20" i="59"/>
  <c r="W19" i="59"/>
  <c r="V19" i="59"/>
  <c r="U19" i="59"/>
  <c r="T19" i="59"/>
  <c r="S19" i="59"/>
  <c r="R19" i="59"/>
  <c r="Q19" i="59"/>
  <c r="P19" i="59"/>
  <c r="O19" i="59"/>
  <c r="N19" i="59"/>
  <c r="M19" i="59"/>
  <c r="L19" i="59"/>
  <c r="K19" i="59"/>
  <c r="J19" i="59"/>
  <c r="I19" i="59"/>
  <c r="H19" i="59"/>
  <c r="G19" i="59"/>
  <c r="F19" i="59"/>
  <c r="E19" i="59"/>
  <c r="D19" i="59"/>
  <c r="C19" i="59"/>
  <c r="W18" i="59"/>
  <c r="V18" i="59"/>
  <c r="U18" i="59"/>
  <c r="T18" i="59"/>
  <c r="S18" i="59"/>
  <c r="R18" i="59"/>
  <c r="Q18" i="59"/>
  <c r="P18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C18" i="59"/>
  <c r="Y17" i="59"/>
  <c r="W17" i="59"/>
  <c r="V17" i="59"/>
  <c r="U17" i="59"/>
  <c r="T17" i="59"/>
  <c r="S17" i="59"/>
  <c r="R17" i="59"/>
  <c r="Q17" i="59"/>
  <c r="P17" i="59"/>
  <c r="O17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W16" i="59"/>
  <c r="V16" i="59"/>
  <c r="U16" i="59"/>
  <c r="T16" i="59"/>
  <c r="S16" i="59"/>
  <c r="R16" i="59"/>
  <c r="Q16" i="59"/>
  <c r="P16" i="59"/>
  <c r="O16" i="59"/>
  <c r="N16" i="59"/>
  <c r="M16" i="59"/>
  <c r="L16" i="59"/>
  <c r="K16" i="59"/>
  <c r="J16" i="59"/>
  <c r="I16" i="59"/>
  <c r="H16" i="59"/>
  <c r="G16" i="59"/>
  <c r="F16" i="59"/>
  <c r="E16" i="59"/>
  <c r="D16" i="59"/>
  <c r="C16" i="59"/>
  <c r="W15" i="59"/>
  <c r="V15" i="59"/>
  <c r="U15" i="59"/>
  <c r="T15" i="59"/>
  <c r="S15" i="59"/>
  <c r="R15" i="59"/>
  <c r="Q15" i="59"/>
  <c r="P15" i="59"/>
  <c r="O15" i="59"/>
  <c r="N15" i="59"/>
  <c r="M15" i="59"/>
  <c r="L15" i="59"/>
  <c r="K15" i="59"/>
  <c r="J15" i="59"/>
  <c r="I15" i="59"/>
  <c r="H15" i="59"/>
  <c r="G15" i="59"/>
  <c r="F15" i="59"/>
  <c r="E15" i="59"/>
  <c r="D15" i="59"/>
  <c r="C15" i="59"/>
  <c r="W14" i="59"/>
  <c r="V14" i="59"/>
  <c r="U14" i="59"/>
  <c r="T14" i="59"/>
  <c r="S14" i="59"/>
  <c r="R14" i="59"/>
  <c r="Q14" i="59"/>
  <c r="P14" i="59"/>
  <c r="O14" i="59"/>
  <c r="N14" i="59"/>
  <c r="M14" i="59"/>
  <c r="L14" i="59"/>
  <c r="K14" i="59"/>
  <c r="J14" i="59"/>
  <c r="I14" i="59"/>
  <c r="H14" i="59"/>
  <c r="G14" i="59"/>
  <c r="F14" i="59"/>
  <c r="E14" i="59"/>
  <c r="D14" i="59"/>
  <c r="C14" i="59"/>
  <c r="W13" i="59"/>
  <c r="V13" i="59"/>
  <c r="U13" i="59"/>
  <c r="T13" i="59"/>
  <c r="S13" i="59"/>
  <c r="R13" i="59"/>
  <c r="Q13" i="59"/>
  <c r="P13" i="59"/>
  <c r="O13" i="59"/>
  <c r="N13" i="59"/>
  <c r="M13" i="59"/>
  <c r="L13" i="59"/>
  <c r="K13" i="59"/>
  <c r="J13" i="59"/>
  <c r="I13" i="59"/>
  <c r="H13" i="59"/>
  <c r="G13" i="59"/>
  <c r="F13" i="59"/>
  <c r="E13" i="59"/>
  <c r="D13" i="59"/>
  <c r="C13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W11" i="59"/>
  <c r="V11" i="59"/>
  <c r="U11" i="59"/>
  <c r="T11" i="59"/>
  <c r="S11" i="59"/>
  <c r="R11" i="59"/>
  <c r="Q11" i="59"/>
  <c r="P11" i="59"/>
  <c r="O11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W10" i="59"/>
  <c r="V10" i="59"/>
  <c r="U10" i="59"/>
  <c r="T10" i="59"/>
  <c r="S10" i="59"/>
  <c r="R10" i="59"/>
  <c r="Q10" i="59"/>
  <c r="P10" i="59"/>
  <c r="O10" i="59"/>
  <c r="N10" i="59"/>
  <c r="M10" i="59"/>
  <c r="L10" i="59"/>
  <c r="K10" i="59"/>
  <c r="J10" i="59"/>
  <c r="I10" i="59"/>
  <c r="H10" i="59"/>
  <c r="G10" i="59"/>
  <c r="F10" i="59"/>
  <c r="E10" i="59"/>
  <c r="D10" i="59"/>
  <c r="C10" i="59"/>
  <c r="W9" i="59"/>
  <c r="V9" i="59"/>
  <c r="U9" i="59"/>
  <c r="T9" i="59"/>
  <c r="S9" i="59"/>
  <c r="R9" i="59"/>
  <c r="Q9" i="59"/>
  <c r="P9" i="59"/>
  <c r="O9" i="59"/>
  <c r="N9" i="59"/>
  <c r="M9" i="59"/>
  <c r="L9" i="59"/>
  <c r="K9" i="59"/>
  <c r="J9" i="59"/>
  <c r="I9" i="59"/>
  <c r="H9" i="59"/>
  <c r="G9" i="59"/>
  <c r="F9" i="59"/>
  <c r="E9" i="59"/>
  <c r="D9" i="59"/>
  <c r="C9" i="59"/>
  <c r="W8" i="59"/>
  <c r="V8" i="59"/>
  <c r="U8" i="59"/>
  <c r="T8" i="59"/>
  <c r="T25" i="59" s="1"/>
  <c r="S8" i="59"/>
  <c r="R8" i="59"/>
  <c r="Q8" i="59"/>
  <c r="P8" i="59"/>
  <c r="O8" i="59"/>
  <c r="N8" i="59"/>
  <c r="M8" i="59"/>
  <c r="L8" i="59"/>
  <c r="L25" i="59" s="1"/>
  <c r="K8" i="59"/>
  <c r="J8" i="59"/>
  <c r="I8" i="59"/>
  <c r="H8" i="59"/>
  <c r="G8" i="59"/>
  <c r="F8" i="59"/>
  <c r="E8" i="59"/>
  <c r="D8" i="59"/>
  <c r="D25" i="59" s="1"/>
  <c r="C8" i="59"/>
  <c r="F23" i="57"/>
  <c r="U22" i="57"/>
  <c r="T22" i="57"/>
  <c r="S22" i="57"/>
  <c r="Q22" i="57"/>
  <c r="P22" i="57"/>
  <c r="O22" i="57"/>
  <c r="M22" i="57"/>
  <c r="L22" i="57"/>
  <c r="K22" i="57"/>
  <c r="I22" i="57"/>
  <c r="H22" i="57"/>
  <c r="G22" i="57"/>
  <c r="F22" i="57"/>
  <c r="E22" i="57"/>
  <c r="D22" i="57"/>
  <c r="O21" i="57"/>
  <c r="G21" i="57"/>
  <c r="T20" i="57"/>
  <c r="L20" i="57"/>
  <c r="D20" i="57"/>
  <c r="Q19" i="57"/>
  <c r="I19" i="57"/>
  <c r="N18" i="57"/>
  <c r="F18" i="57"/>
  <c r="C18" i="57"/>
  <c r="Y17" i="57"/>
  <c r="U17" i="57"/>
  <c r="M17" i="57"/>
  <c r="E17" i="57"/>
  <c r="K16" i="57"/>
  <c r="C16" i="57"/>
  <c r="P15" i="57"/>
  <c r="H15" i="57"/>
  <c r="U14" i="57"/>
  <c r="M14" i="57"/>
  <c r="E14" i="57"/>
  <c r="O12" i="57"/>
  <c r="G12" i="57"/>
  <c r="S11" i="57"/>
  <c r="K11" i="57"/>
  <c r="C11" i="57"/>
  <c r="P10" i="57"/>
  <c r="H10" i="57"/>
  <c r="U9" i="57"/>
  <c r="O8" i="57"/>
  <c r="G8" i="57"/>
  <c r="U22" i="55"/>
  <c r="T22" i="55"/>
  <c r="S22" i="55"/>
  <c r="Q22" i="55"/>
  <c r="P22" i="55"/>
  <c r="O22" i="55"/>
  <c r="M22" i="55"/>
  <c r="L22" i="55"/>
  <c r="K22" i="55"/>
  <c r="I22" i="55"/>
  <c r="H22" i="55"/>
  <c r="G22" i="55"/>
  <c r="F22" i="55"/>
  <c r="E22" i="55"/>
  <c r="D22" i="55"/>
  <c r="C18" i="55"/>
  <c r="Y17" i="55"/>
  <c r="V24" i="53"/>
  <c r="U24" i="53"/>
  <c r="T24" i="53"/>
  <c r="S24" i="53"/>
  <c r="R24" i="53"/>
  <c r="Q24" i="53"/>
  <c r="P24" i="53"/>
  <c r="O24" i="53"/>
  <c r="N24" i="53"/>
  <c r="M24" i="53"/>
  <c r="L24" i="53"/>
  <c r="K24" i="53"/>
  <c r="I24" i="53"/>
  <c r="G24" i="53"/>
  <c r="F24" i="53"/>
  <c r="E24" i="53"/>
  <c r="D24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B23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V21" i="53"/>
  <c r="U21" i="53"/>
  <c r="T21" i="53"/>
  <c r="S21" i="53"/>
  <c r="R21" i="53"/>
  <c r="Q21" i="53"/>
  <c r="P21" i="53"/>
  <c r="O21" i="53"/>
  <c r="M21" i="53"/>
  <c r="L21" i="53"/>
  <c r="J21" i="53"/>
  <c r="I21" i="53"/>
  <c r="H21" i="53"/>
  <c r="G21" i="53"/>
  <c r="F21" i="53"/>
  <c r="E21" i="53"/>
  <c r="D21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B20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19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B17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B16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B15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B14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B13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B12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B11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B10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V8" i="53"/>
  <c r="U8" i="53"/>
  <c r="T8" i="53"/>
  <c r="T25" i="53" s="1"/>
  <c r="S8" i="53"/>
  <c r="R8" i="53"/>
  <c r="Q8" i="53"/>
  <c r="P8" i="53"/>
  <c r="O8" i="53"/>
  <c r="M8" i="53"/>
  <c r="L8" i="53"/>
  <c r="L25" i="53" s="1"/>
  <c r="J8" i="53"/>
  <c r="I8" i="53"/>
  <c r="H8" i="53"/>
  <c r="G8" i="53"/>
  <c r="F8" i="53"/>
  <c r="E8" i="53"/>
  <c r="D8" i="53"/>
  <c r="V24" i="51"/>
  <c r="U24" i="51"/>
  <c r="T24" i="51"/>
  <c r="S24" i="51"/>
  <c r="R24" i="51"/>
  <c r="Q24" i="51"/>
  <c r="P24" i="51"/>
  <c r="O24" i="51"/>
  <c r="N24" i="51"/>
  <c r="M24" i="51"/>
  <c r="L24" i="51"/>
  <c r="K24" i="51"/>
  <c r="I24" i="51"/>
  <c r="H24" i="51"/>
  <c r="G24" i="51"/>
  <c r="G25" i="51" s="1"/>
  <c r="F24" i="51"/>
  <c r="E24" i="51"/>
  <c r="D24" i="51"/>
  <c r="X23" i="51"/>
  <c r="W23" i="5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B23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B22" i="51"/>
  <c r="X21" i="51"/>
  <c r="W21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B21" i="51"/>
  <c r="X20" i="51"/>
  <c r="W20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B20" i="51"/>
  <c r="X19" i="51"/>
  <c r="W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X18" i="51"/>
  <c r="W18" i="51"/>
  <c r="V18" i="51"/>
  <c r="U18" i="51"/>
  <c r="T18" i="51"/>
  <c r="S18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D18" i="51"/>
  <c r="C18" i="51"/>
  <c r="B18" i="5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B17" i="51"/>
  <c r="X16" i="51"/>
  <c r="W16" i="51"/>
  <c r="V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B16" i="51"/>
  <c r="X15" i="51"/>
  <c r="W15" i="51"/>
  <c r="V15" i="51"/>
  <c r="U15" i="51"/>
  <c r="T15" i="51"/>
  <c r="S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B15" i="51"/>
  <c r="X14" i="51"/>
  <c r="W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B14" i="51"/>
  <c r="X13" i="51"/>
  <c r="W13" i="51"/>
  <c r="V13" i="51"/>
  <c r="U13" i="51"/>
  <c r="T13" i="51"/>
  <c r="S13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B13" i="51"/>
  <c r="X12" i="51"/>
  <c r="W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B12" i="51"/>
  <c r="X11" i="51"/>
  <c r="W11" i="51"/>
  <c r="V11" i="51"/>
  <c r="U11" i="51"/>
  <c r="T11" i="51"/>
  <c r="S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B11" i="51"/>
  <c r="X10" i="51"/>
  <c r="W10" i="51"/>
  <c r="V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B10" i="51"/>
  <c r="X9" i="51"/>
  <c r="W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B9" i="51"/>
  <c r="X8" i="51"/>
  <c r="W8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B8" i="51"/>
  <c r="Y25" i="49"/>
  <c r="Y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G24" i="49"/>
  <c r="F24" i="49"/>
  <c r="E24" i="49"/>
  <c r="D24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B23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B22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C21" i="49"/>
  <c r="B21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B20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C18" i="49"/>
  <c r="B18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C17" i="49"/>
  <c r="B17" i="49"/>
  <c r="Y16" i="49"/>
  <c r="X16" i="49"/>
  <c r="W16" i="49"/>
  <c r="V16" i="49"/>
  <c r="U16" i="49"/>
  <c r="T16" i="49"/>
  <c r="S16" i="49"/>
  <c r="R16" i="49"/>
  <c r="Q16" i="49"/>
  <c r="P16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B16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C14" i="49"/>
  <c r="B14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C12" i="49"/>
  <c r="B12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C11" i="49"/>
  <c r="B11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B10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9" i="49"/>
  <c r="Y8" i="49"/>
  <c r="X8" i="49"/>
  <c r="W8" i="49"/>
  <c r="V8" i="49"/>
  <c r="U8" i="49"/>
  <c r="T8" i="49"/>
  <c r="T25" i="49" s="1"/>
  <c r="S8" i="49"/>
  <c r="R8" i="49"/>
  <c r="Q8" i="49"/>
  <c r="P8" i="49"/>
  <c r="O8" i="49"/>
  <c r="N8" i="49"/>
  <c r="M8" i="49"/>
  <c r="L8" i="49"/>
  <c r="L25" i="49" s="1"/>
  <c r="K8" i="49"/>
  <c r="J8" i="49"/>
  <c r="I8" i="49"/>
  <c r="H8" i="49"/>
  <c r="G8" i="49"/>
  <c r="F8" i="49"/>
  <c r="E8" i="49"/>
  <c r="D8" i="49"/>
  <c r="D25" i="49" s="1"/>
  <c r="C8" i="49"/>
  <c r="B8" i="49"/>
  <c r="V24" i="47"/>
  <c r="U24" i="47"/>
  <c r="T24" i="47"/>
  <c r="S24" i="47"/>
  <c r="R24" i="47"/>
  <c r="Q24" i="47"/>
  <c r="P24" i="47"/>
  <c r="O24" i="47"/>
  <c r="M24" i="47"/>
  <c r="M25" i="47" s="1"/>
  <c r="L24" i="47"/>
  <c r="K24" i="47"/>
  <c r="I24" i="47"/>
  <c r="H24" i="47"/>
  <c r="F24" i="47"/>
  <c r="E24" i="47"/>
  <c r="D24" i="47"/>
  <c r="X23" i="47"/>
  <c r="W23" i="47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B23" i="47"/>
  <c r="X22" i="47"/>
  <c r="W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B22" i="47"/>
  <c r="X21" i="47"/>
  <c r="W21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B21" i="47"/>
  <c r="X20" i="47"/>
  <c r="W20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B20" i="47"/>
  <c r="X19" i="47"/>
  <c r="W19" i="47"/>
  <c r="V19" i="47"/>
  <c r="U19" i="47"/>
  <c r="T19" i="47"/>
  <c r="S19" i="47"/>
  <c r="R19" i="47"/>
  <c r="Q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B19" i="47"/>
  <c r="X18" i="47"/>
  <c r="W18" i="47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F18" i="47"/>
  <c r="E18" i="47"/>
  <c r="D18" i="47"/>
  <c r="C18" i="47"/>
  <c r="B18" i="47"/>
  <c r="Y17" i="47"/>
  <c r="X17" i="47"/>
  <c r="W17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B17" i="47"/>
  <c r="X16" i="47"/>
  <c r="W16" i="47"/>
  <c r="V16" i="47"/>
  <c r="U16" i="47"/>
  <c r="T16" i="47"/>
  <c r="S16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E16" i="47"/>
  <c r="D16" i="47"/>
  <c r="C16" i="47"/>
  <c r="B16" i="47"/>
  <c r="X15" i="47"/>
  <c r="W15" i="47"/>
  <c r="V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F15" i="47"/>
  <c r="E15" i="47"/>
  <c r="D15" i="47"/>
  <c r="C15" i="47"/>
  <c r="B15" i="47"/>
  <c r="X14" i="47"/>
  <c r="W14" i="47"/>
  <c r="V14" i="47"/>
  <c r="U14" i="47"/>
  <c r="T14" i="47"/>
  <c r="S14" i="47"/>
  <c r="R14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E14" i="47"/>
  <c r="D14" i="47"/>
  <c r="C14" i="47"/>
  <c r="B14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F13" i="47"/>
  <c r="E13" i="47"/>
  <c r="D13" i="47"/>
  <c r="C13" i="47"/>
  <c r="B13" i="47"/>
  <c r="X12" i="47"/>
  <c r="W12" i="47"/>
  <c r="V12" i="47"/>
  <c r="U12" i="47"/>
  <c r="T12" i="47"/>
  <c r="S12" i="47"/>
  <c r="R12" i="47"/>
  <c r="Q12" i="47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B12" i="47"/>
  <c r="X11" i="47"/>
  <c r="W11" i="47"/>
  <c r="V11" i="47"/>
  <c r="U11" i="47"/>
  <c r="T11" i="47"/>
  <c r="S11" i="47"/>
  <c r="R11" i="47"/>
  <c r="Q11" i="47"/>
  <c r="P11" i="47"/>
  <c r="O11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B11" i="47"/>
  <c r="X10" i="47"/>
  <c r="W10" i="47"/>
  <c r="V10" i="47"/>
  <c r="U10" i="47"/>
  <c r="T10" i="47"/>
  <c r="S10" i="47"/>
  <c r="R10" i="47"/>
  <c r="Q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B10" i="47"/>
  <c r="X9" i="47"/>
  <c r="W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G9" i="47"/>
  <c r="F9" i="47"/>
  <c r="E9" i="47"/>
  <c r="D9" i="47"/>
  <c r="C9" i="47"/>
  <c r="B9" i="47"/>
  <c r="X8" i="47"/>
  <c r="W8" i="47"/>
  <c r="V8" i="47"/>
  <c r="U8" i="47"/>
  <c r="T8" i="47"/>
  <c r="T25" i="47" s="1"/>
  <c r="S8" i="47"/>
  <c r="R8" i="47"/>
  <c r="Q8" i="47"/>
  <c r="P8" i="47"/>
  <c r="O8" i="47"/>
  <c r="N8" i="47"/>
  <c r="M8" i="47"/>
  <c r="L8" i="47"/>
  <c r="L25" i="47" s="1"/>
  <c r="K8" i="47"/>
  <c r="J8" i="47"/>
  <c r="I8" i="47"/>
  <c r="H8" i="47"/>
  <c r="G8" i="47"/>
  <c r="F8" i="47"/>
  <c r="E8" i="47"/>
  <c r="D8" i="47"/>
  <c r="D25" i="47" s="1"/>
  <c r="C8" i="47"/>
  <c r="B8" i="47"/>
  <c r="V24" i="45"/>
  <c r="U24" i="45"/>
  <c r="T24" i="45"/>
  <c r="S24" i="45"/>
  <c r="R24" i="45"/>
  <c r="Q24" i="45"/>
  <c r="P24" i="45"/>
  <c r="O24" i="45"/>
  <c r="M24" i="45"/>
  <c r="K24" i="45"/>
  <c r="J24" i="45"/>
  <c r="I24" i="45"/>
  <c r="H24" i="45"/>
  <c r="G24" i="45"/>
  <c r="F24" i="45"/>
  <c r="E24" i="45"/>
  <c r="D24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D23" i="45"/>
  <c r="C23" i="45"/>
  <c r="B23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D22" i="45"/>
  <c r="C22" i="45"/>
  <c r="B22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D21" i="45"/>
  <c r="C21" i="45"/>
  <c r="B21" i="45"/>
  <c r="X20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D20" i="45"/>
  <c r="C20" i="45"/>
  <c r="B20" i="45"/>
  <c r="X19" i="45"/>
  <c r="W19" i="45"/>
  <c r="V19" i="45"/>
  <c r="U19" i="45"/>
  <c r="T19" i="45"/>
  <c r="S19" i="45"/>
  <c r="R19" i="45"/>
  <c r="Q19" i="45"/>
  <c r="P19" i="45"/>
  <c r="O19" i="45"/>
  <c r="N19" i="45"/>
  <c r="M19" i="45"/>
  <c r="L19" i="45"/>
  <c r="K19" i="45"/>
  <c r="J19" i="45"/>
  <c r="I19" i="45"/>
  <c r="H19" i="45"/>
  <c r="G19" i="45"/>
  <c r="F19" i="45"/>
  <c r="E19" i="45"/>
  <c r="D19" i="45"/>
  <c r="C19" i="45"/>
  <c r="B19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C18" i="45"/>
  <c r="B18" i="45"/>
  <c r="Y17" i="45"/>
  <c r="X17" i="45"/>
  <c r="W17" i="45"/>
  <c r="V17" i="45"/>
  <c r="U17" i="45"/>
  <c r="T17" i="45"/>
  <c r="S17" i="45"/>
  <c r="R17" i="45"/>
  <c r="Q17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D17" i="45"/>
  <c r="C17" i="45"/>
  <c r="B17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C16" i="45"/>
  <c r="B16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C15" i="45"/>
  <c r="B15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C14" i="45"/>
  <c r="B14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B13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B12" i="45"/>
  <c r="X11" i="45"/>
  <c r="W11" i="45"/>
  <c r="V11" i="45"/>
  <c r="U11" i="45"/>
  <c r="T11" i="45"/>
  <c r="S11" i="45"/>
  <c r="R11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B11" i="45"/>
  <c r="X10" i="45"/>
  <c r="W10" i="45"/>
  <c r="V10" i="45"/>
  <c r="U10" i="45"/>
  <c r="T10" i="45"/>
  <c r="S10" i="45"/>
  <c r="R10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B10" i="45"/>
  <c r="X9" i="45"/>
  <c r="W9" i="45"/>
  <c r="V9" i="45"/>
  <c r="U9" i="45"/>
  <c r="T9" i="45"/>
  <c r="S9" i="45"/>
  <c r="R9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D9" i="45"/>
  <c r="C9" i="45"/>
  <c r="B9" i="45"/>
  <c r="X8" i="45"/>
  <c r="W8" i="45"/>
  <c r="V8" i="45"/>
  <c r="U8" i="45"/>
  <c r="T8" i="45"/>
  <c r="S8" i="45"/>
  <c r="R8" i="45"/>
  <c r="Q8" i="45"/>
  <c r="P8" i="45"/>
  <c r="O8" i="45"/>
  <c r="N8" i="45"/>
  <c r="M8" i="45"/>
  <c r="L8" i="45"/>
  <c r="K8" i="45"/>
  <c r="J8" i="45"/>
  <c r="I8" i="45"/>
  <c r="H8" i="45"/>
  <c r="G8" i="45"/>
  <c r="F8" i="45"/>
  <c r="E8" i="45"/>
  <c r="D8" i="45"/>
  <c r="D25" i="45" s="1"/>
  <c r="C8" i="45"/>
  <c r="B8" i="45"/>
  <c r="V24" i="11"/>
  <c r="U24" i="11"/>
  <c r="T24" i="11"/>
  <c r="S24" i="11"/>
  <c r="R24" i="11"/>
  <c r="Q24" i="11"/>
  <c r="P24" i="11"/>
  <c r="O24" i="11"/>
  <c r="M24" i="11"/>
  <c r="L24" i="11"/>
  <c r="J24" i="11"/>
  <c r="I24" i="11"/>
  <c r="H24" i="11"/>
  <c r="G24" i="11"/>
  <c r="F24" i="11"/>
  <c r="E24" i="11"/>
  <c r="D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B18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V24" i="9"/>
  <c r="U24" i="9"/>
  <c r="T24" i="9"/>
  <c r="S24" i="9"/>
  <c r="R24" i="9"/>
  <c r="Q24" i="9"/>
  <c r="P24" i="9"/>
  <c r="O24" i="9"/>
  <c r="L24" i="9"/>
  <c r="J24" i="9"/>
  <c r="I24" i="9"/>
  <c r="H24" i="9"/>
  <c r="G24" i="9"/>
  <c r="F24" i="9"/>
  <c r="E24" i="9"/>
  <c r="D24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X8" i="9"/>
  <c r="W8" i="9"/>
  <c r="V8" i="9"/>
  <c r="U8" i="9"/>
  <c r="T8" i="9"/>
  <c r="T25" i="9" s="1"/>
  <c r="S8" i="9"/>
  <c r="R8" i="9"/>
  <c r="Q8" i="9"/>
  <c r="P8" i="9"/>
  <c r="O8" i="9"/>
  <c r="N8" i="9"/>
  <c r="M8" i="9"/>
  <c r="L8" i="9"/>
  <c r="L25" i="9" s="1"/>
  <c r="K8" i="9"/>
  <c r="J8" i="9"/>
  <c r="I8" i="9"/>
  <c r="H8" i="9"/>
  <c r="G8" i="9"/>
  <c r="F8" i="9"/>
  <c r="E8" i="9"/>
  <c r="D8" i="9"/>
  <c r="C8" i="9"/>
  <c r="B8" i="9"/>
  <c r="R25" i="65"/>
  <c r="P25" i="65"/>
  <c r="N25" i="65"/>
  <c r="F25" i="65"/>
  <c r="A25" i="65"/>
  <c r="V25" i="65"/>
  <c r="U25" i="65"/>
  <c r="S25" i="65"/>
  <c r="Q25" i="65"/>
  <c r="O25" i="65"/>
  <c r="M25" i="65"/>
  <c r="K25" i="65"/>
  <c r="I25" i="65"/>
  <c r="G25" i="65"/>
  <c r="E25" i="65"/>
  <c r="D25" i="65"/>
  <c r="Q76" i="64"/>
  <c r="P76" i="64"/>
  <c r="L76" i="64"/>
  <c r="A76" i="64"/>
  <c r="AF75" i="64"/>
  <c r="AE75" i="64"/>
  <c r="AD75" i="64"/>
  <c r="AC75" i="64"/>
  <c r="AB75" i="64"/>
  <c r="AA75" i="64"/>
  <c r="Z75" i="64"/>
  <c r="X75" i="64"/>
  <c r="W75" i="64"/>
  <c r="V75" i="64"/>
  <c r="T75" i="64"/>
  <c r="S75" i="64"/>
  <c r="H24" i="65" s="1"/>
  <c r="H25" i="65" s="1"/>
  <c r="R75" i="64"/>
  <c r="O75" i="64"/>
  <c r="N75" i="64"/>
  <c r="M75" i="64"/>
  <c r="K75" i="64"/>
  <c r="C24" i="65" s="1"/>
  <c r="C25" i="65" s="1"/>
  <c r="J75" i="64"/>
  <c r="B24" i="65" s="1"/>
  <c r="AH74" i="64"/>
  <c r="AG74" i="64"/>
  <c r="AC74" i="64"/>
  <c r="Y74" i="64"/>
  <c r="U74" i="64"/>
  <c r="AG73" i="64"/>
  <c r="AG75" i="64" s="1"/>
  <c r="AC73" i="64"/>
  <c r="Y73" i="64"/>
  <c r="Y75" i="64" s="1"/>
  <c r="U73" i="64"/>
  <c r="AH73" i="64" s="1"/>
  <c r="AF71" i="64"/>
  <c r="AE71" i="64"/>
  <c r="AD71" i="64"/>
  <c r="AB71" i="64"/>
  <c r="AA71" i="64"/>
  <c r="Z71" i="64"/>
  <c r="X71" i="64"/>
  <c r="W71" i="64"/>
  <c r="V71" i="64"/>
  <c r="T71" i="64"/>
  <c r="S71" i="64"/>
  <c r="R71" i="64"/>
  <c r="O71" i="64"/>
  <c r="N71" i="64"/>
  <c r="M71" i="64"/>
  <c r="K71" i="64"/>
  <c r="J71" i="64"/>
  <c r="B23" i="65" s="1"/>
  <c r="AG70" i="64"/>
  <c r="AC70" i="64"/>
  <c r="Y70" i="64"/>
  <c r="U70" i="64"/>
  <c r="AH70" i="64" s="1"/>
  <c r="AG69" i="64"/>
  <c r="AG71" i="64" s="1"/>
  <c r="AC69" i="64"/>
  <c r="AC71" i="64" s="1"/>
  <c r="Y69" i="64"/>
  <c r="AH69" i="64" s="1"/>
  <c r="U69" i="64"/>
  <c r="U71" i="64" s="1"/>
  <c r="AF67" i="64"/>
  <c r="AE67" i="64"/>
  <c r="AD67" i="64"/>
  <c r="AB67" i="64"/>
  <c r="AA67" i="64"/>
  <c r="Z67" i="64"/>
  <c r="Y67" i="64"/>
  <c r="X67" i="64"/>
  <c r="W67" i="64"/>
  <c r="V67" i="64"/>
  <c r="T67" i="64"/>
  <c r="S67" i="64"/>
  <c r="R67" i="64"/>
  <c r="O67" i="64"/>
  <c r="N67" i="64"/>
  <c r="M67" i="64"/>
  <c r="K67" i="64"/>
  <c r="J67" i="64"/>
  <c r="B22" i="65" s="1"/>
  <c r="AG66" i="64"/>
  <c r="AC66" i="64"/>
  <c r="Y66" i="64"/>
  <c r="U66" i="64"/>
  <c r="AH66" i="64" s="1"/>
  <c r="AG65" i="64"/>
  <c r="AG67" i="64" s="1"/>
  <c r="AC65" i="64"/>
  <c r="AC67" i="64" s="1"/>
  <c r="Y65" i="64"/>
  <c r="U65" i="64"/>
  <c r="U67" i="64" s="1"/>
  <c r="AF63" i="64"/>
  <c r="AE63" i="64"/>
  <c r="AD63" i="64"/>
  <c r="AB63" i="64"/>
  <c r="AA63" i="64"/>
  <c r="Z63" i="64"/>
  <c r="X63" i="64"/>
  <c r="W63" i="64"/>
  <c r="V63" i="64"/>
  <c r="T63" i="64"/>
  <c r="S63" i="64"/>
  <c r="R63" i="64"/>
  <c r="O63" i="64"/>
  <c r="N63" i="64"/>
  <c r="M63" i="64"/>
  <c r="K63" i="64"/>
  <c r="J63" i="64"/>
  <c r="B21" i="65" s="1"/>
  <c r="AH62" i="64"/>
  <c r="AI62" i="64" s="1"/>
  <c r="AG62" i="64"/>
  <c r="AC62" i="64"/>
  <c r="Y62" i="64"/>
  <c r="U62" i="64"/>
  <c r="AG61" i="64"/>
  <c r="AG63" i="64" s="1"/>
  <c r="AC61" i="64"/>
  <c r="AC63" i="64" s="1"/>
  <c r="Y61" i="64"/>
  <c r="Y63" i="64" s="1"/>
  <c r="U61" i="64"/>
  <c r="AH61" i="64" s="1"/>
  <c r="AF59" i="64"/>
  <c r="AE59" i="64"/>
  <c r="AD59" i="64"/>
  <c r="AB59" i="64"/>
  <c r="AA59" i="64"/>
  <c r="Z59" i="64"/>
  <c r="X59" i="64"/>
  <c r="W59" i="64"/>
  <c r="V59" i="64"/>
  <c r="T59" i="64"/>
  <c r="S59" i="64"/>
  <c r="R59" i="64"/>
  <c r="O59" i="64"/>
  <c r="N59" i="64"/>
  <c r="M59" i="64"/>
  <c r="K59" i="64"/>
  <c r="J59" i="64"/>
  <c r="B20" i="65" s="1"/>
  <c r="AH58" i="64"/>
  <c r="AG58" i="64"/>
  <c r="AC58" i="64"/>
  <c r="AC59" i="64" s="1"/>
  <c r="Y58" i="64"/>
  <c r="U58" i="64"/>
  <c r="U59" i="64" s="1"/>
  <c r="AG57" i="64"/>
  <c r="AG59" i="64" s="1"/>
  <c r="AC57" i="64"/>
  <c r="Y57" i="64"/>
  <c r="Y59" i="64" s="1"/>
  <c r="U57" i="64"/>
  <c r="AF55" i="64"/>
  <c r="AE55" i="64"/>
  <c r="AD55" i="64"/>
  <c r="AB55" i="64"/>
  <c r="AA55" i="64"/>
  <c r="Z55" i="64"/>
  <c r="X55" i="64"/>
  <c r="W55" i="64"/>
  <c r="V55" i="64"/>
  <c r="T55" i="64"/>
  <c r="S55" i="64"/>
  <c r="R55" i="64"/>
  <c r="O55" i="64"/>
  <c r="N55" i="64"/>
  <c r="N76" i="64" s="1"/>
  <c r="M55" i="64"/>
  <c r="K55" i="64"/>
  <c r="J55" i="64"/>
  <c r="B19" i="65" s="1"/>
  <c r="AG54" i="64"/>
  <c r="AC54" i="64"/>
  <c r="Y54" i="64"/>
  <c r="U54" i="64"/>
  <c r="AH54" i="64" s="1"/>
  <c r="AG53" i="64"/>
  <c r="AG55" i="64" s="1"/>
  <c r="AC53" i="64"/>
  <c r="AC55" i="64" s="1"/>
  <c r="Y53" i="64"/>
  <c r="AH53" i="64" s="1"/>
  <c r="U53" i="64"/>
  <c r="U55" i="64" s="1"/>
  <c r="AF51" i="64"/>
  <c r="AE51" i="64"/>
  <c r="AD51" i="64"/>
  <c r="AD76" i="64" s="1"/>
  <c r="AB51" i="64"/>
  <c r="AA51" i="64"/>
  <c r="Z51" i="64"/>
  <c r="X51" i="64"/>
  <c r="W51" i="64"/>
  <c r="V51" i="64"/>
  <c r="V76" i="64" s="1"/>
  <c r="T51" i="64"/>
  <c r="S51" i="64"/>
  <c r="R51" i="64"/>
  <c r="O51" i="64"/>
  <c r="N51" i="64"/>
  <c r="M51" i="64"/>
  <c r="J51" i="64"/>
  <c r="B18" i="65" s="1"/>
  <c r="AG50" i="64"/>
  <c r="AG51" i="64" s="1"/>
  <c r="AC50" i="64"/>
  <c r="AH50" i="64" s="1"/>
  <c r="Y50" i="64"/>
  <c r="U50" i="64"/>
  <c r="AH49" i="64"/>
  <c r="AI49" i="64" s="1"/>
  <c r="AG49" i="64"/>
  <c r="AC49" i="64"/>
  <c r="AC51" i="64" s="1"/>
  <c r="Y49" i="64"/>
  <c r="Y51" i="64" s="1"/>
  <c r="U49" i="64"/>
  <c r="U51" i="64" s="1"/>
  <c r="AF47" i="64"/>
  <c r="AE47" i="64"/>
  <c r="AD47" i="64"/>
  <c r="AB47" i="64"/>
  <c r="AA47" i="64"/>
  <c r="Z47" i="64"/>
  <c r="X47" i="64"/>
  <c r="W47" i="64"/>
  <c r="V47" i="64"/>
  <c r="T47" i="64"/>
  <c r="S47" i="64"/>
  <c r="R47" i="64"/>
  <c r="O47" i="64"/>
  <c r="N47" i="64"/>
  <c r="M47" i="64"/>
  <c r="K47" i="64"/>
  <c r="J47" i="64"/>
  <c r="B17" i="65" s="1"/>
  <c r="AG46" i="64"/>
  <c r="AG47" i="64" s="1"/>
  <c r="AC46" i="64"/>
  <c r="Y46" i="64"/>
  <c r="Y47" i="64" s="1"/>
  <c r="U46" i="64"/>
  <c r="AH46" i="64" s="1"/>
  <c r="AH45" i="64"/>
  <c r="AG45" i="64"/>
  <c r="AC45" i="64"/>
  <c r="AC47" i="64" s="1"/>
  <c r="Y45" i="64"/>
  <c r="U45" i="64"/>
  <c r="U47" i="64" s="1"/>
  <c r="AF43" i="64"/>
  <c r="AE43" i="64"/>
  <c r="AD43" i="64"/>
  <c r="AB43" i="64"/>
  <c r="AA43" i="64"/>
  <c r="Z43" i="64"/>
  <c r="Y43" i="64"/>
  <c r="X43" i="64"/>
  <c r="W43" i="64"/>
  <c r="V43" i="64"/>
  <c r="T43" i="64"/>
  <c r="S43" i="64"/>
  <c r="R43" i="64"/>
  <c r="O43" i="64"/>
  <c r="N43" i="64"/>
  <c r="M43" i="64"/>
  <c r="K43" i="64"/>
  <c r="J43" i="64"/>
  <c r="B16" i="65" s="1"/>
  <c r="AG42" i="64"/>
  <c r="AG43" i="64" s="1"/>
  <c r="AC42" i="64"/>
  <c r="Y42" i="64"/>
  <c r="AH42" i="64" s="1"/>
  <c r="U42" i="64"/>
  <c r="AG41" i="64"/>
  <c r="AC41" i="64"/>
  <c r="AC43" i="64" s="1"/>
  <c r="Y41" i="64"/>
  <c r="U41" i="64"/>
  <c r="U43" i="64" s="1"/>
  <c r="AF39" i="64"/>
  <c r="AE39" i="64"/>
  <c r="AD39" i="64"/>
  <c r="AC39" i="64"/>
  <c r="AB39" i="64"/>
  <c r="AA39" i="64"/>
  <c r="Z39" i="64"/>
  <c r="X39" i="64"/>
  <c r="W39" i="64"/>
  <c r="V39" i="64"/>
  <c r="T39" i="64"/>
  <c r="S39" i="64"/>
  <c r="R39" i="64"/>
  <c r="O39" i="64"/>
  <c r="N39" i="64"/>
  <c r="M39" i="64"/>
  <c r="K39" i="64"/>
  <c r="J39" i="64"/>
  <c r="B15" i="65" s="1"/>
  <c r="AG38" i="64"/>
  <c r="AC38" i="64"/>
  <c r="Y38" i="64"/>
  <c r="AH38" i="64" s="1"/>
  <c r="U38" i="64"/>
  <c r="AG37" i="64"/>
  <c r="AG39" i="64" s="1"/>
  <c r="AC37" i="64"/>
  <c r="Y37" i="64"/>
  <c r="Y39" i="64" s="1"/>
  <c r="U37" i="64"/>
  <c r="U39" i="64" s="1"/>
  <c r="AF35" i="64"/>
  <c r="AE35" i="64"/>
  <c r="AD35" i="64"/>
  <c r="AC35" i="64"/>
  <c r="AB35" i="64"/>
  <c r="AA35" i="64"/>
  <c r="Z35" i="64"/>
  <c r="Y35" i="64"/>
  <c r="X35" i="64"/>
  <c r="W35" i="64"/>
  <c r="V35" i="64"/>
  <c r="U35" i="64"/>
  <c r="T35" i="64"/>
  <c r="S35" i="64"/>
  <c r="R35" i="64"/>
  <c r="O35" i="64"/>
  <c r="N35" i="64"/>
  <c r="M35" i="64"/>
  <c r="K35" i="64"/>
  <c r="J35" i="64"/>
  <c r="B14" i="65" s="1"/>
  <c r="AG34" i="64"/>
  <c r="AG35" i="64" s="1"/>
  <c r="AC34" i="64"/>
  <c r="AH34" i="64" s="1"/>
  <c r="Y34" i="64"/>
  <c r="U34" i="64"/>
  <c r="AH33" i="64"/>
  <c r="AI33" i="64" s="1"/>
  <c r="AG33" i="64"/>
  <c r="AC33" i="64"/>
  <c r="Y33" i="64"/>
  <c r="U33" i="64"/>
  <c r="AF31" i="64"/>
  <c r="AE31" i="64"/>
  <c r="AD31" i="64"/>
  <c r="AB31" i="64"/>
  <c r="AA31" i="64"/>
  <c r="Z31" i="64"/>
  <c r="X31" i="64"/>
  <c r="W31" i="64"/>
  <c r="V31" i="64"/>
  <c r="T31" i="64"/>
  <c r="S31" i="64"/>
  <c r="R31" i="64"/>
  <c r="O31" i="64"/>
  <c r="N31" i="64"/>
  <c r="M31" i="64"/>
  <c r="K31" i="64"/>
  <c r="J31" i="64"/>
  <c r="B13" i="65" s="1"/>
  <c r="AG30" i="64"/>
  <c r="AG31" i="64" s="1"/>
  <c r="AC30" i="64"/>
  <c r="Y30" i="64"/>
  <c r="Y31" i="64" s="1"/>
  <c r="U30" i="64"/>
  <c r="AH30" i="64" s="1"/>
  <c r="AH29" i="64"/>
  <c r="AG29" i="64"/>
  <c r="AC29" i="64"/>
  <c r="AC31" i="64" s="1"/>
  <c r="Y29" i="64"/>
  <c r="U29" i="64"/>
  <c r="U31" i="64" s="1"/>
  <c r="AF27" i="64"/>
  <c r="AE27" i="64"/>
  <c r="AD27" i="64"/>
  <c r="AB27" i="64"/>
  <c r="AA27" i="64"/>
  <c r="Z27" i="64"/>
  <c r="Y27" i="64"/>
  <c r="X27" i="64"/>
  <c r="W27" i="64"/>
  <c r="V27" i="64"/>
  <c r="T27" i="64"/>
  <c r="S27" i="64"/>
  <c r="R27" i="64"/>
  <c r="O27" i="64"/>
  <c r="N27" i="64"/>
  <c r="M27" i="64"/>
  <c r="K27" i="64"/>
  <c r="J27" i="64"/>
  <c r="B12" i="65" s="1"/>
  <c r="AG26" i="64"/>
  <c r="AG27" i="64" s="1"/>
  <c r="AC26" i="64"/>
  <c r="Y26" i="64"/>
  <c r="U26" i="64"/>
  <c r="AH26" i="64" s="1"/>
  <c r="AG25" i="64"/>
  <c r="AC25" i="64"/>
  <c r="AC27" i="64" s="1"/>
  <c r="Y25" i="64"/>
  <c r="U25" i="64"/>
  <c r="U27" i="64" s="1"/>
  <c r="AF23" i="64"/>
  <c r="AE23" i="64"/>
  <c r="AD23" i="64"/>
  <c r="AC23" i="64"/>
  <c r="AB23" i="64"/>
  <c r="AA23" i="64"/>
  <c r="Z23" i="64"/>
  <c r="X23" i="64"/>
  <c r="W23" i="64"/>
  <c r="V23" i="64"/>
  <c r="T23" i="64"/>
  <c r="S23" i="64"/>
  <c r="R23" i="64"/>
  <c r="O23" i="64"/>
  <c r="N23" i="64"/>
  <c r="M23" i="64"/>
  <c r="K23" i="64"/>
  <c r="J23" i="64"/>
  <c r="B11" i="65" s="1"/>
  <c r="AG22" i="64"/>
  <c r="AC22" i="64"/>
  <c r="Y22" i="64"/>
  <c r="AH22" i="64" s="1"/>
  <c r="U22" i="64"/>
  <c r="AG21" i="64"/>
  <c r="AG23" i="64" s="1"/>
  <c r="AC21" i="64"/>
  <c r="Y21" i="64"/>
  <c r="Y23" i="64" s="1"/>
  <c r="U21" i="64"/>
  <c r="U23" i="64" s="1"/>
  <c r="AF19" i="64"/>
  <c r="AE19" i="64"/>
  <c r="AD19" i="64"/>
  <c r="AC19" i="64"/>
  <c r="AB19" i="64"/>
  <c r="AA19" i="64"/>
  <c r="Z19" i="64"/>
  <c r="Y19" i="64"/>
  <c r="X19" i="64"/>
  <c r="W19" i="64"/>
  <c r="V19" i="64"/>
  <c r="U19" i="64"/>
  <c r="T19" i="64"/>
  <c r="S19" i="64"/>
  <c r="R19" i="64"/>
  <c r="O19" i="64"/>
  <c r="N19" i="64"/>
  <c r="M19" i="64"/>
  <c r="K19" i="64"/>
  <c r="J19" i="64"/>
  <c r="B10" i="65" s="1"/>
  <c r="AG18" i="64"/>
  <c r="AG19" i="64" s="1"/>
  <c r="AC18" i="64"/>
  <c r="Y18" i="64"/>
  <c r="U18" i="64"/>
  <c r="AH18" i="64" s="1"/>
  <c r="AH17" i="64"/>
  <c r="AI17" i="64" s="1"/>
  <c r="AG17" i="64"/>
  <c r="AC17" i="64"/>
  <c r="Y17" i="64"/>
  <c r="U17" i="64"/>
  <c r="AF15" i="64"/>
  <c r="AE15" i="64"/>
  <c r="AD15" i="64"/>
  <c r="AB15" i="64"/>
  <c r="AA15" i="64"/>
  <c r="Z15" i="64"/>
  <c r="X15" i="64"/>
  <c r="W15" i="64"/>
  <c r="V15" i="64"/>
  <c r="T15" i="64"/>
  <c r="S15" i="64"/>
  <c r="R15" i="64"/>
  <c r="O15" i="64"/>
  <c r="N15" i="64"/>
  <c r="M15" i="64"/>
  <c r="K15" i="64"/>
  <c r="J15" i="64"/>
  <c r="B9" i="65" s="1"/>
  <c r="AG14" i="64"/>
  <c r="AG15" i="64" s="1"/>
  <c r="AC14" i="64"/>
  <c r="Y14" i="64"/>
  <c r="Y15" i="64" s="1"/>
  <c r="U14" i="64"/>
  <c r="AH14" i="64" s="1"/>
  <c r="AH13" i="64"/>
  <c r="AG13" i="64"/>
  <c r="AC13" i="64"/>
  <c r="AC15" i="64" s="1"/>
  <c r="Y13" i="64"/>
  <c r="U13" i="64"/>
  <c r="U15" i="64" s="1"/>
  <c r="AF11" i="64"/>
  <c r="AF76" i="64" s="1"/>
  <c r="AE11" i="64"/>
  <c r="AE76" i="64" s="1"/>
  <c r="AD11" i="64"/>
  <c r="AB11" i="64"/>
  <c r="AB76" i="64" s="1"/>
  <c r="AA11" i="64"/>
  <c r="AA76" i="64" s="1"/>
  <c r="Z11" i="64"/>
  <c r="Z76" i="64" s="1"/>
  <c r="Y11" i="64"/>
  <c r="X11" i="64"/>
  <c r="X76" i="64" s="1"/>
  <c r="W11" i="64"/>
  <c r="W76" i="64" s="1"/>
  <c r="V11" i="64"/>
  <c r="T11" i="64"/>
  <c r="T76" i="64" s="1"/>
  <c r="S11" i="64"/>
  <c r="S76" i="64" s="1"/>
  <c r="R11" i="64"/>
  <c r="R76" i="64" s="1"/>
  <c r="O11" i="64"/>
  <c r="O76" i="64" s="1"/>
  <c r="N11" i="64"/>
  <c r="M11" i="64"/>
  <c r="M76" i="64" s="1"/>
  <c r="K11" i="64"/>
  <c r="K76" i="64" s="1"/>
  <c r="J11" i="64"/>
  <c r="AG10" i="64"/>
  <c r="AG11" i="64" s="1"/>
  <c r="AC10" i="64"/>
  <c r="Y10" i="64"/>
  <c r="U10" i="64"/>
  <c r="AG9" i="64"/>
  <c r="AC9" i="64"/>
  <c r="AC11" i="64" s="1"/>
  <c r="Y9" i="64"/>
  <c r="U9" i="64"/>
  <c r="U11" i="64" s="1"/>
  <c r="R25" i="63"/>
  <c r="J25" i="63"/>
  <c r="A25" i="63"/>
  <c r="W25" i="63"/>
  <c r="V25" i="63"/>
  <c r="U25" i="63"/>
  <c r="S25" i="63"/>
  <c r="Q25" i="63"/>
  <c r="P25" i="63"/>
  <c r="O25" i="63"/>
  <c r="N25" i="63"/>
  <c r="M25" i="63"/>
  <c r="K25" i="63"/>
  <c r="I25" i="63"/>
  <c r="H25" i="63"/>
  <c r="G25" i="63"/>
  <c r="F25" i="63"/>
  <c r="E25" i="63"/>
  <c r="C25" i="63"/>
  <c r="Q76" i="62"/>
  <c r="P76" i="62"/>
  <c r="L76" i="62"/>
  <c r="A76" i="62"/>
  <c r="AF75" i="62"/>
  <c r="AE75" i="62"/>
  <c r="AD75" i="62"/>
  <c r="AC75" i="62"/>
  <c r="AB75" i="62"/>
  <c r="AA75" i="62"/>
  <c r="Z75" i="62"/>
  <c r="X75" i="62"/>
  <c r="W75" i="62"/>
  <c r="V75" i="62"/>
  <c r="U75" i="62"/>
  <c r="T75" i="62"/>
  <c r="S75" i="62"/>
  <c r="R75" i="62"/>
  <c r="O75" i="62"/>
  <c r="N75" i="62"/>
  <c r="M75" i="62"/>
  <c r="K75" i="62"/>
  <c r="J75" i="62"/>
  <c r="B24" i="63" s="1"/>
  <c r="AH74" i="62"/>
  <c r="AG74" i="62"/>
  <c r="AC74" i="62"/>
  <c r="Y74" i="62"/>
  <c r="U74" i="62"/>
  <c r="AG73" i="62"/>
  <c r="AG75" i="62" s="1"/>
  <c r="AC73" i="62"/>
  <c r="Y73" i="62"/>
  <c r="Y75" i="62" s="1"/>
  <c r="U73" i="62"/>
  <c r="AF71" i="62"/>
  <c r="AE71" i="62"/>
  <c r="AD71" i="62"/>
  <c r="AB71" i="62"/>
  <c r="AA71" i="62"/>
  <c r="Z71" i="62"/>
  <c r="X71" i="62"/>
  <c r="W71" i="62"/>
  <c r="V71" i="62"/>
  <c r="T71" i="62"/>
  <c r="S71" i="62"/>
  <c r="R71" i="62"/>
  <c r="O71" i="62"/>
  <c r="N71" i="62"/>
  <c r="M71" i="62"/>
  <c r="K71" i="62"/>
  <c r="J71" i="62"/>
  <c r="B23" i="63" s="1"/>
  <c r="AG70" i="62"/>
  <c r="AG71" i="62" s="1"/>
  <c r="AC70" i="62"/>
  <c r="AH70" i="62" s="1"/>
  <c r="Y70" i="62"/>
  <c r="U70" i="62"/>
  <c r="AG69" i="62"/>
  <c r="AC69" i="62"/>
  <c r="AC71" i="62" s="1"/>
  <c r="Y69" i="62"/>
  <c r="AH69" i="62" s="1"/>
  <c r="U69" i="62"/>
  <c r="U71" i="62" s="1"/>
  <c r="AF67" i="62"/>
  <c r="AE67" i="62"/>
  <c r="AD67" i="62"/>
  <c r="AB67" i="62"/>
  <c r="AA67" i="62"/>
  <c r="Z67" i="62"/>
  <c r="X67" i="62"/>
  <c r="W67" i="62"/>
  <c r="V67" i="62"/>
  <c r="T67" i="62"/>
  <c r="S67" i="62"/>
  <c r="R67" i="62"/>
  <c r="O67" i="62"/>
  <c r="N67" i="62"/>
  <c r="M67" i="62"/>
  <c r="K67" i="62"/>
  <c r="J67" i="62"/>
  <c r="B22" i="63" s="1"/>
  <c r="AG66" i="62"/>
  <c r="AG67" i="62" s="1"/>
  <c r="AC66" i="62"/>
  <c r="Y66" i="62"/>
  <c r="U66" i="62"/>
  <c r="AH66" i="62" s="1"/>
  <c r="AG65" i="62"/>
  <c r="AC65" i="62"/>
  <c r="AC67" i="62" s="1"/>
  <c r="Y65" i="62"/>
  <c r="Y67" i="62" s="1"/>
  <c r="U65" i="62"/>
  <c r="U67" i="62" s="1"/>
  <c r="AF63" i="62"/>
  <c r="AE63" i="62"/>
  <c r="AD63" i="62"/>
  <c r="AC63" i="62"/>
  <c r="AB63" i="62"/>
  <c r="AA63" i="62"/>
  <c r="Z63" i="62"/>
  <c r="X63" i="62"/>
  <c r="W63" i="62"/>
  <c r="V63" i="62"/>
  <c r="U63" i="62"/>
  <c r="T63" i="62"/>
  <c r="S63" i="62"/>
  <c r="R63" i="62"/>
  <c r="O63" i="62"/>
  <c r="N63" i="62"/>
  <c r="M63" i="62"/>
  <c r="K63" i="62"/>
  <c r="J63" i="62"/>
  <c r="B21" i="63" s="1"/>
  <c r="AG62" i="62"/>
  <c r="AC62" i="62"/>
  <c r="Y62" i="62"/>
  <c r="U62" i="62"/>
  <c r="AH62" i="62" s="1"/>
  <c r="AG61" i="62"/>
  <c r="AG63" i="62" s="1"/>
  <c r="AC61" i="62"/>
  <c r="Y61" i="62"/>
  <c r="Y63" i="62" s="1"/>
  <c r="U61" i="62"/>
  <c r="AH61" i="62" s="1"/>
  <c r="AF59" i="62"/>
  <c r="AE59" i="62"/>
  <c r="AD59" i="62"/>
  <c r="AC59" i="62"/>
  <c r="AB59" i="62"/>
  <c r="AA59" i="62"/>
  <c r="Z59" i="62"/>
  <c r="X59" i="62"/>
  <c r="W59" i="62"/>
  <c r="V59" i="62"/>
  <c r="U59" i="62"/>
  <c r="T59" i="62"/>
  <c r="S59" i="62"/>
  <c r="R59" i="62"/>
  <c r="O59" i="62"/>
  <c r="N59" i="62"/>
  <c r="M59" i="62"/>
  <c r="K59" i="62"/>
  <c r="J59" i="62"/>
  <c r="B20" i="63" s="1"/>
  <c r="AH58" i="62"/>
  <c r="AG58" i="62"/>
  <c r="AC58" i="62"/>
  <c r="Y58" i="62"/>
  <c r="U58" i="62"/>
  <c r="AG57" i="62"/>
  <c r="AG59" i="62" s="1"/>
  <c r="AC57" i="62"/>
  <c r="Y57" i="62"/>
  <c r="Y59" i="62" s="1"/>
  <c r="U57" i="62"/>
  <c r="AF55" i="62"/>
  <c r="AE55" i="62"/>
  <c r="AD55" i="62"/>
  <c r="AB55" i="62"/>
  <c r="AA55" i="62"/>
  <c r="Z55" i="62"/>
  <c r="X55" i="62"/>
  <c r="W55" i="62"/>
  <c r="V55" i="62"/>
  <c r="T55" i="62"/>
  <c r="S55" i="62"/>
  <c r="R55" i="62"/>
  <c r="O55" i="62"/>
  <c r="N55" i="62"/>
  <c r="N76" i="62" s="1"/>
  <c r="M55" i="62"/>
  <c r="K55" i="62"/>
  <c r="J55" i="62"/>
  <c r="B19" i="63" s="1"/>
  <c r="AG54" i="62"/>
  <c r="AG55" i="62" s="1"/>
  <c r="AC54" i="62"/>
  <c r="AH54" i="62" s="1"/>
  <c r="Y54" i="62"/>
  <c r="U54" i="62"/>
  <c r="AG53" i="62"/>
  <c r="AC53" i="62"/>
  <c r="AC55" i="62" s="1"/>
  <c r="Y53" i="62"/>
  <c r="AH53" i="62" s="1"/>
  <c r="U53" i="62"/>
  <c r="U55" i="62" s="1"/>
  <c r="AF51" i="62"/>
  <c r="AE51" i="62"/>
  <c r="AD51" i="62"/>
  <c r="AD76" i="62" s="1"/>
  <c r="AB51" i="62"/>
  <c r="AA51" i="62"/>
  <c r="Z51" i="62"/>
  <c r="X51" i="62"/>
  <c r="W51" i="62"/>
  <c r="V51" i="62"/>
  <c r="V76" i="62" s="1"/>
  <c r="T51" i="62"/>
  <c r="S51" i="62"/>
  <c r="R51" i="62"/>
  <c r="O51" i="62"/>
  <c r="N51" i="62"/>
  <c r="M51" i="62"/>
  <c r="J51" i="62"/>
  <c r="B18" i="63" s="1"/>
  <c r="AG50" i="62"/>
  <c r="AC50" i="62"/>
  <c r="Y50" i="62"/>
  <c r="U50" i="62"/>
  <c r="AH50" i="62" s="1"/>
  <c r="AG49" i="62"/>
  <c r="AG51" i="62" s="1"/>
  <c r="AC49" i="62"/>
  <c r="AC51" i="62" s="1"/>
  <c r="Y49" i="62"/>
  <c r="Y51" i="62" s="1"/>
  <c r="U49" i="62"/>
  <c r="U51" i="62" s="1"/>
  <c r="AF47" i="62"/>
  <c r="AE47" i="62"/>
  <c r="AD47" i="62"/>
  <c r="AC47" i="62"/>
  <c r="AB47" i="62"/>
  <c r="AA47" i="62"/>
  <c r="Z47" i="62"/>
  <c r="X47" i="62"/>
  <c r="W47" i="62"/>
  <c r="V47" i="62"/>
  <c r="U47" i="62"/>
  <c r="T47" i="62"/>
  <c r="S47" i="62"/>
  <c r="R47" i="62"/>
  <c r="O47" i="62"/>
  <c r="N47" i="62"/>
  <c r="M47" i="62"/>
  <c r="K47" i="62"/>
  <c r="J47" i="62"/>
  <c r="AG46" i="62"/>
  <c r="AC46" i="62"/>
  <c r="Y46" i="62"/>
  <c r="U46" i="62"/>
  <c r="AH46" i="62" s="1"/>
  <c r="AH45" i="62"/>
  <c r="AH47" i="62" s="1"/>
  <c r="AG45" i="62"/>
  <c r="AG47" i="62" s="1"/>
  <c r="AC45" i="62"/>
  <c r="Y45" i="62"/>
  <c r="Y47" i="62" s="1"/>
  <c r="U45" i="62"/>
  <c r="AF43" i="62"/>
  <c r="AE43" i="62"/>
  <c r="AD43" i="62"/>
  <c r="AB43" i="62"/>
  <c r="AA43" i="62"/>
  <c r="Z43" i="62"/>
  <c r="Y43" i="62"/>
  <c r="X43" i="62"/>
  <c r="W43" i="62"/>
  <c r="V43" i="62"/>
  <c r="T43" i="62"/>
  <c r="S43" i="62"/>
  <c r="R43" i="62"/>
  <c r="O43" i="62"/>
  <c r="N43" i="62"/>
  <c r="M43" i="62"/>
  <c r="K43" i="62"/>
  <c r="J43" i="62"/>
  <c r="B16" i="63" s="1"/>
  <c r="AG42" i="62"/>
  <c r="AG43" i="62" s="1"/>
  <c r="AC42" i="62"/>
  <c r="Y42" i="62"/>
  <c r="U42" i="62"/>
  <c r="AG41" i="62"/>
  <c r="AC41" i="62"/>
  <c r="AH41" i="62" s="1"/>
  <c r="Y41" i="62"/>
  <c r="U41" i="62"/>
  <c r="U43" i="62" s="1"/>
  <c r="AF39" i="62"/>
  <c r="AE39" i="62"/>
  <c r="AD39" i="62"/>
  <c r="AB39" i="62"/>
  <c r="AA39" i="62"/>
  <c r="Z39" i="62"/>
  <c r="X39" i="62"/>
  <c r="W39" i="62"/>
  <c r="V39" i="62"/>
  <c r="T39" i="62"/>
  <c r="S39" i="62"/>
  <c r="R39" i="62"/>
  <c r="O39" i="62"/>
  <c r="N39" i="62"/>
  <c r="M39" i="62"/>
  <c r="K39" i="62"/>
  <c r="J39" i="62"/>
  <c r="B15" i="63" s="1"/>
  <c r="AG38" i="62"/>
  <c r="AG39" i="62" s="1"/>
  <c r="AC38" i="62"/>
  <c r="Y38" i="62"/>
  <c r="U38" i="62"/>
  <c r="AH38" i="62" s="1"/>
  <c r="AG37" i="62"/>
  <c r="AC37" i="62"/>
  <c r="AC39" i="62" s="1"/>
  <c r="Y37" i="62"/>
  <c r="Y39" i="62" s="1"/>
  <c r="U37" i="62"/>
  <c r="U39" i="62" s="1"/>
  <c r="AF35" i="62"/>
  <c r="AE35" i="62"/>
  <c r="AD35" i="62"/>
  <c r="AC35" i="62"/>
  <c r="AB35" i="62"/>
  <c r="AA35" i="62"/>
  <c r="Z35" i="62"/>
  <c r="X35" i="62"/>
  <c r="W35" i="62"/>
  <c r="V35" i="62"/>
  <c r="U35" i="62"/>
  <c r="T35" i="62"/>
  <c r="S35" i="62"/>
  <c r="R35" i="62"/>
  <c r="O35" i="62"/>
  <c r="N35" i="62"/>
  <c r="M35" i="62"/>
  <c r="K35" i="62"/>
  <c r="J35" i="62"/>
  <c r="B14" i="63" s="1"/>
  <c r="AG34" i="62"/>
  <c r="AC34" i="62"/>
  <c r="Y34" i="62"/>
  <c r="U34" i="62"/>
  <c r="AH34" i="62" s="1"/>
  <c r="AG33" i="62"/>
  <c r="AG35" i="62" s="1"/>
  <c r="AC33" i="62"/>
  <c r="Y33" i="62"/>
  <c r="Y35" i="62" s="1"/>
  <c r="U33" i="62"/>
  <c r="AH33" i="62" s="1"/>
  <c r="AF31" i="62"/>
  <c r="AE31" i="62"/>
  <c r="AD31" i="62"/>
  <c r="AC31" i="62"/>
  <c r="AB31" i="62"/>
  <c r="AA31" i="62"/>
  <c r="Z31" i="62"/>
  <c r="X31" i="62"/>
  <c r="W31" i="62"/>
  <c r="V31" i="62"/>
  <c r="U31" i="62"/>
  <c r="T31" i="62"/>
  <c r="S31" i="62"/>
  <c r="R31" i="62"/>
  <c r="O31" i="62"/>
  <c r="N31" i="62"/>
  <c r="M31" i="62"/>
  <c r="K31" i="62"/>
  <c r="J31" i="62"/>
  <c r="B13" i="63" s="1"/>
  <c r="AI30" i="62"/>
  <c r="AH30" i="62"/>
  <c r="AG30" i="62"/>
  <c r="AC30" i="62"/>
  <c r="Y30" i="62"/>
  <c r="U30" i="62"/>
  <c r="AH29" i="62"/>
  <c r="AH31" i="62" s="1"/>
  <c r="AG29" i="62"/>
  <c r="AG31" i="62" s="1"/>
  <c r="AC29" i="62"/>
  <c r="Y29" i="62"/>
  <c r="Y31" i="62" s="1"/>
  <c r="U29" i="62"/>
  <c r="AF27" i="62"/>
  <c r="AE27" i="62"/>
  <c r="AD27" i="62"/>
  <c r="AB27" i="62"/>
  <c r="AA27" i="62"/>
  <c r="Z27" i="62"/>
  <c r="Y27" i="62"/>
  <c r="X27" i="62"/>
  <c r="W27" i="62"/>
  <c r="V27" i="62"/>
  <c r="T27" i="62"/>
  <c r="S27" i="62"/>
  <c r="R27" i="62"/>
  <c r="O27" i="62"/>
  <c r="N27" i="62"/>
  <c r="M27" i="62"/>
  <c r="K27" i="62"/>
  <c r="J27" i="62"/>
  <c r="AG26" i="62"/>
  <c r="AH26" i="62" s="1"/>
  <c r="AC26" i="62"/>
  <c r="Y26" i="62"/>
  <c r="U26" i="62"/>
  <c r="AG25" i="62"/>
  <c r="AC25" i="62"/>
  <c r="AC27" i="62" s="1"/>
  <c r="Y25" i="62"/>
  <c r="U25" i="62"/>
  <c r="U27" i="62" s="1"/>
  <c r="AF23" i="62"/>
  <c r="AF76" i="62" s="1"/>
  <c r="AE23" i="62"/>
  <c r="AE76" i="62" s="1"/>
  <c r="AD23" i="62"/>
  <c r="AB23" i="62"/>
  <c r="AA23" i="62"/>
  <c r="Z23" i="62"/>
  <c r="X23" i="62"/>
  <c r="X76" i="62" s="1"/>
  <c r="W23" i="62"/>
  <c r="W76" i="62" s="1"/>
  <c r="V23" i="62"/>
  <c r="T23" i="62"/>
  <c r="S23" i="62"/>
  <c r="R23" i="62"/>
  <c r="O23" i="62"/>
  <c r="N23" i="62"/>
  <c r="M23" i="62"/>
  <c r="K23" i="62"/>
  <c r="J23" i="62"/>
  <c r="AG22" i="62"/>
  <c r="AG23" i="62" s="1"/>
  <c r="AC22" i="62"/>
  <c r="Y22" i="62"/>
  <c r="U22" i="62"/>
  <c r="AH22" i="62" s="1"/>
  <c r="AG21" i="62"/>
  <c r="AC21" i="62"/>
  <c r="AC23" i="62" s="1"/>
  <c r="Y21" i="62"/>
  <c r="Y23" i="62" s="1"/>
  <c r="U21" i="62"/>
  <c r="U23" i="62" s="1"/>
  <c r="AF19" i="62"/>
  <c r="AE19" i="62"/>
  <c r="AD19" i="62"/>
  <c r="AC19" i="62"/>
  <c r="AB19" i="62"/>
  <c r="AA19" i="62"/>
  <c r="Z19" i="62"/>
  <c r="X19" i="62"/>
  <c r="W19" i="62"/>
  <c r="V19" i="62"/>
  <c r="U19" i="62"/>
  <c r="T19" i="62"/>
  <c r="S19" i="62"/>
  <c r="R19" i="62"/>
  <c r="O19" i="62"/>
  <c r="N19" i="62"/>
  <c r="M19" i="62"/>
  <c r="K19" i="62"/>
  <c r="J19" i="62"/>
  <c r="B10" i="63" s="1"/>
  <c r="AG18" i="62"/>
  <c r="AC18" i="62"/>
  <c r="Y18" i="62"/>
  <c r="U18" i="62"/>
  <c r="AH18" i="62" s="1"/>
  <c r="AG17" i="62"/>
  <c r="AG19" i="62" s="1"/>
  <c r="AC17" i="62"/>
  <c r="Y17" i="62"/>
  <c r="Y19" i="62" s="1"/>
  <c r="U17" i="62"/>
  <c r="AH17" i="62" s="1"/>
  <c r="AF15" i="62"/>
  <c r="AE15" i="62"/>
  <c r="AD15" i="62"/>
  <c r="AC15" i="62"/>
  <c r="AB15" i="62"/>
  <c r="AA15" i="62"/>
  <c r="Z15" i="62"/>
  <c r="X15" i="62"/>
  <c r="W15" i="62"/>
  <c r="V15" i="62"/>
  <c r="U15" i="62"/>
  <c r="T15" i="62"/>
  <c r="S15" i="62"/>
  <c r="R15" i="62"/>
  <c r="O15" i="62"/>
  <c r="N15" i="62"/>
  <c r="M15" i="62"/>
  <c r="K15" i="62"/>
  <c r="J15" i="62"/>
  <c r="B9" i="63" s="1"/>
  <c r="AG14" i="62"/>
  <c r="AC14" i="62"/>
  <c r="Y14" i="62"/>
  <c r="AH14" i="62" s="1"/>
  <c r="U14" i="62"/>
  <c r="AH13" i="62"/>
  <c r="AH15" i="62" s="1"/>
  <c r="AG13" i="62"/>
  <c r="AG15" i="62" s="1"/>
  <c r="AC13" i="62"/>
  <c r="Y13" i="62"/>
  <c r="Y15" i="62" s="1"/>
  <c r="U13" i="62"/>
  <c r="AF11" i="62"/>
  <c r="AE11" i="62"/>
  <c r="AD11" i="62"/>
  <c r="AB11" i="62"/>
  <c r="AB76" i="62" s="1"/>
  <c r="AA11" i="62"/>
  <c r="AA76" i="62" s="1"/>
  <c r="Z11" i="62"/>
  <c r="Z76" i="62" s="1"/>
  <c r="Y11" i="62"/>
  <c r="X11" i="62"/>
  <c r="W11" i="62"/>
  <c r="V11" i="62"/>
  <c r="U11" i="62"/>
  <c r="T11" i="62"/>
  <c r="T76" i="62" s="1"/>
  <c r="S11" i="62"/>
  <c r="S76" i="62" s="1"/>
  <c r="R11" i="62"/>
  <c r="R76" i="62" s="1"/>
  <c r="O11" i="62"/>
  <c r="O76" i="62" s="1"/>
  <c r="N11" i="62"/>
  <c r="M11" i="62"/>
  <c r="M76" i="62" s="1"/>
  <c r="K11" i="62"/>
  <c r="K76" i="62" s="1"/>
  <c r="J11" i="62"/>
  <c r="AG10" i="62"/>
  <c r="AG11" i="62" s="1"/>
  <c r="AC10" i="62"/>
  <c r="Y10" i="62"/>
  <c r="U10" i="62"/>
  <c r="AG9" i="62"/>
  <c r="AC9" i="62"/>
  <c r="AH9" i="62" s="1"/>
  <c r="Y9" i="62"/>
  <c r="U9" i="62"/>
  <c r="A25" i="61"/>
  <c r="Q133" i="60"/>
  <c r="P133" i="60"/>
  <c r="L133" i="60"/>
  <c r="A133" i="60"/>
  <c r="K24" i="61"/>
  <c r="O132" i="60"/>
  <c r="F24" i="61" s="1"/>
  <c r="N132" i="60"/>
  <c r="E24" i="61" s="1"/>
  <c r="M132" i="60"/>
  <c r="D24" i="61" s="1"/>
  <c r="J132" i="60"/>
  <c r="B24" i="61" s="1"/>
  <c r="AG131" i="60"/>
  <c r="AC131" i="60"/>
  <c r="Y131" i="60"/>
  <c r="U131" i="60"/>
  <c r="AG130" i="60"/>
  <c r="AC130" i="60"/>
  <c r="Y130" i="60"/>
  <c r="U130" i="60"/>
  <c r="U23" i="61"/>
  <c r="T23" i="61"/>
  <c r="S23" i="61"/>
  <c r="AB128" i="60"/>
  <c r="Q23" i="61" s="1"/>
  <c r="AA128" i="60"/>
  <c r="P23" i="61" s="1"/>
  <c r="Z128" i="60"/>
  <c r="O23" i="61" s="1"/>
  <c r="K23" i="61"/>
  <c r="O128" i="60"/>
  <c r="F23" i="61" s="1"/>
  <c r="N128" i="60"/>
  <c r="E23" i="61" s="1"/>
  <c r="M128" i="60"/>
  <c r="D23" i="61" s="1"/>
  <c r="U107" i="60"/>
  <c r="AG106" i="60"/>
  <c r="AG128" i="60" s="1"/>
  <c r="AC106" i="60"/>
  <c r="Y106" i="60"/>
  <c r="U106" i="60"/>
  <c r="AF104" i="60"/>
  <c r="AE104" i="60"/>
  <c r="AD104" i="60"/>
  <c r="AB104" i="60"/>
  <c r="AA104" i="60"/>
  <c r="Z104" i="60"/>
  <c r="X104" i="60"/>
  <c r="W104" i="60"/>
  <c r="V104" i="60"/>
  <c r="T104" i="60"/>
  <c r="S104" i="60"/>
  <c r="R104" i="60"/>
  <c r="O104" i="60"/>
  <c r="N104" i="60"/>
  <c r="M104" i="60"/>
  <c r="K104" i="60"/>
  <c r="C22" i="61" s="1"/>
  <c r="AG103" i="60"/>
  <c r="AC103" i="60"/>
  <c r="Y103" i="60"/>
  <c r="U103" i="60"/>
  <c r="AG102" i="60"/>
  <c r="AC102" i="60"/>
  <c r="Y102" i="60"/>
  <c r="U102" i="60"/>
  <c r="AF100" i="60"/>
  <c r="U21" i="61" s="1"/>
  <c r="AE100" i="60"/>
  <c r="T21" i="61" s="1"/>
  <c r="AD100" i="60"/>
  <c r="S21" i="61" s="1"/>
  <c r="AB100" i="60"/>
  <c r="Q21" i="61" s="1"/>
  <c r="AA100" i="60"/>
  <c r="P21" i="61" s="1"/>
  <c r="Z100" i="60"/>
  <c r="O21" i="61" s="1"/>
  <c r="X100" i="60"/>
  <c r="M21" i="61" s="1"/>
  <c r="W100" i="60"/>
  <c r="L21" i="61" s="1"/>
  <c r="V100" i="60"/>
  <c r="K21" i="61" s="1"/>
  <c r="T100" i="60"/>
  <c r="I21" i="61" s="1"/>
  <c r="S100" i="60"/>
  <c r="H21" i="61" s="1"/>
  <c r="R100" i="60"/>
  <c r="G21" i="61" s="1"/>
  <c r="O100" i="60"/>
  <c r="F21" i="61" s="1"/>
  <c r="N100" i="60"/>
  <c r="E21" i="61" s="1"/>
  <c r="M100" i="60"/>
  <c r="D21" i="61" s="1"/>
  <c r="K100" i="60"/>
  <c r="C21" i="61" s="1"/>
  <c r="AG99" i="60"/>
  <c r="AC99" i="60"/>
  <c r="Y99" i="60"/>
  <c r="U99" i="60"/>
  <c r="AG98" i="60"/>
  <c r="AC98" i="60"/>
  <c r="Y98" i="60"/>
  <c r="U98" i="60"/>
  <c r="AF96" i="60"/>
  <c r="U20" i="61" s="1"/>
  <c r="AE96" i="60"/>
  <c r="T20" i="61" s="1"/>
  <c r="AD96" i="60"/>
  <c r="S20" i="61" s="1"/>
  <c r="AB96" i="60"/>
  <c r="Q20" i="61" s="1"/>
  <c r="AA96" i="60"/>
  <c r="P20" i="61" s="1"/>
  <c r="Z96" i="60"/>
  <c r="O20" i="61" s="1"/>
  <c r="X96" i="60"/>
  <c r="M20" i="61" s="1"/>
  <c r="W96" i="60"/>
  <c r="L20" i="61" s="1"/>
  <c r="V96" i="60"/>
  <c r="K20" i="61" s="1"/>
  <c r="T96" i="60"/>
  <c r="I20" i="61" s="1"/>
  <c r="S96" i="60"/>
  <c r="H20" i="61" s="1"/>
  <c r="R96" i="60"/>
  <c r="G20" i="61" s="1"/>
  <c r="O96" i="60"/>
  <c r="F20" i="61" s="1"/>
  <c r="N96" i="60"/>
  <c r="E20" i="61" s="1"/>
  <c r="M96" i="60"/>
  <c r="D20" i="61" s="1"/>
  <c r="K96" i="60"/>
  <c r="C20" i="61" s="1"/>
  <c r="AG95" i="60"/>
  <c r="AC95" i="60"/>
  <c r="Y95" i="60"/>
  <c r="U95" i="60"/>
  <c r="AG94" i="60"/>
  <c r="AC94" i="60"/>
  <c r="Y94" i="60"/>
  <c r="U94" i="60"/>
  <c r="AF92" i="60"/>
  <c r="U19" i="61" s="1"/>
  <c r="AE92" i="60"/>
  <c r="T19" i="61" s="1"/>
  <c r="AD92" i="60"/>
  <c r="S19" i="61" s="1"/>
  <c r="AB92" i="60"/>
  <c r="Q19" i="61" s="1"/>
  <c r="AA92" i="60"/>
  <c r="P19" i="61" s="1"/>
  <c r="Z92" i="60"/>
  <c r="O19" i="61" s="1"/>
  <c r="X92" i="60"/>
  <c r="M19" i="61" s="1"/>
  <c r="W92" i="60"/>
  <c r="L19" i="61" s="1"/>
  <c r="V92" i="60"/>
  <c r="K19" i="61" s="1"/>
  <c r="T92" i="60"/>
  <c r="I19" i="61" s="1"/>
  <c r="S92" i="60"/>
  <c r="H19" i="61" s="1"/>
  <c r="R92" i="60"/>
  <c r="G19" i="61" s="1"/>
  <c r="O92" i="60"/>
  <c r="F19" i="61" s="1"/>
  <c r="N92" i="60"/>
  <c r="E19" i="61" s="1"/>
  <c r="M92" i="60"/>
  <c r="D19" i="61" s="1"/>
  <c r="K92" i="60"/>
  <c r="C19" i="61" s="1"/>
  <c r="AG91" i="60"/>
  <c r="AC91" i="60"/>
  <c r="Y91" i="60"/>
  <c r="U91" i="60"/>
  <c r="AG90" i="60"/>
  <c r="AC90" i="60"/>
  <c r="Y90" i="60"/>
  <c r="U90" i="60"/>
  <c r="AF88" i="60"/>
  <c r="U18" i="61" s="1"/>
  <c r="AE88" i="60"/>
  <c r="T18" i="61" s="1"/>
  <c r="AD88" i="60"/>
  <c r="S18" i="61" s="1"/>
  <c r="AB88" i="60"/>
  <c r="Q18" i="61" s="1"/>
  <c r="AA88" i="60"/>
  <c r="P18" i="61" s="1"/>
  <c r="Z88" i="60"/>
  <c r="O18" i="61" s="1"/>
  <c r="X88" i="60"/>
  <c r="M18" i="61" s="1"/>
  <c r="W88" i="60"/>
  <c r="L18" i="61" s="1"/>
  <c r="V88" i="60"/>
  <c r="T88" i="60"/>
  <c r="I18" i="61" s="1"/>
  <c r="S88" i="60"/>
  <c r="H18" i="61" s="1"/>
  <c r="R88" i="60"/>
  <c r="G18" i="61" s="1"/>
  <c r="O88" i="60"/>
  <c r="F18" i="61" s="1"/>
  <c r="N88" i="60"/>
  <c r="E18" i="61" s="1"/>
  <c r="M88" i="60"/>
  <c r="D18" i="61" s="1"/>
  <c r="AG87" i="60"/>
  <c r="AC87" i="60"/>
  <c r="Y87" i="60"/>
  <c r="U87" i="60"/>
  <c r="AG86" i="60"/>
  <c r="AC86" i="60"/>
  <c r="Y86" i="60"/>
  <c r="U86" i="60"/>
  <c r="AF84" i="60"/>
  <c r="U17" i="61" s="1"/>
  <c r="AE84" i="60"/>
  <c r="T17" i="61" s="1"/>
  <c r="AD84" i="60"/>
  <c r="S17" i="61" s="1"/>
  <c r="AB84" i="60"/>
  <c r="Q17" i="61" s="1"/>
  <c r="AA84" i="60"/>
  <c r="P17" i="61" s="1"/>
  <c r="Z84" i="60"/>
  <c r="O17" i="61" s="1"/>
  <c r="T84" i="60"/>
  <c r="I17" i="61" s="1"/>
  <c r="S84" i="60"/>
  <c r="H17" i="61" s="1"/>
  <c r="R84" i="60"/>
  <c r="G17" i="61" s="1"/>
  <c r="O84" i="60"/>
  <c r="F17" i="61" s="1"/>
  <c r="N84" i="60"/>
  <c r="E17" i="61" s="1"/>
  <c r="M84" i="60"/>
  <c r="D17" i="61" s="1"/>
  <c r="AG78" i="60"/>
  <c r="AC78" i="60"/>
  <c r="Y78" i="60"/>
  <c r="U78" i="60"/>
  <c r="U84" i="60" s="1"/>
  <c r="AF76" i="60"/>
  <c r="U16" i="61" s="1"/>
  <c r="AE76" i="60"/>
  <c r="T16" i="61" s="1"/>
  <c r="AD76" i="60"/>
  <c r="S16" i="61" s="1"/>
  <c r="AB76" i="60"/>
  <c r="Q16" i="61" s="1"/>
  <c r="AA76" i="60"/>
  <c r="P16" i="61" s="1"/>
  <c r="Z76" i="60"/>
  <c r="O16" i="61" s="1"/>
  <c r="X76" i="60"/>
  <c r="M16" i="61" s="1"/>
  <c r="W76" i="60"/>
  <c r="L16" i="61" s="1"/>
  <c r="V76" i="60"/>
  <c r="K16" i="61" s="1"/>
  <c r="T76" i="60"/>
  <c r="I16" i="61" s="1"/>
  <c r="S76" i="60"/>
  <c r="H16" i="61" s="1"/>
  <c r="R76" i="60"/>
  <c r="G16" i="61" s="1"/>
  <c r="O76" i="60"/>
  <c r="F16" i="61" s="1"/>
  <c r="N76" i="60"/>
  <c r="E16" i="61" s="1"/>
  <c r="M76" i="60"/>
  <c r="D16" i="61" s="1"/>
  <c r="AG75" i="60"/>
  <c r="AC75" i="60"/>
  <c r="Y75" i="60"/>
  <c r="U75" i="60"/>
  <c r="AF73" i="60"/>
  <c r="U15" i="61" s="1"/>
  <c r="AE73" i="60"/>
  <c r="T15" i="61" s="1"/>
  <c r="AD73" i="60"/>
  <c r="S15" i="61" s="1"/>
  <c r="AB73" i="60"/>
  <c r="Q15" i="61" s="1"/>
  <c r="AA73" i="60"/>
  <c r="P15" i="61" s="1"/>
  <c r="Z73" i="60"/>
  <c r="O15" i="61" s="1"/>
  <c r="T73" i="60"/>
  <c r="I15" i="61" s="1"/>
  <c r="S73" i="60"/>
  <c r="H15" i="61" s="1"/>
  <c r="R73" i="60"/>
  <c r="G15" i="61" s="1"/>
  <c r="O73" i="60"/>
  <c r="F15" i="61" s="1"/>
  <c r="N73" i="60"/>
  <c r="E15" i="61" s="1"/>
  <c r="M73" i="60"/>
  <c r="D15" i="61" s="1"/>
  <c r="AG65" i="60"/>
  <c r="AC65" i="60"/>
  <c r="Y65" i="60"/>
  <c r="U65" i="60"/>
  <c r="AF63" i="60"/>
  <c r="U14" i="61" s="1"/>
  <c r="AE63" i="60"/>
  <c r="T14" i="61" s="1"/>
  <c r="AD63" i="60"/>
  <c r="S14" i="61" s="1"/>
  <c r="AB63" i="60"/>
  <c r="Q14" i="61" s="1"/>
  <c r="AA63" i="60"/>
  <c r="P14" i="61" s="1"/>
  <c r="Z63" i="60"/>
  <c r="O14" i="61" s="1"/>
  <c r="X63" i="60"/>
  <c r="M14" i="61" s="1"/>
  <c r="W63" i="60"/>
  <c r="L14" i="61" s="1"/>
  <c r="V63" i="60"/>
  <c r="K14" i="61" s="1"/>
  <c r="T63" i="60"/>
  <c r="I14" i="61" s="1"/>
  <c r="S63" i="60"/>
  <c r="H14" i="61" s="1"/>
  <c r="R63" i="60"/>
  <c r="G14" i="61" s="1"/>
  <c r="O63" i="60"/>
  <c r="F14" i="61" s="1"/>
  <c r="N63" i="60"/>
  <c r="E14" i="61" s="1"/>
  <c r="M63" i="60"/>
  <c r="D14" i="61" s="1"/>
  <c r="AG62" i="60"/>
  <c r="AC62" i="60"/>
  <c r="Y62" i="60"/>
  <c r="U62" i="60"/>
  <c r="AG61" i="60"/>
  <c r="AC61" i="60"/>
  <c r="Y61" i="60"/>
  <c r="U61" i="60"/>
  <c r="AF59" i="60"/>
  <c r="U13" i="61" s="1"/>
  <c r="AE59" i="60"/>
  <c r="T13" i="61" s="1"/>
  <c r="AD59" i="60"/>
  <c r="S13" i="61" s="1"/>
  <c r="AB59" i="60"/>
  <c r="Q13" i="61" s="1"/>
  <c r="AA59" i="60"/>
  <c r="P13" i="61" s="1"/>
  <c r="Z59" i="60"/>
  <c r="O13" i="61" s="1"/>
  <c r="X59" i="60"/>
  <c r="M13" i="61" s="1"/>
  <c r="W59" i="60"/>
  <c r="L13" i="61" s="1"/>
  <c r="V59" i="60"/>
  <c r="K13" i="61" s="1"/>
  <c r="T59" i="60"/>
  <c r="I13" i="61" s="1"/>
  <c r="S59" i="60"/>
  <c r="H13" i="61" s="1"/>
  <c r="R59" i="60"/>
  <c r="G13" i="61" s="1"/>
  <c r="O59" i="60"/>
  <c r="F13" i="61" s="1"/>
  <c r="N59" i="60"/>
  <c r="E13" i="61" s="1"/>
  <c r="M59" i="60"/>
  <c r="D13" i="61" s="1"/>
  <c r="K59" i="60"/>
  <c r="C13" i="61" s="1"/>
  <c r="AG58" i="60"/>
  <c r="AC58" i="60"/>
  <c r="Y58" i="60"/>
  <c r="U58" i="60"/>
  <c r="AG57" i="60"/>
  <c r="AC57" i="60"/>
  <c r="Y57" i="60"/>
  <c r="U57" i="60"/>
  <c r="AF55" i="60"/>
  <c r="U12" i="61" s="1"/>
  <c r="AE55" i="60"/>
  <c r="T12" i="61" s="1"/>
  <c r="AD55" i="60"/>
  <c r="S12" i="61" s="1"/>
  <c r="T55" i="60"/>
  <c r="I12" i="61" s="1"/>
  <c r="S55" i="60"/>
  <c r="H12" i="61" s="1"/>
  <c r="R55" i="60"/>
  <c r="G12" i="61" s="1"/>
  <c r="O55" i="60"/>
  <c r="F12" i="61" s="1"/>
  <c r="N55" i="60"/>
  <c r="E12" i="61" s="1"/>
  <c r="M55" i="60"/>
  <c r="D12" i="61" s="1"/>
  <c r="K55" i="60"/>
  <c r="C12" i="61" s="1"/>
  <c r="AG26" i="60"/>
  <c r="AC26" i="60"/>
  <c r="Y26" i="60"/>
  <c r="U26" i="60"/>
  <c r="AF24" i="60"/>
  <c r="U11" i="61" s="1"/>
  <c r="AE24" i="60"/>
  <c r="T11" i="61" s="1"/>
  <c r="AD24" i="60"/>
  <c r="S11" i="61" s="1"/>
  <c r="AB24" i="60"/>
  <c r="Q11" i="61" s="1"/>
  <c r="AA24" i="60"/>
  <c r="P11" i="61" s="1"/>
  <c r="Z24" i="60"/>
  <c r="O11" i="61" s="1"/>
  <c r="X24" i="60"/>
  <c r="M11" i="61" s="1"/>
  <c r="W24" i="60"/>
  <c r="L11" i="61" s="1"/>
  <c r="V24" i="60"/>
  <c r="K11" i="61" s="1"/>
  <c r="T24" i="60"/>
  <c r="I11" i="61" s="1"/>
  <c r="S24" i="60"/>
  <c r="H11" i="61" s="1"/>
  <c r="R24" i="60"/>
  <c r="G11" i="61" s="1"/>
  <c r="O24" i="60"/>
  <c r="F11" i="61" s="1"/>
  <c r="N24" i="60"/>
  <c r="E11" i="61" s="1"/>
  <c r="M24" i="60"/>
  <c r="D11" i="61" s="1"/>
  <c r="K24" i="60"/>
  <c r="C11" i="61" s="1"/>
  <c r="AG23" i="60"/>
  <c r="AC23" i="60"/>
  <c r="Y23" i="60"/>
  <c r="U23" i="60"/>
  <c r="AG22" i="60"/>
  <c r="AC22" i="60"/>
  <c r="Y22" i="60"/>
  <c r="U22" i="60"/>
  <c r="AF20" i="60"/>
  <c r="U10" i="61" s="1"/>
  <c r="AE20" i="60"/>
  <c r="T10" i="61" s="1"/>
  <c r="AD20" i="60"/>
  <c r="S10" i="61" s="1"/>
  <c r="AB20" i="60"/>
  <c r="Q10" i="61" s="1"/>
  <c r="AA20" i="60"/>
  <c r="P10" i="61" s="1"/>
  <c r="Z20" i="60"/>
  <c r="O10" i="61" s="1"/>
  <c r="X20" i="60"/>
  <c r="M10" i="61" s="1"/>
  <c r="W20" i="60"/>
  <c r="L10" i="61" s="1"/>
  <c r="V20" i="60"/>
  <c r="K10" i="61" s="1"/>
  <c r="T20" i="60"/>
  <c r="I10" i="61" s="1"/>
  <c r="S20" i="60"/>
  <c r="H10" i="61" s="1"/>
  <c r="R20" i="60"/>
  <c r="G10" i="61" s="1"/>
  <c r="O20" i="60"/>
  <c r="F10" i="61" s="1"/>
  <c r="N20" i="60"/>
  <c r="E10" i="61" s="1"/>
  <c r="M20" i="60"/>
  <c r="D10" i="61" s="1"/>
  <c r="K20" i="60"/>
  <c r="C10" i="61" s="1"/>
  <c r="AG19" i="60"/>
  <c r="AC19" i="60"/>
  <c r="Y19" i="60"/>
  <c r="U19" i="60"/>
  <c r="AG17" i="60"/>
  <c r="AC17" i="60"/>
  <c r="Y17" i="60"/>
  <c r="U17" i="60"/>
  <c r="AF15" i="60"/>
  <c r="U9" i="61" s="1"/>
  <c r="AE15" i="60"/>
  <c r="T9" i="61" s="1"/>
  <c r="AD15" i="60"/>
  <c r="S9" i="61" s="1"/>
  <c r="AB15" i="60"/>
  <c r="Q9" i="61" s="1"/>
  <c r="AA15" i="60"/>
  <c r="Z15" i="60"/>
  <c r="O9" i="61" s="1"/>
  <c r="X15" i="60"/>
  <c r="M9" i="61" s="1"/>
  <c r="W15" i="60"/>
  <c r="L9" i="61" s="1"/>
  <c r="V15" i="60"/>
  <c r="K9" i="61" s="1"/>
  <c r="T15" i="60"/>
  <c r="I9" i="61" s="1"/>
  <c r="S15" i="60"/>
  <c r="R15" i="60"/>
  <c r="G9" i="61" s="1"/>
  <c r="O15" i="60"/>
  <c r="F9" i="61" s="1"/>
  <c r="N15" i="60"/>
  <c r="E9" i="61" s="1"/>
  <c r="M15" i="60"/>
  <c r="D9" i="61" s="1"/>
  <c r="K15" i="60"/>
  <c r="C9" i="61" s="1"/>
  <c r="AG14" i="60"/>
  <c r="AC14" i="60"/>
  <c r="Y14" i="60"/>
  <c r="U14" i="60"/>
  <c r="AG13" i="60"/>
  <c r="AC13" i="60"/>
  <c r="Y13" i="60"/>
  <c r="U13" i="60"/>
  <c r="AF11" i="60"/>
  <c r="AE11" i="60"/>
  <c r="AD11" i="60"/>
  <c r="S8" i="61" s="1"/>
  <c r="AB11" i="60"/>
  <c r="AA11" i="60"/>
  <c r="P8" i="61" s="1"/>
  <c r="Z11" i="60"/>
  <c r="O8" i="61" s="1"/>
  <c r="X11" i="60"/>
  <c r="W11" i="60"/>
  <c r="V11" i="60"/>
  <c r="K8" i="61" s="1"/>
  <c r="T11" i="60"/>
  <c r="I8" i="61" s="1"/>
  <c r="S11" i="60"/>
  <c r="H8" i="61" s="1"/>
  <c r="R11" i="60"/>
  <c r="G8" i="61" s="1"/>
  <c r="O11" i="60"/>
  <c r="F8" i="61" s="1"/>
  <c r="N11" i="60"/>
  <c r="E8" i="61" s="1"/>
  <c r="M11" i="60"/>
  <c r="D8" i="61" s="1"/>
  <c r="K11" i="60"/>
  <c r="C8" i="61" s="1"/>
  <c r="AG10" i="60"/>
  <c r="AC10" i="60"/>
  <c r="Y10" i="60"/>
  <c r="U10" i="60"/>
  <c r="AG9" i="60"/>
  <c r="AC9" i="60"/>
  <c r="Y9" i="60"/>
  <c r="U9" i="60"/>
  <c r="A25" i="59"/>
  <c r="R25" i="59"/>
  <c r="V25" i="59"/>
  <c r="U25" i="59"/>
  <c r="S25" i="59"/>
  <c r="Q25" i="59"/>
  <c r="P25" i="59"/>
  <c r="O25" i="59"/>
  <c r="K25" i="59"/>
  <c r="I25" i="59"/>
  <c r="H25" i="59"/>
  <c r="F25" i="59"/>
  <c r="E25" i="59"/>
  <c r="Q76" i="58"/>
  <c r="P76" i="58"/>
  <c r="L76" i="58"/>
  <c r="A76" i="58"/>
  <c r="AF75" i="58"/>
  <c r="AE75" i="58"/>
  <c r="AD75" i="58"/>
  <c r="AC75" i="58"/>
  <c r="AB75" i="58"/>
  <c r="AA75" i="58"/>
  <c r="Z75" i="58"/>
  <c r="X75" i="58"/>
  <c r="M24" i="59" s="1"/>
  <c r="M25" i="59" s="1"/>
  <c r="W75" i="58"/>
  <c r="V75" i="58"/>
  <c r="T75" i="58"/>
  <c r="S75" i="58"/>
  <c r="R75" i="58"/>
  <c r="G24" i="59" s="1"/>
  <c r="G25" i="59" s="1"/>
  <c r="O75" i="58"/>
  <c r="N75" i="58"/>
  <c r="M75" i="58"/>
  <c r="K75" i="58"/>
  <c r="C24" i="59" s="1"/>
  <c r="C25" i="59" s="1"/>
  <c r="J75" i="58"/>
  <c r="B24" i="59" s="1"/>
  <c r="AH74" i="58"/>
  <c r="AG74" i="58"/>
  <c r="AC74" i="58"/>
  <c r="Y74" i="58"/>
  <c r="U74" i="58"/>
  <c r="AG73" i="58"/>
  <c r="AG75" i="58" s="1"/>
  <c r="AC73" i="58"/>
  <c r="Y73" i="58"/>
  <c r="Y75" i="58" s="1"/>
  <c r="N24" i="59" s="1"/>
  <c r="N25" i="59" s="1"/>
  <c r="U73" i="58"/>
  <c r="U75" i="58" s="1"/>
  <c r="J24" i="59" s="1"/>
  <c r="J25" i="59" s="1"/>
  <c r="AF71" i="58"/>
  <c r="AE71" i="58"/>
  <c r="AD71" i="58"/>
  <c r="AB71" i="58"/>
  <c r="AA71" i="58"/>
  <c r="Z71" i="58"/>
  <c r="X71" i="58"/>
  <c r="W71" i="58"/>
  <c r="V71" i="58"/>
  <c r="T71" i="58"/>
  <c r="S71" i="58"/>
  <c r="R71" i="58"/>
  <c r="O71" i="58"/>
  <c r="N71" i="58"/>
  <c r="M71" i="58"/>
  <c r="K71" i="58"/>
  <c r="J71" i="58"/>
  <c r="B23" i="59" s="1"/>
  <c r="AG70" i="58"/>
  <c r="AC70" i="58"/>
  <c r="AH70" i="58" s="1"/>
  <c r="Y70" i="58"/>
  <c r="U70" i="58"/>
  <c r="AG69" i="58"/>
  <c r="AG71" i="58" s="1"/>
  <c r="AC69" i="58"/>
  <c r="AC71" i="58" s="1"/>
  <c r="Y69" i="58"/>
  <c r="AH69" i="58" s="1"/>
  <c r="U69" i="58"/>
  <c r="U71" i="58" s="1"/>
  <c r="AF67" i="58"/>
  <c r="AE67" i="58"/>
  <c r="AD67" i="58"/>
  <c r="AB67" i="58"/>
  <c r="AA67" i="58"/>
  <c r="Z67" i="58"/>
  <c r="X67" i="58"/>
  <c r="W67" i="58"/>
  <c r="V67" i="58"/>
  <c r="T67" i="58"/>
  <c r="S67" i="58"/>
  <c r="R67" i="58"/>
  <c r="O67" i="58"/>
  <c r="N67" i="58"/>
  <c r="M67" i="58"/>
  <c r="K67" i="58"/>
  <c r="J67" i="58"/>
  <c r="B22" i="59" s="1"/>
  <c r="AG66" i="58"/>
  <c r="AG67" i="58" s="1"/>
  <c r="AC66" i="58"/>
  <c r="Y66" i="58"/>
  <c r="U66" i="58"/>
  <c r="AH66" i="58" s="1"/>
  <c r="AG65" i="58"/>
  <c r="AC65" i="58"/>
  <c r="AC67" i="58" s="1"/>
  <c r="Y65" i="58"/>
  <c r="AH65" i="58" s="1"/>
  <c r="U65" i="58"/>
  <c r="U67" i="58" s="1"/>
  <c r="AF63" i="58"/>
  <c r="AE63" i="58"/>
  <c r="AD63" i="58"/>
  <c r="AB63" i="58"/>
  <c r="AA63" i="58"/>
  <c r="Z63" i="58"/>
  <c r="X63" i="58"/>
  <c r="W63" i="58"/>
  <c r="V63" i="58"/>
  <c r="T63" i="58"/>
  <c r="S63" i="58"/>
  <c r="R63" i="58"/>
  <c r="O63" i="58"/>
  <c r="N63" i="58"/>
  <c r="M63" i="58"/>
  <c r="K63" i="58"/>
  <c r="J63" i="58"/>
  <c r="B21" i="59" s="1"/>
  <c r="AG62" i="58"/>
  <c r="AC62" i="58"/>
  <c r="Y62" i="58"/>
  <c r="U62" i="58"/>
  <c r="AH62" i="58" s="1"/>
  <c r="AG61" i="58"/>
  <c r="AG63" i="58" s="1"/>
  <c r="AC61" i="58"/>
  <c r="AC63" i="58" s="1"/>
  <c r="Y61" i="58"/>
  <c r="Y63" i="58" s="1"/>
  <c r="U61" i="58"/>
  <c r="AH61" i="58" s="1"/>
  <c r="AF59" i="58"/>
  <c r="AE59" i="58"/>
  <c r="AD59" i="58"/>
  <c r="AC59" i="58"/>
  <c r="AB59" i="58"/>
  <c r="AA59" i="58"/>
  <c r="Z59" i="58"/>
  <c r="X59" i="58"/>
  <c r="W59" i="58"/>
  <c r="V59" i="58"/>
  <c r="U59" i="58"/>
  <c r="T59" i="58"/>
  <c r="S59" i="58"/>
  <c r="R59" i="58"/>
  <c r="O59" i="58"/>
  <c r="N59" i="58"/>
  <c r="M59" i="58"/>
  <c r="K59" i="58"/>
  <c r="J59" i="58"/>
  <c r="B20" i="59" s="1"/>
  <c r="AH58" i="58"/>
  <c r="AG58" i="58"/>
  <c r="AC58" i="58"/>
  <c r="Y58" i="58"/>
  <c r="U58" i="58"/>
  <c r="AG57" i="58"/>
  <c r="AG59" i="58" s="1"/>
  <c r="AC57" i="58"/>
  <c r="Y57" i="58"/>
  <c r="Y59" i="58" s="1"/>
  <c r="U57" i="58"/>
  <c r="AH57" i="58" s="1"/>
  <c r="AF55" i="58"/>
  <c r="AE55" i="58"/>
  <c r="AD55" i="58"/>
  <c r="AB55" i="58"/>
  <c r="AA55" i="58"/>
  <c r="Z55" i="58"/>
  <c r="X55" i="58"/>
  <c r="W55" i="58"/>
  <c r="V55" i="58"/>
  <c r="T55" i="58"/>
  <c r="S55" i="58"/>
  <c r="R55" i="58"/>
  <c r="O55" i="58"/>
  <c r="N55" i="58"/>
  <c r="N76" i="58" s="1"/>
  <c r="M55" i="58"/>
  <c r="K55" i="58"/>
  <c r="J55" i="58"/>
  <c r="B19" i="59" s="1"/>
  <c r="AG54" i="58"/>
  <c r="AC54" i="58"/>
  <c r="AH54" i="58" s="1"/>
  <c r="Y54" i="58"/>
  <c r="U54" i="58"/>
  <c r="AG53" i="58"/>
  <c r="AG55" i="58" s="1"/>
  <c r="AC53" i="58"/>
  <c r="AC55" i="58" s="1"/>
  <c r="Y53" i="58"/>
  <c r="AH53" i="58" s="1"/>
  <c r="U53" i="58"/>
  <c r="U55" i="58" s="1"/>
  <c r="AG51" i="58"/>
  <c r="AF51" i="58"/>
  <c r="AF76" i="58" s="1"/>
  <c r="AE51" i="58"/>
  <c r="AD51" i="58"/>
  <c r="AD76" i="58" s="1"/>
  <c r="AB51" i="58"/>
  <c r="AA51" i="58"/>
  <c r="Z51" i="58"/>
  <c r="X51" i="58"/>
  <c r="X76" i="58" s="1"/>
  <c r="W51" i="58"/>
  <c r="V51" i="58"/>
  <c r="V76" i="58" s="1"/>
  <c r="T51" i="58"/>
  <c r="S51" i="58"/>
  <c r="R51" i="58"/>
  <c r="O51" i="58"/>
  <c r="N51" i="58"/>
  <c r="M51" i="58"/>
  <c r="J51" i="58"/>
  <c r="B18" i="59" s="1"/>
  <c r="AG50" i="58"/>
  <c r="AC50" i="58"/>
  <c r="Y50" i="58"/>
  <c r="U50" i="58"/>
  <c r="AH50" i="58" s="1"/>
  <c r="AG49" i="58"/>
  <c r="AC49" i="58"/>
  <c r="AC51" i="58" s="1"/>
  <c r="Y49" i="58"/>
  <c r="Y51" i="58" s="1"/>
  <c r="U49" i="58"/>
  <c r="U51" i="58" s="1"/>
  <c r="AF47" i="58"/>
  <c r="AE47" i="58"/>
  <c r="AD47" i="58"/>
  <c r="AC47" i="58"/>
  <c r="AB47" i="58"/>
  <c r="AA47" i="58"/>
  <c r="Z47" i="58"/>
  <c r="X47" i="58"/>
  <c r="W47" i="58"/>
  <c r="V47" i="58"/>
  <c r="U47" i="58"/>
  <c r="T47" i="58"/>
  <c r="S47" i="58"/>
  <c r="R47" i="58"/>
  <c r="O47" i="58"/>
  <c r="N47" i="58"/>
  <c r="M47" i="58"/>
  <c r="K47" i="58"/>
  <c r="J47" i="58"/>
  <c r="B17" i="59" s="1"/>
  <c r="AG46" i="58"/>
  <c r="AC46" i="58"/>
  <c r="Y46" i="58"/>
  <c r="U46" i="58"/>
  <c r="AH46" i="58" s="1"/>
  <c r="AH45" i="58"/>
  <c r="AH47" i="58" s="1"/>
  <c r="AG45" i="58"/>
  <c r="AG47" i="58" s="1"/>
  <c r="AC45" i="58"/>
  <c r="Y45" i="58"/>
  <c r="Y47" i="58" s="1"/>
  <c r="U45" i="58"/>
  <c r="AF43" i="58"/>
  <c r="AE43" i="58"/>
  <c r="AD43" i="58"/>
  <c r="AB43" i="58"/>
  <c r="AA43" i="58"/>
  <c r="Z43" i="58"/>
  <c r="Y43" i="58"/>
  <c r="X43" i="58"/>
  <c r="W43" i="58"/>
  <c r="V43" i="58"/>
  <c r="T43" i="58"/>
  <c r="S43" i="58"/>
  <c r="R43" i="58"/>
  <c r="O43" i="58"/>
  <c r="N43" i="58"/>
  <c r="M43" i="58"/>
  <c r="K43" i="58"/>
  <c r="J43" i="58"/>
  <c r="B16" i="59" s="1"/>
  <c r="AG42" i="58"/>
  <c r="AG43" i="58" s="1"/>
  <c r="AC42" i="58"/>
  <c r="Y42" i="58"/>
  <c r="U42" i="58"/>
  <c r="AH42" i="58" s="1"/>
  <c r="AG41" i="58"/>
  <c r="AC41" i="58"/>
  <c r="AC43" i="58" s="1"/>
  <c r="Y41" i="58"/>
  <c r="U41" i="58"/>
  <c r="U43" i="58" s="1"/>
  <c r="AF39" i="58"/>
  <c r="AE39" i="58"/>
  <c r="AD39" i="58"/>
  <c r="AB39" i="58"/>
  <c r="AA39" i="58"/>
  <c r="Z39" i="58"/>
  <c r="X39" i="58"/>
  <c r="W39" i="58"/>
  <c r="V39" i="58"/>
  <c r="T39" i="58"/>
  <c r="S39" i="58"/>
  <c r="R39" i="58"/>
  <c r="O39" i="58"/>
  <c r="N39" i="58"/>
  <c r="M39" i="58"/>
  <c r="K39" i="58"/>
  <c r="J39" i="58"/>
  <c r="B15" i="59" s="1"/>
  <c r="AG38" i="58"/>
  <c r="AG39" i="58" s="1"/>
  <c r="AC38" i="58"/>
  <c r="Y38" i="58"/>
  <c r="Y39" i="58" s="1"/>
  <c r="U38" i="58"/>
  <c r="AG37" i="58"/>
  <c r="AC37" i="58"/>
  <c r="AC39" i="58" s="1"/>
  <c r="Y37" i="58"/>
  <c r="U37" i="58"/>
  <c r="U39" i="58" s="1"/>
  <c r="AF35" i="58"/>
  <c r="AE35" i="58"/>
  <c r="AD35" i="58"/>
  <c r="AC35" i="58"/>
  <c r="AB35" i="58"/>
  <c r="AA35" i="58"/>
  <c r="Z35" i="58"/>
  <c r="X35" i="58"/>
  <c r="W35" i="58"/>
  <c r="V35" i="58"/>
  <c r="U35" i="58"/>
  <c r="T35" i="58"/>
  <c r="S35" i="58"/>
  <c r="R35" i="58"/>
  <c r="O35" i="58"/>
  <c r="N35" i="58"/>
  <c r="M35" i="58"/>
  <c r="K35" i="58"/>
  <c r="J35" i="58"/>
  <c r="B14" i="59" s="1"/>
  <c r="AG34" i="58"/>
  <c r="AC34" i="58"/>
  <c r="Y34" i="58"/>
  <c r="U34" i="58"/>
  <c r="AH34" i="58" s="1"/>
  <c r="AG33" i="58"/>
  <c r="AG35" i="58" s="1"/>
  <c r="AC33" i="58"/>
  <c r="Y33" i="58"/>
  <c r="Y35" i="58" s="1"/>
  <c r="U33" i="58"/>
  <c r="AH33" i="58" s="1"/>
  <c r="AF31" i="58"/>
  <c r="AE31" i="58"/>
  <c r="AD31" i="58"/>
  <c r="AC31" i="58"/>
  <c r="AB31" i="58"/>
  <c r="AA31" i="58"/>
  <c r="Z31" i="58"/>
  <c r="X31" i="58"/>
  <c r="W31" i="58"/>
  <c r="V31" i="58"/>
  <c r="U31" i="58"/>
  <c r="T31" i="58"/>
  <c r="S31" i="58"/>
  <c r="R31" i="58"/>
  <c r="O31" i="58"/>
  <c r="N31" i="58"/>
  <c r="M31" i="58"/>
  <c r="K31" i="58"/>
  <c r="J31" i="58"/>
  <c r="B13" i="59" s="1"/>
  <c r="AG30" i="58"/>
  <c r="AC30" i="58"/>
  <c r="Y30" i="58"/>
  <c r="U30" i="58"/>
  <c r="AH30" i="58" s="1"/>
  <c r="AH29" i="58"/>
  <c r="AH31" i="58" s="1"/>
  <c r="AG29" i="58"/>
  <c r="AG31" i="58" s="1"/>
  <c r="AC29" i="58"/>
  <c r="Y29" i="58"/>
  <c r="Y31" i="58" s="1"/>
  <c r="U29" i="58"/>
  <c r="AF27" i="58"/>
  <c r="AE27" i="58"/>
  <c r="AD27" i="58"/>
  <c r="AB27" i="58"/>
  <c r="AA27" i="58"/>
  <c r="Z27" i="58"/>
  <c r="Y27" i="58"/>
  <c r="X27" i="58"/>
  <c r="W27" i="58"/>
  <c r="V27" i="58"/>
  <c r="T27" i="58"/>
  <c r="S27" i="58"/>
  <c r="R27" i="58"/>
  <c r="O27" i="58"/>
  <c r="N27" i="58"/>
  <c r="M27" i="58"/>
  <c r="K27" i="58"/>
  <c r="J27" i="58"/>
  <c r="B12" i="59" s="1"/>
  <c r="AG26" i="58"/>
  <c r="AG27" i="58" s="1"/>
  <c r="AC26" i="58"/>
  <c r="Y26" i="58"/>
  <c r="AH26" i="58" s="1"/>
  <c r="U26" i="58"/>
  <c r="AG25" i="58"/>
  <c r="AC25" i="58"/>
  <c r="AH25" i="58" s="1"/>
  <c r="Y25" i="58"/>
  <c r="U25" i="58"/>
  <c r="U27" i="58" s="1"/>
  <c r="AF23" i="58"/>
  <c r="AE23" i="58"/>
  <c r="AD23" i="58"/>
  <c r="AB23" i="58"/>
  <c r="AA23" i="58"/>
  <c r="Z23" i="58"/>
  <c r="X23" i="58"/>
  <c r="W23" i="58"/>
  <c r="V23" i="58"/>
  <c r="T23" i="58"/>
  <c r="S23" i="58"/>
  <c r="R23" i="58"/>
  <c r="O23" i="58"/>
  <c r="N23" i="58"/>
  <c r="M23" i="58"/>
  <c r="K23" i="58"/>
  <c r="J23" i="58"/>
  <c r="B11" i="59" s="1"/>
  <c r="AG22" i="58"/>
  <c r="AG23" i="58" s="1"/>
  <c r="AC22" i="58"/>
  <c r="Y22" i="58"/>
  <c r="Y23" i="58" s="1"/>
  <c r="U22" i="58"/>
  <c r="AG21" i="58"/>
  <c r="AC21" i="58"/>
  <c r="AC23" i="58" s="1"/>
  <c r="Y21" i="58"/>
  <c r="U21" i="58"/>
  <c r="U23" i="58" s="1"/>
  <c r="AF19" i="58"/>
  <c r="AE19" i="58"/>
  <c r="AD19" i="58"/>
  <c r="AC19" i="58"/>
  <c r="AB19" i="58"/>
  <c r="AA19" i="58"/>
  <c r="Z19" i="58"/>
  <c r="X19" i="58"/>
  <c r="W19" i="58"/>
  <c r="V19" i="58"/>
  <c r="U19" i="58"/>
  <c r="T19" i="58"/>
  <c r="S19" i="58"/>
  <c r="R19" i="58"/>
  <c r="O19" i="58"/>
  <c r="N19" i="58"/>
  <c r="M19" i="58"/>
  <c r="K19" i="58"/>
  <c r="J19" i="58"/>
  <c r="B10" i="59" s="1"/>
  <c r="AG18" i="58"/>
  <c r="AC18" i="58"/>
  <c r="Y18" i="58"/>
  <c r="U18" i="58"/>
  <c r="AH18" i="58" s="1"/>
  <c r="AG17" i="58"/>
  <c r="AG19" i="58" s="1"/>
  <c r="AC17" i="58"/>
  <c r="Y17" i="58"/>
  <c r="Y19" i="58" s="1"/>
  <c r="U17" i="58"/>
  <c r="AH17" i="58" s="1"/>
  <c r="AF15" i="58"/>
  <c r="AE15" i="58"/>
  <c r="AD15" i="58"/>
  <c r="AC15" i="58"/>
  <c r="AB15" i="58"/>
  <c r="AA15" i="58"/>
  <c r="Z15" i="58"/>
  <c r="X15" i="58"/>
  <c r="W15" i="58"/>
  <c r="V15" i="58"/>
  <c r="U15" i="58"/>
  <c r="T15" i="58"/>
  <c r="S15" i="58"/>
  <c r="R15" i="58"/>
  <c r="O15" i="58"/>
  <c r="N15" i="58"/>
  <c r="M15" i="58"/>
  <c r="K15" i="58"/>
  <c r="AG14" i="58"/>
  <c r="AC14" i="58"/>
  <c r="Y14" i="58"/>
  <c r="U14" i="58"/>
  <c r="AH14" i="58" s="1"/>
  <c r="AH13" i="58"/>
  <c r="AG13" i="58"/>
  <c r="AG15" i="58" s="1"/>
  <c r="AC13" i="58"/>
  <c r="Y13" i="58"/>
  <c r="Y15" i="58" s="1"/>
  <c r="U13" i="58"/>
  <c r="AF11" i="58"/>
  <c r="AE11" i="58"/>
  <c r="AE76" i="58" s="1"/>
  <c r="AD11" i="58"/>
  <c r="AB11" i="58"/>
  <c r="AB76" i="58" s="1"/>
  <c r="AA11" i="58"/>
  <c r="AA76" i="58" s="1"/>
  <c r="Z11" i="58"/>
  <c r="Z76" i="58" s="1"/>
  <c r="Y11" i="58"/>
  <c r="X11" i="58"/>
  <c r="W11" i="58"/>
  <c r="W76" i="58" s="1"/>
  <c r="V11" i="58"/>
  <c r="T11" i="58"/>
  <c r="T76" i="58" s="1"/>
  <c r="S11" i="58"/>
  <c r="S76" i="58" s="1"/>
  <c r="R11" i="58"/>
  <c r="R76" i="58" s="1"/>
  <c r="O11" i="58"/>
  <c r="O76" i="58" s="1"/>
  <c r="N11" i="58"/>
  <c r="M11" i="58"/>
  <c r="M76" i="58" s="1"/>
  <c r="K11" i="58"/>
  <c r="J11" i="58"/>
  <c r="AG10" i="58"/>
  <c r="AG11" i="58" s="1"/>
  <c r="AC10" i="58"/>
  <c r="Y10" i="58"/>
  <c r="AH10" i="58" s="1"/>
  <c r="U10" i="58"/>
  <c r="AG9" i="58"/>
  <c r="AC9" i="58"/>
  <c r="AH9" i="58" s="1"/>
  <c r="Y9" i="58"/>
  <c r="U9" i="58"/>
  <c r="U11" i="58" s="1"/>
  <c r="A25" i="57"/>
  <c r="Q77" i="56"/>
  <c r="P77" i="56"/>
  <c r="L77" i="56"/>
  <c r="A77" i="56"/>
  <c r="AF76" i="56"/>
  <c r="U24" i="57" s="1"/>
  <c r="AE76" i="56"/>
  <c r="T24" i="57" s="1"/>
  <c r="AD76" i="56"/>
  <c r="S24" i="57" s="1"/>
  <c r="AB76" i="56"/>
  <c r="Q24" i="57" s="1"/>
  <c r="AA76" i="56"/>
  <c r="P24" i="57" s="1"/>
  <c r="Z76" i="56"/>
  <c r="O24" i="57" s="1"/>
  <c r="X76" i="56"/>
  <c r="M24" i="57" s="1"/>
  <c r="W76" i="56"/>
  <c r="L24" i="57" s="1"/>
  <c r="V76" i="56"/>
  <c r="K24" i="57" s="1"/>
  <c r="I24" i="57"/>
  <c r="H24" i="57"/>
  <c r="G24" i="57"/>
  <c r="O76" i="56"/>
  <c r="F24" i="57" s="1"/>
  <c r="N76" i="56"/>
  <c r="E24" i="57" s="1"/>
  <c r="M76" i="56"/>
  <c r="D24" i="57" s="1"/>
  <c r="C24" i="57"/>
  <c r="J76" i="56"/>
  <c r="B24" i="57" s="1"/>
  <c r="AG75" i="56"/>
  <c r="AC75" i="56"/>
  <c r="Y75" i="56"/>
  <c r="AG73" i="56"/>
  <c r="AG76" i="56" s="1"/>
  <c r="V24" i="57" s="1"/>
  <c r="AC73" i="56"/>
  <c r="AC76" i="56" s="1"/>
  <c r="R24" i="57" s="1"/>
  <c r="Y73" i="56"/>
  <c r="Y76" i="56" s="1"/>
  <c r="N24" i="57" s="1"/>
  <c r="U73" i="56"/>
  <c r="J24" i="57" s="1"/>
  <c r="AF71" i="56"/>
  <c r="U23" i="57" s="1"/>
  <c r="AE71" i="56"/>
  <c r="T23" i="57" s="1"/>
  <c r="AD71" i="56"/>
  <c r="S23" i="57" s="1"/>
  <c r="AB71" i="56"/>
  <c r="Q23" i="57" s="1"/>
  <c r="AA71" i="56"/>
  <c r="P23" i="57" s="1"/>
  <c r="Z71" i="56"/>
  <c r="O23" i="57" s="1"/>
  <c r="X71" i="56"/>
  <c r="M23" i="57" s="1"/>
  <c r="W71" i="56"/>
  <c r="L23" i="57" s="1"/>
  <c r="V71" i="56"/>
  <c r="K23" i="57" s="1"/>
  <c r="T71" i="56"/>
  <c r="I23" i="57" s="1"/>
  <c r="S71" i="56"/>
  <c r="H23" i="57" s="1"/>
  <c r="R71" i="56"/>
  <c r="G23" i="57" s="1"/>
  <c r="O71" i="56"/>
  <c r="N71" i="56"/>
  <c r="E23" i="57" s="1"/>
  <c r="M71" i="56"/>
  <c r="D23" i="57" s="1"/>
  <c r="K71" i="56"/>
  <c r="C23" i="57" s="1"/>
  <c r="B23" i="57"/>
  <c r="AG70" i="56"/>
  <c r="AC70" i="56"/>
  <c r="Y70" i="56"/>
  <c r="U70" i="56"/>
  <c r="U71" i="56" s="1"/>
  <c r="J23" i="57" s="1"/>
  <c r="AG69" i="56"/>
  <c r="AC69" i="56"/>
  <c r="Y69" i="56"/>
  <c r="U69" i="56"/>
  <c r="AF67" i="56"/>
  <c r="AE67" i="56"/>
  <c r="AD67" i="56"/>
  <c r="AB67" i="56"/>
  <c r="AA67" i="56"/>
  <c r="Z67" i="56"/>
  <c r="X67" i="56"/>
  <c r="W67" i="56"/>
  <c r="V67" i="56"/>
  <c r="T67" i="56"/>
  <c r="S67" i="56"/>
  <c r="R67" i="56"/>
  <c r="O67" i="56"/>
  <c r="N67" i="56"/>
  <c r="M67" i="56"/>
  <c r="K67" i="56"/>
  <c r="C22" i="57" s="1"/>
  <c r="J67" i="56"/>
  <c r="B22" i="57" s="1"/>
  <c r="AG66" i="56"/>
  <c r="AG67" i="56" s="1"/>
  <c r="V22" i="57" s="1"/>
  <c r="AC66" i="56"/>
  <c r="Y66" i="56"/>
  <c r="U66" i="56"/>
  <c r="AH66" i="56" s="1"/>
  <c r="AG65" i="56"/>
  <c r="AC65" i="56"/>
  <c r="Y65" i="56"/>
  <c r="Y67" i="56" s="1"/>
  <c r="N22" i="57" s="1"/>
  <c r="U65" i="56"/>
  <c r="AF63" i="56"/>
  <c r="U21" i="57" s="1"/>
  <c r="AE63" i="56"/>
  <c r="T21" i="57" s="1"/>
  <c r="AD63" i="56"/>
  <c r="S21" i="57" s="1"/>
  <c r="AB63" i="56"/>
  <c r="Q21" i="57" s="1"/>
  <c r="AA63" i="56"/>
  <c r="P21" i="57" s="1"/>
  <c r="Z63" i="56"/>
  <c r="X63" i="56"/>
  <c r="M21" i="57" s="1"/>
  <c r="W63" i="56"/>
  <c r="L21" i="57" s="1"/>
  <c r="V63" i="56"/>
  <c r="K21" i="57" s="1"/>
  <c r="T63" i="56"/>
  <c r="I21" i="57" s="1"/>
  <c r="S63" i="56"/>
  <c r="H21" i="57" s="1"/>
  <c r="R63" i="56"/>
  <c r="O63" i="56"/>
  <c r="F21" i="57" s="1"/>
  <c r="N63" i="56"/>
  <c r="E21" i="57" s="1"/>
  <c r="M63" i="56"/>
  <c r="D21" i="57" s="1"/>
  <c r="K63" i="56"/>
  <c r="C21" i="57" s="1"/>
  <c r="J63" i="56"/>
  <c r="B21" i="57" s="1"/>
  <c r="AG62" i="56"/>
  <c r="AH62" i="56" s="1"/>
  <c r="AC62" i="56"/>
  <c r="Y62" i="56"/>
  <c r="U62" i="56"/>
  <c r="AG61" i="56"/>
  <c r="AC61" i="56"/>
  <c r="Y61" i="56"/>
  <c r="Y63" i="56" s="1"/>
  <c r="N21" i="57" s="1"/>
  <c r="U61" i="56"/>
  <c r="AF59" i="56"/>
  <c r="U20" i="57" s="1"/>
  <c r="AE59" i="56"/>
  <c r="AD59" i="56"/>
  <c r="S20" i="57" s="1"/>
  <c r="AB59" i="56"/>
  <c r="Q20" i="57" s="1"/>
  <c r="AA59" i="56"/>
  <c r="P20" i="57" s="1"/>
  <c r="Z59" i="56"/>
  <c r="O20" i="57" s="1"/>
  <c r="X59" i="56"/>
  <c r="M20" i="57" s="1"/>
  <c r="W59" i="56"/>
  <c r="V59" i="56"/>
  <c r="K20" i="57" s="1"/>
  <c r="T59" i="56"/>
  <c r="I20" i="57" s="1"/>
  <c r="S59" i="56"/>
  <c r="H20" i="57" s="1"/>
  <c r="R59" i="56"/>
  <c r="G20" i="57" s="1"/>
  <c r="O59" i="56"/>
  <c r="F20" i="57" s="1"/>
  <c r="N59" i="56"/>
  <c r="E20" i="57" s="1"/>
  <c r="M59" i="56"/>
  <c r="K59" i="56"/>
  <c r="C20" i="57" s="1"/>
  <c r="J59" i="56"/>
  <c r="B20" i="57" s="1"/>
  <c r="AG58" i="56"/>
  <c r="AC58" i="56"/>
  <c r="AC59" i="56" s="1"/>
  <c r="R20" i="57" s="1"/>
  <c r="Y58" i="56"/>
  <c r="AH58" i="56" s="1"/>
  <c r="U58" i="56"/>
  <c r="AG57" i="56"/>
  <c r="AG59" i="56" s="1"/>
  <c r="V20" i="57" s="1"/>
  <c r="AC57" i="56"/>
  <c r="Y57" i="56"/>
  <c r="Y59" i="56" s="1"/>
  <c r="N20" i="57" s="1"/>
  <c r="U57" i="56"/>
  <c r="U59" i="56" s="1"/>
  <c r="J20" i="57" s="1"/>
  <c r="AF55" i="56"/>
  <c r="U19" i="57" s="1"/>
  <c r="AE55" i="56"/>
  <c r="T19" i="57" s="1"/>
  <c r="AD55" i="56"/>
  <c r="S19" i="57" s="1"/>
  <c r="AB55" i="56"/>
  <c r="AA55" i="56"/>
  <c r="P19" i="57" s="1"/>
  <c r="Z55" i="56"/>
  <c r="O19" i="57" s="1"/>
  <c r="X55" i="56"/>
  <c r="M19" i="57" s="1"/>
  <c r="W55" i="56"/>
  <c r="L19" i="57" s="1"/>
  <c r="V55" i="56"/>
  <c r="K19" i="57" s="1"/>
  <c r="T55" i="56"/>
  <c r="S55" i="56"/>
  <c r="H19" i="57" s="1"/>
  <c r="R55" i="56"/>
  <c r="G19" i="57" s="1"/>
  <c r="O55" i="56"/>
  <c r="F19" i="57" s="1"/>
  <c r="N55" i="56"/>
  <c r="M55" i="56"/>
  <c r="D19" i="57" s="1"/>
  <c r="K55" i="56"/>
  <c r="C19" i="57" s="1"/>
  <c r="J55" i="56"/>
  <c r="B19" i="57" s="1"/>
  <c r="AG54" i="56"/>
  <c r="AC54" i="56"/>
  <c r="Y54" i="56"/>
  <c r="U54" i="56"/>
  <c r="U55" i="56" s="1"/>
  <c r="J19" i="57" s="1"/>
  <c r="AG53" i="56"/>
  <c r="AC53" i="56"/>
  <c r="Y53" i="56"/>
  <c r="U53" i="56"/>
  <c r="AF51" i="56"/>
  <c r="U18" i="57" s="1"/>
  <c r="AE51" i="56"/>
  <c r="T18" i="57" s="1"/>
  <c r="AD51" i="56"/>
  <c r="AB51" i="56"/>
  <c r="Q18" i="57" s="1"/>
  <c r="AA51" i="56"/>
  <c r="P18" i="57" s="1"/>
  <c r="Z51" i="56"/>
  <c r="O18" i="57" s="1"/>
  <c r="X51" i="56"/>
  <c r="M18" i="57" s="1"/>
  <c r="W51" i="56"/>
  <c r="L18" i="57" s="1"/>
  <c r="V51" i="56"/>
  <c r="T51" i="56"/>
  <c r="I18" i="57" s="1"/>
  <c r="S51" i="56"/>
  <c r="H18" i="57" s="1"/>
  <c r="R51" i="56"/>
  <c r="G18" i="57" s="1"/>
  <c r="O51" i="56"/>
  <c r="N51" i="56"/>
  <c r="E18" i="57" s="1"/>
  <c r="M51" i="56"/>
  <c r="D18" i="57" s="1"/>
  <c r="J51" i="56"/>
  <c r="B18" i="57" s="1"/>
  <c r="AH50" i="56"/>
  <c r="AG50" i="56"/>
  <c r="AC50" i="56"/>
  <c r="Y50" i="56"/>
  <c r="U50" i="56"/>
  <c r="AG49" i="56"/>
  <c r="AH49" i="56" s="1"/>
  <c r="AC49" i="56"/>
  <c r="AC51" i="56" s="1"/>
  <c r="R18" i="57" s="1"/>
  <c r="Y49" i="56"/>
  <c r="Y51" i="56" s="1"/>
  <c r="U49" i="56"/>
  <c r="U51" i="56" s="1"/>
  <c r="J18" i="57" s="1"/>
  <c r="AF47" i="56"/>
  <c r="AE47" i="56"/>
  <c r="T17" i="57" s="1"/>
  <c r="AD47" i="56"/>
  <c r="S17" i="57" s="1"/>
  <c r="AB47" i="56"/>
  <c r="Q17" i="57" s="1"/>
  <c r="AA47" i="56"/>
  <c r="P17" i="57" s="1"/>
  <c r="Z47" i="56"/>
  <c r="O17" i="57" s="1"/>
  <c r="X47" i="56"/>
  <c r="W47" i="56"/>
  <c r="L17" i="57" s="1"/>
  <c r="V47" i="56"/>
  <c r="K17" i="57" s="1"/>
  <c r="T47" i="56"/>
  <c r="I17" i="57" s="1"/>
  <c r="S47" i="56"/>
  <c r="H17" i="57" s="1"/>
  <c r="R47" i="56"/>
  <c r="G17" i="57" s="1"/>
  <c r="O47" i="56"/>
  <c r="F17" i="57" s="1"/>
  <c r="N47" i="56"/>
  <c r="M47" i="56"/>
  <c r="D17" i="57" s="1"/>
  <c r="K47" i="56"/>
  <c r="C17" i="57" s="1"/>
  <c r="J47" i="56"/>
  <c r="B17" i="57" s="1"/>
  <c r="AG46" i="56"/>
  <c r="AC46" i="56"/>
  <c r="Y46" i="56"/>
  <c r="U46" i="56"/>
  <c r="AH46" i="56" s="1"/>
  <c r="AG45" i="56"/>
  <c r="AC45" i="56"/>
  <c r="AC47" i="56" s="1"/>
  <c r="R17" i="57" s="1"/>
  <c r="Y45" i="56"/>
  <c r="Y47" i="56" s="1"/>
  <c r="N17" i="57" s="1"/>
  <c r="U45" i="56"/>
  <c r="AH45" i="56" s="1"/>
  <c r="AH47" i="56" s="1"/>
  <c r="W17" i="57" s="1"/>
  <c r="AF43" i="56"/>
  <c r="U16" i="57" s="1"/>
  <c r="AE43" i="56"/>
  <c r="T16" i="57" s="1"/>
  <c r="AD43" i="56"/>
  <c r="S16" i="57" s="1"/>
  <c r="AB43" i="56"/>
  <c r="Q16" i="57" s="1"/>
  <c r="AA43" i="56"/>
  <c r="P16" i="57" s="1"/>
  <c r="Z43" i="56"/>
  <c r="O16" i="57" s="1"/>
  <c r="X43" i="56"/>
  <c r="M16" i="57" s="1"/>
  <c r="W43" i="56"/>
  <c r="L16" i="57" s="1"/>
  <c r="V43" i="56"/>
  <c r="T43" i="56"/>
  <c r="I16" i="57" s="1"/>
  <c r="S43" i="56"/>
  <c r="H16" i="57" s="1"/>
  <c r="R43" i="56"/>
  <c r="G16" i="57" s="1"/>
  <c r="O43" i="56"/>
  <c r="F16" i="57" s="1"/>
  <c r="N43" i="56"/>
  <c r="E16" i="57" s="1"/>
  <c r="M43" i="56"/>
  <c r="D16" i="57" s="1"/>
  <c r="K43" i="56"/>
  <c r="J43" i="56"/>
  <c r="B16" i="57" s="1"/>
  <c r="AG42" i="56"/>
  <c r="AG43" i="56" s="1"/>
  <c r="V16" i="57" s="1"/>
  <c r="AC42" i="56"/>
  <c r="Y42" i="56"/>
  <c r="U42" i="56"/>
  <c r="AG41" i="56"/>
  <c r="AC41" i="56"/>
  <c r="AC43" i="56" s="1"/>
  <c r="R16" i="57" s="1"/>
  <c r="Y41" i="56"/>
  <c r="Y43" i="56" s="1"/>
  <c r="N16" i="57" s="1"/>
  <c r="U41" i="56"/>
  <c r="AF39" i="56"/>
  <c r="U15" i="57" s="1"/>
  <c r="AE39" i="56"/>
  <c r="T15" i="57" s="1"/>
  <c r="AD39" i="56"/>
  <c r="S15" i="57" s="1"/>
  <c r="AB39" i="56"/>
  <c r="Q15" i="57" s="1"/>
  <c r="AA39" i="56"/>
  <c r="Z39" i="56"/>
  <c r="O15" i="57" s="1"/>
  <c r="X39" i="56"/>
  <c r="M15" i="57" s="1"/>
  <c r="W39" i="56"/>
  <c r="L15" i="57" s="1"/>
  <c r="V39" i="56"/>
  <c r="K15" i="57" s="1"/>
  <c r="T39" i="56"/>
  <c r="I15" i="57" s="1"/>
  <c r="S39" i="56"/>
  <c r="R39" i="56"/>
  <c r="G15" i="57" s="1"/>
  <c r="O39" i="56"/>
  <c r="F15" i="57" s="1"/>
  <c r="N39" i="56"/>
  <c r="E15" i="57" s="1"/>
  <c r="M39" i="56"/>
  <c r="D15" i="57" s="1"/>
  <c r="K39" i="56"/>
  <c r="C15" i="57" s="1"/>
  <c r="J39" i="56"/>
  <c r="B15" i="57" s="1"/>
  <c r="AG38" i="56"/>
  <c r="AC38" i="56"/>
  <c r="AC39" i="56" s="1"/>
  <c r="R15" i="57" s="1"/>
  <c r="Y38" i="56"/>
  <c r="U38" i="56"/>
  <c r="AG37" i="56"/>
  <c r="AC37" i="56"/>
  <c r="Y37" i="56"/>
  <c r="Y39" i="56" s="1"/>
  <c r="N15" i="57" s="1"/>
  <c r="U37" i="56"/>
  <c r="U39" i="56" s="1"/>
  <c r="J15" i="57" s="1"/>
  <c r="AF35" i="56"/>
  <c r="AE35" i="56"/>
  <c r="T14" i="57" s="1"/>
  <c r="AD35" i="56"/>
  <c r="S14" i="57" s="1"/>
  <c r="AB35" i="56"/>
  <c r="Q14" i="57" s="1"/>
  <c r="AA35" i="56"/>
  <c r="P14" i="57" s="1"/>
  <c r="Z35" i="56"/>
  <c r="O14" i="57" s="1"/>
  <c r="X35" i="56"/>
  <c r="W35" i="56"/>
  <c r="L14" i="57" s="1"/>
  <c r="V35" i="56"/>
  <c r="K14" i="57" s="1"/>
  <c r="T35" i="56"/>
  <c r="I14" i="57" s="1"/>
  <c r="S35" i="56"/>
  <c r="H14" i="57" s="1"/>
  <c r="R35" i="56"/>
  <c r="G14" i="57" s="1"/>
  <c r="O35" i="56"/>
  <c r="F14" i="57" s="1"/>
  <c r="N35" i="56"/>
  <c r="M35" i="56"/>
  <c r="D14" i="57" s="1"/>
  <c r="K35" i="56"/>
  <c r="C14" i="57" s="1"/>
  <c r="J35" i="56"/>
  <c r="B14" i="57" s="1"/>
  <c r="AG34" i="56"/>
  <c r="AC34" i="56"/>
  <c r="Y34" i="56"/>
  <c r="U34" i="56"/>
  <c r="AH34" i="56" s="1"/>
  <c r="AH33" i="56"/>
  <c r="AI33" i="56" s="1"/>
  <c r="AG33" i="56"/>
  <c r="AG35" i="56" s="1"/>
  <c r="V14" i="57" s="1"/>
  <c r="AC33" i="56"/>
  <c r="AC35" i="56" s="1"/>
  <c r="R14" i="57" s="1"/>
  <c r="Y33" i="56"/>
  <c r="U33" i="56"/>
  <c r="U35" i="56" s="1"/>
  <c r="J14" i="57" s="1"/>
  <c r="AF31" i="56"/>
  <c r="U13" i="57" s="1"/>
  <c r="AE31" i="56"/>
  <c r="T13" i="57" s="1"/>
  <c r="AD31" i="56"/>
  <c r="S13" i="57" s="1"/>
  <c r="AB31" i="56"/>
  <c r="Q13" i="57" s="1"/>
  <c r="AA31" i="56"/>
  <c r="P13" i="57" s="1"/>
  <c r="Z31" i="56"/>
  <c r="O13" i="57" s="1"/>
  <c r="X31" i="56"/>
  <c r="M13" i="57" s="1"/>
  <c r="W31" i="56"/>
  <c r="L13" i="57" s="1"/>
  <c r="V31" i="56"/>
  <c r="K13" i="57" s="1"/>
  <c r="T31" i="56"/>
  <c r="I13" i="57" s="1"/>
  <c r="S31" i="56"/>
  <c r="H13" i="57" s="1"/>
  <c r="R31" i="56"/>
  <c r="G13" i="57" s="1"/>
  <c r="O31" i="56"/>
  <c r="F13" i="57" s="1"/>
  <c r="N31" i="56"/>
  <c r="E13" i="57" s="1"/>
  <c r="M31" i="56"/>
  <c r="D13" i="57" s="1"/>
  <c r="K31" i="56"/>
  <c r="C13" i="57" s="1"/>
  <c r="J31" i="56"/>
  <c r="B13" i="57" s="1"/>
  <c r="AG30" i="56"/>
  <c r="AG31" i="56" s="1"/>
  <c r="V13" i="57" s="1"/>
  <c r="AC30" i="56"/>
  <c r="Y30" i="56"/>
  <c r="U30" i="56"/>
  <c r="AG29" i="56"/>
  <c r="AC29" i="56"/>
  <c r="Y29" i="56"/>
  <c r="U29" i="56"/>
  <c r="U31" i="56" s="1"/>
  <c r="J13" i="57" s="1"/>
  <c r="AF27" i="56"/>
  <c r="U12" i="57" s="1"/>
  <c r="AE27" i="56"/>
  <c r="T12" i="57" s="1"/>
  <c r="AD27" i="56"/>
  <c r="S12" i="57" s="1"/>
  <c r="AB27" i="56"/>
  <c r="Q12" i="57" s="1"/>
  <c r="AA27" i="56"/>
  <c r="P12" i="57" s="1"/>
  <c r="Z27" i="56"/>
  <c r="X27" i="56"/>
  <c r="M12" i="57" s="1"/>
  <c r="W27" i="56"/>
  <c r="L12" i="57" s="1"/>
  <c r="V27" i="56"/>
  <c r="K12" i="57" s="1"/>
  <c r="T27" i="56"/>
  <c r="I12" i="57" s="1"/>
  <c r="S27" i="56"/>
  <c r="H12" i="57" s="1"/>
  <c r="R27" i="56"/>
  <c r="O27" i="56"/>
  <c r="F12" i="57" s="1"/>
  <c r="N27" i="56"/>
  <c r="E12" i="57" s="1"/>
  <c r="M27" i="56"/>
  <c r="D12" i="57" s="1"/>
  <c r="K27" i="56"/>
  <c r="C12" i="57" s="1"/>
  <c r="B12" i="57"/>
  <c r="AG26" i="56"/>
  <c r="AG27" i="56" s="1"/>
  <c r="V12" i="57" s="1"/>
  <c r="AC26" i="56"/>
  <c r="Y26" i="56"/>
  <c r="U26" i="56"/>
  <c r="AG25" i="56"/>
  <c r="AC25" i="56"/>
  <c r="AC27" i="56" s="1"/>
  <c r="R12" i="57" s="1"/>
  <c r="Y25" i="56"/>
  <c r="Y27" i="56" s="1"/>
  <c r="N12" i="57" s="1"/>
  <c r="U25" i="56"/>
  <c r="U27" i="56" s="1"/>
  <c r="J12" i="57" s="1"/>
  <c r="AF23" i="56"/>
  <c r="U11" i="57" s="1"/>
  <c r="AE23" i="56"/>
  <c r="T11" i="57" s="1"/>
  <c r="AD23" i="56"/>
  <c r="AB23" i="56"/>
  <c r="Q11" i="57" s="1"/>
  <c r="AA23" i="56"/>
  <c r="P11" i="57" s="1"/>
  <c r="Z23" i="56"/>
  <c r="O11" i="57" s="1"/>
  <c r="X23" i="56"/>
  <c r="M11" i="57" s="1"/>
  <c r="W23" i="56"/>
  <c r="L11" i="57" s="1"/>
  <c r="V23" i="56"/>
  <c r="T23" i="56"/>
  <c r="I11" i="57" s="1"/>
  <c r="S23" i="56"/>
  <c r="H11" i="57" s="1"/>
  <c r="R23" i="56"/>
  <c r="G11" i="57" s="1"/>
  <c r="O23" i="56"/>
  <c r="F11" i="57" s="1"/>
  <c r="N23" i="56"/>
  <c r="E11" i="57" s="1"/>
  <c r="M23" i="56"/>
  <c r="D11" i="57" s="1"/>
  <c r="K23" i="56"/>
  <c r="J23" i="56"/>
  <c r="B11" i="57" s="1"/>
  <c r="AG22" i="56"/>
  <c r="AC22" i="56"/>
  <c r="Y22" i="56"/>
  <c r="U22" i="56"/>
  <c r="AG21" i="56"/>
  <c r="AG23" i="56" s="1"/>
  <c r="V11" i="57" s="1"/>
  <c r="AC21" i="56"/>
  <c r="AC23" i="56" s="1"/>
  <c r="R11" i="57" s="1"/>
  <c r="Y21" i="56"/>
  <c r="Y23" i="56" s="1"/>
  <c r="N11" i="57" s="1"/>
  <c r="U21" i="56"/>
  <c r="AF19" i="56"/>
  <c r="U10" i="57" s="1"/>
  <c r="AE19" i="56"/>
  <c r="T10" i="57" s="1"/>
  <c r="AD19" i="56"/>
  <c r="S10" i="57" s="1"/>
  <c r="AC19" i="56"/>
  <c r="R10" i="57" s="1"/>
  <c r="AB19" i="56"/>
  <c r="Q10" i="57" s="1"/>
  <c r="AA19" i="56"/>
  <c r="Z19" i="56"/>
  <c r="O10" i="57" s="1"/>
  <c r="X19" i="56"/>
  <c r="M10" i="57" s="1"/>
  <c r="W19" i="56"/>
  <c r="L10" i="57" s="1"/>
  <c r="V19" i="56"/>
  <c r="K10" i="57" s="1"/>
  <c r="T19" i="56"/>
  <c r="I10" i="57" s="1"/>
  <c r="S19" i="56"/>
  <c r="R19" i="56"/>
  <c r="G10" i="57" s="1"/>
  <c r="O19" i="56"/>
  <c r="F10" i="57" s="1"/>
  <c r="N19" i="56"/>
  <c r="E10" i="57" s="1"/>
  <c r="M19" i="56"/>
  <c r="D10" i="57" s="1"/>
  <c r="K19" i="56"/>
  <c r="C10" i="57" s="1"/>
  <c r="B10" i="57"/>
  <c r="AH18" i="56"/>
  <c r="AG18" i="56"/>
  <c r="AC18" i="56"/>
  <c r="Y18" i="56"/>
  <c r="U18" i="56"/>
  <c r="AG17" i="56"/>
  <c r="AC17" i="56"/>
  <c r="Y17" i="56"/>
  <c r="U17" i="56"/>
  <c r="U19" i="56" s="1"/>
  <c r="J10" i="57" s="1"/>
  <c r="AF15" i="56"/>
  <c r="AE15" i="56"/>
  <c r="T9" i="57" s="1"/>
  <c r="AD15" i="56"/>
  <c r="S9" i="57" s="1"/>
  <c r="AB15" i="56"/>
  <c r="Q9" i="57" s="1"/>
  <c r="AA15" i="56"/>
  <c r="P9" i="57" s="1"/>
  <c r="Z15" i="56"/>
  <c r="O9" i="57" s="1"/>
  <c r="X15" i="56"/>
  <c r="M9" i="57" s="1"/>
  <c r="W15" i="56"/>
  <c r="L9" i="57" s="1"/>
  <c r="V15" i="56"/>
  <c r="K9" i="57" s="1"/>
  <c r="T15" i="56"/>
  <c r="I9" i="57" s="1"/>
  <c r="S15" i="56"/>
  <c r="H9" i="57" s="1"/>
  <c r="R15" i="56"/>
  <c r="G9" i="57" s="1"/>
  <c r="O15" i="56"/>
  <c r="F9" i="57" s="1"/>
  <c r="N15" i="56"/>
  <c r="E9" i="57" s="1"/>
  <c r="M15" i="56"/>
  <c r="D9" i="57" s="1"/>
  <c r="K15" i="56"/>
  <c r="C9" i="57" s="1"/>
  <c r="B9" i="57"/>
  <c r="AG14" i="56"/>
  <c r="AG15" i="56" s="1"/>
  <c r="V9" i="57" s="1"/>
  <c r="AC14" i="56"/>
  <c r="Y14" i="56"/>
  <c r="U14" i="56"/>
  <c r="AG13" i="56"/>
  <c r="AC13" i="56"/>
  <c r="Y13" i="56"/>
  <c r="Y15" i="56" s="1"/>
  <c r="N9" i="57" s="1"/>
  <c r="U13" i="56"/>
  <c r="U15" i="56" s="1"/>
  <c r="J9" i="57" s="1"/>
  <c r="AF11" i="56"/>
  <c r="AE11" i="56"/>
  <c r="AD11" i="56"/>
  <c r="S8" i="57" s="1"/>
  <c r="AB11" i="56"/>
  <c r="AB77" i="56" s="1"/>
  <c r="AA11" i="56"/>
  <c r="P8" i="57" s="1"/>
  <c r="Z11" i="56"/>
  <c r="Y11" i="56"/>
  <c r="N8" i="57" s="1"/>
  <c r="X11" i="56"/>
  <c r="M8" i="57" s="1"/>
  <c r="W11" i="56"/>
  <c r="V11" i="56"/>
  <c r="K8" i="57" s="1"/>
  <c r="T11" i="56"/>
  <c r="I8" i="57" s="1"/>
  <c r="S11" i="56"/>
  <c r="R11" i="56"/>
  <c r="O11" i="56"/>
  <c r="F8" i="57" s="1"/>
  <c r="N11" i="56"/>
  <c r="E8" i="57" s="1"/>
  <c r="M11" i="56"/>
  <c r="K11" i="56"/>
  <c r="J11" i="56"/>
  <c r="AG10" i="56"/>
  <c r="AC10" i="56"/>
  <c r="Y10" i="56"/>
  <c r="U10" i="56"/>
  <c r="AG9" i="56"/>
  <c r="AC9" i="56"/>
  <c r="Y9" i="56"/>
  <c r="U9" i="56"/>
  <c r="U11" i="56" s="1"/>
  <c r="J8" i="57" s="1"/>
  <c r="A25" i="55"/>
  <c r="Q126" i="54"/>
  <c r="P126" i="54"/>
  <c r="L126" i="54"/>
  <c r="A126" i="54"/>
  <c r="AF125" i="54"/>
  <c r="U24" i="55" s="1"/>
  <c r="AE125" i="54"/>
  <c r="T24" i="55" s="1"/>
  <c r="AD125" i="54"/>
  <c r="S24" i="55" s="1"/>
  <c r="AB125" i="54"/>
  <c r="Q24" i="55" s="1"/>
  <c r="AA125" i="54"/>
  <c r="P24" i="55" s="1"/>
  <c r="Z125" i="54"/>
  <c r="O24" i="55" s="1"/>
  <c r="X125" i="54"/>
  <c r="M24" i="55" s="1"/>
  <c r="W125" i="54"/>
  <c r="L24" i="55" s="1"/>
  <c r="V125" i="54"/>
  <c r="K24" i="55" s="1"/>
  <c r="T125" i="54"/>
  <c r="I24" i="55" s="1"/>
  <c r="S125" i="54"/>
  <c r="H24" i="55" s="1"/>
  <c r="R125" i="54"/>
  <c r="G24" i="55" s="1"/>
  <c r="O125" i="54"/>
  <c r="F24" i="55" s="1"/>
  <c r="N125" i="54"/>
  <c r="E24" i="55" s="1"/>
  <c r="M125" i="54"/>
  <c r="D24" i="55" s="1"/>
  <c r="C24" i="55"/>
  <c r="J125" i="54"/>
  <c r="B24" i="55" s="1"/>
  <c r="AG124" i="54"/>
  <c r="AC124" i="54"/>
  <c r="Y124" i="54"/>
  <c r="U124" i="54"/>
  <c r="AG123" i="54"/>
  <c r="AG125" i="54" s="1"/>
  <c r="V24" i="55" s="1"/>
  <c r="AC123" i="54"/>
  <c r="AC125" i="54" s="1"/>
  <c r="R24" i="55" s="1"/>
  <c r="Y123" i="54"/>
  <c r="Y125" i="54" s="1"/>
  <c r="N24" i="55" s="1"/>
  <c r="U123" i="54"/>
  <c r="U125" i="54" s="1"/>
  <c r="J24" i="55" s="1"/>
  <c r="AF121" i="54"/>
  <c r="U23" i="55" s="1"/>
  <c r="AE121" i="54"/>
  <c r="T23" i="55" s="1"/>
  <c r="AD121" i="54"/>
  <c r="S23" i="55" s="1"/>
  <c r="AB121" i="54"/>
  <c r="Q23" i="55" s="1"/>
  <c r="AA121" i="54"/>
  <c r="P23" i="55" s="1"/>
  <c r="Z121" i="54"/>
  <c r="O23" i="55" s="1"/>
  <c r="M23" i="55"/>
  <c r="L23" i="55"/>
  <c r="K23" i="55"/>
  <c r="T121" i="54"/>
  <c r="I23" i="55" s="1"/>
  <c r="S121" i="54"/>
  <c r="H23" i="55" s="1"/>
  <c r="R121" i="54"/>
  <c r="G23" i="55" s="1"/>
  <c r="O121" i="54"/>
  <c r="F23" i="55" s="1"/>
  <c r="N121" i="54"/>
  <c r="E23" i="55" s="1"/>
  <c r="M121" i="54"/>
  <c r="D23" i="55" s="1"/>
  <c r="AG120" i="54"/>
  <c r="AC120" i="54"/>
  <c r="Y120" i="54"/>
  <c r="U120" i="54"/>
  <c r="AF90" i="54"/>
  <c r="AE90" i="54"/>
  <c r="AD90" i="54"/>
  <c r="AB90" i="54"/>
  <c r="AA90" i="54"/>
  <c r="Z90" i="54"/>
  <c r="X90" i="54"/>
  <c r="W90" i="54"/>
  <c r="V90" i="54"/>
  <c r="T90" i="54"/>
  <c r="S90" i="54"/>
  <c r="R90" i="54"/>
  <c r="O90" i="54"/>
  <c r="N90" i="54"/>
  <c r="M90" i="54"/>
  <c r="K90" i="54"/>
  <c r="C22" i="55" s="1"/>
  <c r="J90" i="54"/>
  <c r="B22" i="55" s="1"/>
  <c r="AG89" i="54"/>
  <c r="AC89" i="54"/>
  <c r="Y89" i="54"/>
  <c r="U89" i="54"/>
  <c r="AG88" i="54"/>
  <c r="AC88" i="54"/>
  <c r="Y88" i="54"/>
  <c r="U88" i="54"/>
  <c r="AF86" i="54"/>
  <c r="U21" i="55" s="1"/>
  <c r="AE86" i="54"/>
  <c r="T21" i="55" s="1"/>
  <c r="AD86" i="54"/>
  <c r="S21" i="55" s="1"/>
  <c r="AB86" i="54"/>
  <c r="Q21" i="55" s="1"/>
  <c r="AA86" i="54"/>
  <c r="P21" i="55" s="1"/>
  <c r="Z86" i="54"/>
  <c r="O21" i="55" s="1"/>
  <c r="X86" i="54"/>
  <c r="M21" i="55" s="1"/>
  <c r="W86" i="54"/>
  <c r="L21" i="55" s="1"/>
  <c r="V86" i="54"/>
  <c r="K21" i="55" s="1"/>
  <c r="T86" i="54"/>
  <c r="I21" i="55" s="1"/>
  <c r="S86" i="54"/>
  <c r="H21" i="55" s="1"/>
  <c r="R86" i="54"/>
  <c r="G21" i="55" s="1"/>
  <c r="O86" i="54"/>
  <c r="F21" i="55" s="1"/>
  <c r="N86" i="54"/>
  <c r="E21" i="55" s="1"/>
  <c r="M86" i="54"/>
  <c r="D21" i="55" s="1"/>
  <c r="K86" i="54"/>
  <c r="C21" i="55" s="1"/>
  <c r="J86" i="54"/>
  <c r="B21" i="55" s="1"/>
  <c r="AG85" i="54"/>
  <c r="AC85" i="54"/>
  <c r="Y85" i="54"/>
  <c r="U85" i="54"/>
  <c r="AG84" i="54"/>
  <c r="AC84" i="54"/>
  <c r="Y84" i="54"/>
  <c r="U84" i="54"/>
  <c r="AF82" i="54"/>
  <c r="U20" i="55" s="1"/>
  <c r="AE82" i="54"/>
  <c r="T20" i="55" s="1"/>
  <c r="AD82" i="54"/>
  <c r="S20" i="55" s="1"/>
  <c r="AB82" i="54"/>
  <c r="Q20" i="55" s="1"/>
  <c r="AA82" i="54"/>
  <c r="P20" i="55" s="1"/>
  <c r="Z82" i="54"/>
  <c r="O20" i="55" s="1"/>
  <c r="X82" i="54"/>
  <c r="M20" i="55" s="1"/>
  <c r="W82" i="54"/>
  <c r="L20" i="55" s="1"/>
  <c r="V82" i="54"/>
  <c r="K20" i="55" s="1"/>
  <c r="T82" i="54"/>
  <c r="I20" i="55" s="1"/>
  <c r="S82" i="54"/>
  <c r="H20" i="55" s="1"/>
  <c r="R82" i="54"/>
  <c r="G20" i="55" s="1"/>
  <c r="O82" i="54"/>
  <c r="F20" i="55" s="1"/>
  <c r="N82" i="54"/>
  <c r="E20" i="55" s="1"/>
  <c r="M82" i="54"/>
  <c r="D20" i="55" s="1"/>
  <c r="K82" i="54"/>
  <c r="C20" i="55" s="1"/>
  <c r="J82" i="54"/>
  <c r="B20" i="55" s="1"/>
  <c r="AG81" i="54"/>
  <c r="AC81" i="54"/>
  <c r="Y81" i="54"/>
  <c r="U81" i="54"/>
  <c r="AG80" i="54"/>
  <c r="AC80" i="54"/>
  <c r="Y80" i="54"/>
  <c r="U80" i="54"/>
  <c r="AF78" i="54"/>
  <c r="U19" i="55" s="1"/>
  <c r="AE78" i="54"/>
  <c r="T19" i="55" s="1"/>
  <c r="AD78" i="54"/>
  <c r="S19" i="55" s="1"/>
  <c r="AB78" i="54"/>
  <c r="Q19" i="55" s="1"/>
  <c r="AA78" i="54"/>
  <c r="P19" i="55" s="1"/>
  <c r="Z78" i="54"/>
  <c r="O19" i="55" s="1"/>
  <c r="X78" i="54"/>
  <c r="M19" i="55" s="1"/>
  <c r="W78" i="54"/>
  <c r="L19" i="55" s="1"/>
  <c r="V78" i="54"/>
  <c r="K19" i="55" s="1"/>
  <c r="T78" i="54"/>
  <c r="I19" i="55" s="1"/>
  <c r="S78" i="54"/>
  <c r="H19" i="55" s="1"/>
  <c r="R78" i="54"/>
  <c r="G19" i="55" s="1"/>
  <c r="O78" i="54"/>
  <c r="F19" i="55" s="1"/>
  <c r="N78" i="54"/>
  <c r="M78" i="54"/>
  <c r="D19" i="55" s="1"/>
  <c r="K78" i="54"/>
  <c r="C19" i="55" s="1"/>
  <c r="J78" i="54"/>
  <c r="B19" i="55" s="1"/>
  <c r="AG77" i="54"/>
  <c r="AC77" i="54"/>
  <c r="Y77" i="54"/>
  <c r="U77" i="54"/>
  <c r="AG76" i="54"/>
  <c r="AC76" i="54"/>
  <c r="Y76" i="54"/>
  <c r="U76" i="54"/>
  <c r="AF74" i="54"/>
  <c r="U18" i="55" s="1"/>
  <c r="AE74" i="54"/>
  <c r="T18" i="55" s="1"/>
  <c r="AD74" i="54"/>
  <c r="AB74" i="54"/>
  <c r="Q18" i="55" s="1"/>
  <c r="AA74" i="54"/>
  <c r="P18" i="55" s="1"/>
  <c r="Z74" i="54"/>
  <c r="O18" i="55" s="1"/>
  <c r="X74" i="54"/>
  <c r="M18" i="55" s="1"/>
  <c r="W74" i="54"/>
  <c r="L18" i="55" s="1"/>
  <c r="V74" i="54"/>
  <c r="K18" i="55" s="1"/>
  <c r="T74" i="54"/>
  <c r="I18" i="55" s="1"/>
  <c r="S74" i="54"/>
  <c r="H18" i="55" s="1"/>
  <c r="R74" i="54"/>
  <c r="G18" i="55" s="1"/>
  <c r="O74" i="54"/>
  <c r="F18" i="55" s="1"/>
  <c r="N74" i="54"/>
  <c r="E18" i="55" s="1"/>
  <c r="M74" i="54"/>
  <c r="D18" i="55" s="1"/>
  <c r="J74" i="54"/>
  <c r="B18" i="55" s="1"/>
  <c r="AG73" i="54"/>
  <c r="AC73" i="54"/>
  <c r="Y73" i="54"/>
  <c r="U73" i="54"/>
  <c r="AG72" i="54"/>
  <c r="AC72" i="54"/>
  <c r="Y72" i="54"/>
  <c r="U72" i="54"/>
  <c r="AF70" i="54"/>
  <c r="U17" i="55" s="1"/>
  <c r="AE70" i="54"/>
  <c r="T17" i="55" s="1"/>
  <c r="AD70" i="54"/>
  <c r="S17" i="55" s="1"/>
  <c r="AB70" i="54"/>
  <c r="Q17" i="55" s="1"/>
  <c r="AA70" i="54"/>
  <c r="P17" i="55" s="1"/>
  <c r="Z70" i="54"/>
  <c r="O17" i="55" s="1"/>
  <c r="X70" i="54"/>
  <c r="M17" i="55" s="1"/>
  <c r="W70" i="54"/>
  <c r="L17" i="55" s="1"/>
  <c r="V70" i="54"/>
  <c r="K17" i="55" s="1"/>
  <c r="T70" i="54"/>
  <c r="I17" i="55" s="1"/>
  <c r="S70" i="54"/>
  <c r="H17" i="55" s="1"/>
  <c r="R70" i="54"/>
  <c r="G17" i="55" s="1"/>
  <c r="O70" i="54"/>
  <c r="F17" i="55" s="1"/>
  <c r="N70" i="54"/>
  <c r="E17" i="55" s="1"/>
  <c r="M70" i="54"/>
  <c r="D17" i="55" s="1"/>
  <c r="K70" i="54"/>
  <c r="C17" i="55" s="1"/>
  <c r="AG69" i="54"/>
  <c r="AC69" i="54"/>
  <c r="Y69" i="54"/>
  <c r="U69" i="54"/>
  <c r="AG68" i="54"/>
  <c r="AC68" i="54"/>
  <c r="Y68" i="54"/>
  <c r="U68" i="54"/>
  <c r="AF66" i="54"/>
  <c r="U16" i="55" s="1"/>
  <c r="AE66" i="54"/>
  <c r="T16" i="55" s="1"/>
  <c r="AD66" i="54"/>
  <c r="S16" i="55" s="1"/>
  <c r="AB66" i="54"/>
  <c r="Q16" i="55" s="1"/>
  <c r="AA66" i="54"/>
  <c r="P16" i="55" s="1"/>
  <c r="Z66" i="54"/>
  <c r="O16" i="55" s="1"/>
  <c r="X66" i="54"/>
  <c r="M16" i="55" s="1"/>
  <c r="W66" i="54"/>
  <c r="L16" i="55" s="1"/>
  <c r="V66" i="54"/>
  <c r="K16" i="55" s="1"/>
  <c r="T66" i="54"/>
  <c r="I16" i="55" s="1"/>
  <c r="S66" i="54"/>
  <c r="H16" i="55" s="1"/>
  <c r="R66" i="54"/>
  <c r="G16" i="55" s="1"/>
  <c r="O66" i="54"/>
  <c r="F16" i="55" s="1"/>
  <c r="N66" i="54"/>
  <c r="E16" i="55" s="1"/>
  <c r="M66" i="54"/>
  <c r="D16" i="55" s="1"/>
  <c r="K66" i="54"/>
  <c r="C16" i="55" s="1"/>
  <c r="J66" i="54"/>
  <c r="B16" i="55" s="1"/>
  <c r="AG65" i="54"/>
  <c r="AC65" i="54"/>
  <c r="Y65" i="54"/>
  <c r="U65" i="54"/>
  <c r="AG64" i="54"/>
  <c r="AC64" i="54"/>
  <c r="Y64" i="54"/>
  <c r="U64" i="54"/>
  <c r="AF62" i="54"/>
  <c r="U15" i="55" s="1"/>
  <c r="AE62" i="54"/>
  <c r="T15" i="55" s="1"/>
  <c r="AD62" i="54"/>
  <c r="S15" i="55" s="1"/>
  <c r="AB62" i="54"/>
  <c r="Q15" i="55" s="1"/>
  <c r="AA62" i="54"/>
  <c r="P15" i="55" s="1"/>
  <c r="Z62" i="54"/>
  <c r="O15" i="55" s="1"/>
  <c r="M15" i="55"/>
  <c r="T62" i="54"/>
  <c r="I15" i="55" s="1"/>
  <c r="S62" i="54"/>
  <c r="H15" i="55" s="1"/>
  <c r="R62" i="54"/>
  <c r="G15" i="55" s="1"/>
  <c r="O62" i="54"/>
  <c r="F15" i="55" s="1"/>
  <c r="N62" i="54"/>
  <c r="E15" i="55" s="1"/>
  <c r="M62" i="54"/>
  <c r="D15" i="55" s="1"/>
  <c r="AG61" i="54"/>
  <c r="AC61" i="54"/>
  <c r="Y61" i="54"/>
  <c r="U61" i="54"/>
  <c r="AF50" i="54"/>
  <c r="U14" i="55" s="1"/>
  <c r="AE50" i="54"/>
  <c r="T14" i="55" s="1"/>
  <c r="AD50" i="54"/>
  <c r="S14" i="55" s="1"/>
  <c r="AB50" i="54"/>
  <c r="Q14" i="55" s="1"/>
  <c r="AA50" i="54"/>
  <c r="P14" i="55" s="1"/>
  <c r="Z50" i="54"/>
  <c r="O14" i="55" s="1"/>
  <c r="X50" i="54"/>
  <c r="M14" i="55" s="1"/>
  <c r="W50" i="54"/>
  <c r="L14" i="55" s="1"/>
  <c r="V50" i="54"/>
  <c r="K14" i="55" s="1"/>
  <c r="T50" i="54"/>
  <c r="I14" i="55" s="1"/>
  <c r="S50" i="54"/>
  <c r="H14" i="55" s="1"/>
  <c r="R50" i="54"/>
  <c r="G14" i="55" s="1"/>
  <c r="O50" i="54"/>
  <c r="F14" i="55" s="1"/>
  <c r="N50" i="54"/>
  <c r="E14" i="55" s="1"/>
  <c r="M50" i="54"/>
  <c r="D14" i="55" s="1"/>
  <c r="K50" i="54"/>
  <c r="C14" i="55" s="1"/>
  <c r="J50" i="54"/>
  <c r="B14" i="55" s="1"/>
  <c r="AG49" i="54"/>
  <c r="AC49" i="54"/>
  <c r="Y49" i="54"/>
  <c r="U49" i="54"/>
  <c r="AG48" i="54"/>
  <c r="AC48" i="54"/>
  <c r="Y48" i="54"/>
  <c r="U48" i="54"/>
  <c r="AF46" i="54"/>
  <c r="U13" i="55" s="1"/>
  <c r="AE46" i="54"/>
  <c r="T13" i="55" s="1"/>
  <c r="AD46" i="54"/>
  <c r="S13" i="55" s="1"/>
  <c r="AB46" i="54"/>
  <c r="Q13" i="55" s="1"/>
  <c r="AA46" i="54"/>
  <c r="P13" i="55" s="1"/>
  <c r="Z46" i="54"/>
  <c r="O13" i="55" s="1"/>
  <c r="X46" i="54"/>
  <c r="M13" i="55" s="1"/>
  <c r="W46" i="54"/>
  <c r="L13" i="55" s="1"/>
  <c r="V46" i="54"/>
  <c r="K13" i="55" s="1"/>
  <c r="T46" i="54"/>
  <c r="I13" i="55" s="1"/>
  <c r="S46" i="54"/>
  <c r="H13" i="55" s="1"/>
  <c r="R46" i="54"/>
  <c r="G13" i="55" s="1"/>
  <c r="O46" i="54"/>
  <c r="F13" i="55" s="1"/>
  <c r="N46" i="54"/>
  <c r="E13" i="55" s="1"/>
  <c r="M46" i="54"/>
  <c r="D13" i="55" s="1"/>
  <c r="K46" i="54"/>
  <c r="C13" i="55" s="1"/>
  <c r="J46" i="54"/>
  <c r="B13" i="55" s="1"/>
  <c r="AG45" i="54"/>
  <c r="AC45" i="54"/>
  <c r="Y45" i="54"/>
  <c r="U45" i="54"/>
  <c r="AG44" i="54"/>
  <c r="AC44" i="54"/>
  <c r="Y44" i="54"/>
  <c r="U44" i="54"/>
  <c r="AF42" i="54"/>
  <c r="U12" i="55" s="1"/>
  <c r="AE42" i="54"/>
  <c r="T12" i="55" s="1"/>
  <c r="AD42" i="54"/>
  <c r="S12" i="55" s="1"/>
  <c r="AB42" i="54"/>
  <c r="Q12" i="55" s="1"/>
  <c r="AA42" i="54"/>
  <c r="P12" i="55" s="1"/>
  <c r="Z42" i="54"/>
  <c r="O12" i="55" s="1"/>
  <c r="X42" i="54"/>
  <c r="M12" i="55" s="1"/>
  <c r="W42" i="54"/>
  <c r="L12" i="55" s="1"/>
  <c r="T42" i="54"/>
  <c r="I12" i="55" s="1"/>
  <c r="S42" i="54"/>
  <c r="H12" i="55" s="1"/>
  <c r="R42" i="54"/>
  <c r="G12" i="55" s="1"/>
  <c r="O42" i="54"/>
  <c r="F12" i="55" s="1"/>
  <c r="N42" i="54"/>
  <c r="E12" i="55" s="1"/>
  <c r="M42" i="54"/>
  <c r="D12" i="55" s="1"/>
  <c r="AG41" i="54"/>
  <c r="AC41" i="54"/>
  <c r="Y41" i="54"/>
  <c r="U41" i="54"/>
  <c r="AF23" i="54"/>
  <c r="U11" i="55" s="1"/>
  <c r="AE23" i="54"/>
  <c r="T11" i="55" s="1"/>
  <c r="AD23" i="54"/>
  <c r="S11" i="55" s="1"/>
  <c r="AB23" i="54"/>
  <c r="Q11" i="55" s="1"/>
  <c r="AA23" i="54"/>
  <c r="P11" i="55" s="1"/>
  <c r="Z23" i="54"/>
  <c r="O11" i="55" s="1"/>
  <c r="X23" i="54"/>
  <c r="M11" i="55" s="1"/>
  <c r="W23" i="54"/>
  <c r="L11" i="55" s="1"/>
  <c r="V23" i="54"/>
  <c r="K11" i="55" s="1"/>
  <c r="T23" i="54"/>
  <c r="I11" i="55" s="1"/>
  <c r="S23" i="54"/>
  <c r="H11" i="55" s="1"/>
  <c r="R23" i="54"/>
  <c r="G11" i="55" s="1"/>
  <c r="O23" i="54"/>
  <c r="F11" i="55" s="1"/>
  <c r="N23" i="54"/>
  <c r="E11" i="55" s="1"/>
  <c r="M23" i="54"/>
  <c r="D11" i="55" s="1"/>
  <c r="K23" i="54"/>
  <c r="C11" i="55" s="1"/>
  <c r="AG22" i="54"/>
  <c r="AC22" i="54"/>
  <c r="Y22" i="54"/>
  <c r="U22" i="54"/>
  <c r="AG21" i="54"/>
  <c r="AC21" i="54"/>
  <c r="Y21" i="54"/>
  <c r="U21" i="54"/>
  <c r="AF19" i="54"/>
  <c r="U10" i="55" s="1"/>
  <c r="AE19" i="54"/>
  <c r="T10" i="55" s="1"/>
  <c r="AD19" i="54"/>
  <c r="S10" i="55" s="1"/>
  <c r="AB19" i="54"/>
  <c r="Q10" i="55" s="1"/>
  <c r="AA19" i="54"/>
  <c r="P10" i="55" s="1"/>
  <c r="Z19" i="54"/>
  <c r="O10" i="55" s="1"/>
  <c r="W19" i="54"/>
  <c r="L10" i="55" s="1"/>
  <c r="V19" i="54"/>
  <c r="K10" i="55" s="1"/>
  <c r="T19" i="54"/>
  <c r="I10" i="55" s="1"/>
  <c r="S19" i="54"/>
  <c r="H10" i="55" s="1"/>
  <c r="R19" i="54"/>
  <c r="G10" i="55" s="1"/>
  <c r="O19" i="54"/>
  <c r="F10" i="55" s="1"/>
  <c r="N19" i="54"/>
  <c r="E10" i="55" s="1"/>
  <c r="M19" i="54"/>
  <c r="D10" i="55" s="1"/>
  <c r="K19" i="54"/>
  <c r="C10" i="55" s="1"/>
  <c r="AG18" i="54"/>
  <c r="AC18" i="54"/>
  <c r="Y18" i="54"/>
  <c r="U18" i="54"/>
  <c r="AG17" i="54"/>
  <c r="AC17" i="54"/>
  <c r="Y17" i="54"/>
  <c r="U17" i="54"/>
  <c r="AF15" i="54"/>
  <c r="U9" i="55" s="1"/>
  <c r="AE15" i="54"/>
  <c r="T9" i="55" s="1"/>
  <c r="AD15" i="54"/>
  <c r="S9" i="55" s="1"/>
  <c r="AB15" i="54"/>
  <c r="Q9" i="55" s="1"/>
  <c r="AA15" i="54"/>
  <c r="P9" i="55" s="1"/>
  <c r="Z15" i="54"/>
  <c r="O9" i="55" s="1"/>
  <c r="X15" i="54"/>
  <c r="M9" i="55" s="1"/>
  <c r="W15" i="54"/>
  <c r="L9" i="55" s="1"/>
  <c r="V15" i="54"/>
  <c r="K9" i="55" s="1"/>
  <c r="T15" i="54"/>
  <c r="I9" i="55" s="1"/>
  <c r="S15" i="54"/>
  <c r="H9" i="55" s="1"/>
  <c r="R15" i="54"/>
  <c r="G9" i="55" s="1"/>
  <c r="O15" i="54"/>
  <c r="F9" i="55" s="1"/>
  <c r="N15" i="54"/>
  <c r="E9" i="55" s="1"/>
  <c r="M15" i="54"/>
  <c r="D9" i="55" s="1"/>
  <c r="K15" i="54"/>
  <c r="C9" i="55" s="1"/>
  <c r="J15" i="54"/>
  <c r="B9" i="55" s="1"/>
  <c r="AG14" i="54"/>
  <c r="AC14" i="54"/>
  <c r="Y14" i="54"/>
  <c r="U14" i="54"/>
  <c r="AG13" i="54"/>
  <c r="AC13" i="54"/>
  <c r="Y13" i="54"/>
  <c r="U13" i="54"/>
  <c r="AF11" i="54"/>
  <c r="AE11" i="54"/>
  <c r="AD11" i="54"/>
  <c r="S8" i="55" s="1"/>
  <c r="AB11" i="54"/>
  <c r="Q8" i="55" s="1"/>
  <c r="AA11" i="54"/>
  <c r="Z11" i="54"/>
  <c r="X11" i="54"/>
  <c r="M8" i="55" s="1"/>
  <c r="W11" i="54"/>
  <c r="V11" i="54"/>
  <c r="K8" i="55" s="1"/>
  <c r="T11" i="54"/>
  <c r="S11" i="54"/>
  <c r="R11" i="54"/>
  <c r="O11" i="54"/>
  <c r="N11" i="54"/>
  <c r="E8" i="55" s="1"/>
  <c r="M11" i="54"/>
  <c r="K11" i="54"/>
  <c r="J11" i="54"/>
  <c r="B8" i="55" s="1"/>
  <c r="AG10" i="54"/>
  <c r="AC10" i="54"/>
  <c r="Y10" i="54"/>
  <c r="U10" i="54"/>
  <c r="AG9" i="54"/>
  <c r="AC9" i="54"/>
  <c r="Y9" i="54"/>
  <c r="U9" i="54"/>
  <c r="P25" i="53"/>
  <c r="D25" i="53"/>
  <c r="A25" i="53"/>
  <c r="V25" i="53"/>
  <c r="U25" i="53"/>
  <c r="S25" i="53"/>
  <c r="R25" i="53"/>
  <c r="Q25" i="53"/>
  <c r="O25" i="53"/>
  <c r="M25" i="53"/>
  <c r="I25" i="53"/>
  <c r="G25" i="53"/>
  <c r="F25" i="53"/>
  <c r="E25" i="53"/>
  <c r="Q76" i="52"/>
  <c r="P76" i="52"/>
  <c r="L76" i="52"/>
  <c r="A76" i="52"/>
  <c r="AF75" i="52"/>
  <c r="AE75" i="52"/>
  <c r="AD75" i="52"/>
  <c r="AC75" i="52"/>
  <c r="AB75" i="52"/>
  <c r="AA75" i="52"/>
  <c r="Z75" i="52"/>
  <c r="X75" i="52"/>
  <c r="W75" i="52"/>
  <c r="V75" i="52"/>
  <c r="H24" i="53"/>
  <c r="H25" i="53" s="1"/>
  <c r="O75" i="52"/>
  <c r="N75" i="52"/>
  <c r="M75" i="52"/>
  <c r="C24" i="53"/>
  <c r="J75" i="52"/>
  <c r="B24" i="53" s="1"/>
  <c r="AG74" i="52"/>
  <c r="AC74" i="52"/>
  <c r="Y74" i="52"/>
  <c r="U74" i="52"/>
  <c r="AG73" i="52"/>
  <c r="AG75" i="52" s="1"/>
  <c r="AC73" i="52"/>
  <c r="Y73" i="52"/>
  <c r="Y75" i="52" s="1"/>
  <c r="U73" i="52"/>
  <c r="J24" i="53" s="1"/>
  <c r="J25" i="53" s="1"/>
  <c r="AF71" i="52"/>
  <c r="AE71" i="52"/>
  <c r="AD71" i="52"/>
  <c r="AB71" i="52"/>
  <c r="AA71" i="52"/>
  <c r="Z71" i="52"/>
  <c r="X71" i="52"/>
  <c r="W71" i="52"/>
  <c r="V71" i="52"/>
  <c r="T71" i="52"/>
  <c r="S71" i="52"/>
  <c r="R71" i="52"/>
  <c r="O71" i="52"/>
  <c r="N71" i="52"/>
  <c r="M71" i="52"/>
  <c r="K71" i="52"/>
  <c r="J71" i="52"/>
  <c r="AG70" i="52"/>
  <c r="AC70" i="52"/>
  <c r="Y70" i="52"/>
  <c r="U70" i="52"/>
  <c r="AH70" i="52" s="1"/>
  <c r="AG69" i="52"/>
  <c r="AH69" i="52" s="1"/>
  <c r="AC69" i="52"/>
  <c r="AC71" i="52" s="1"/>
  <c r="Y69" i="52"/>
  <c r="Y71" i="52" s="1"/>
  <c r="U69" i="52"/>
  <c r="U71" i="52" s="1"/>
  <c r="AF67" i="52"/>
  <c r="AE67" i="52"/>
  <c r="AD67" i="52"/>
  <c r="AB67" i="52"/>
  <c r="AA67" i="52"/>
  <c r="Z67" i="52"/>
  <c r="X67" i="52"/>
  <c r="W67" i="52"/>
  <c r="V67" i="52"/>
  <c r="T67" i="52"/>
  <c r="S67" i="52"/>
  <c r="R67" i="52"/>
  <c r="O67" i="52"/>
  <c r="N67" i="52"/>
  <c r="M67" i="52"/>
  <c r="K67" i="52"/>
  <c r="J67" i="52"/>
  <c r="AG66" i="52"/>
  <c r="AG67" i="52" s="1"/>
  <c r="AC66" i="52"/>
  <c r="Y66" i="52"/>
  <c r="U66" i="52"/>
  <c r="AH66" i="52" s="1"/>
  <c r="AG65" i="52"/>
  <c r="AC65" i="52"/>
  <c r="AC67" i="52" s="1"/>
  <c r="Y65" i="52"/>
  <c r="Y67" i="52" s="1"/>
  <c r="U65" i="52"/>
  <c r="U67" i="52" s="1"/>
  <c r="AF63" i="52"/>
  <c r="AE63" i="52"/>
  <c r="AD63" i="52"/>
  <c r="AB63" i="52"/>
  <c r="AA63" i="52"/>
  <c r="Z63" i="52"/>
  <c r="X63" i="52"/>
  <c r="W63" i="52"/>
  <c r="V63" i="52"/>
  <c r="K21" i="53" s="1"/>
  <c r="T63" i="52"/>
  <c r="S63" i="52"/>
  <c r="R63" i="52"/>
  <c r="O63" i="52"/>
  <c r="N63" i="52"/>
  <c r="M63" i="52"/>
  <c r="K63" i="52"/>
  <c r="C21" i="53" s="1"/>
  <c r="J63" i="52"/>
  <c r="B21" i="53" s="1"/>
  <c r="AH62" i="52"/>
  <c r="AI62" i="52" s="1"/>
  <c r="AG62" i="52"/>
  <c r="AC62" i="52"/>
  <c r="Y62" i="52"/>
  <c r="U62" i="52"/>
  <c r="AG61" i="52"/>
  <c r="AG63" i="52" s="1"/>
  <c r="AC61" i="52"/>
  <c r="AC63" i="52" s="1"/>
  <c r="Y61" i="52"/>
  <c r="Y63" i="52" s="1"/>
  <c r="N21" i="53" s="1"/>
  <c r="U61" i="52"/>
  <c r="AH61" i="52" s="1"/>
  <c r="AF59" i="52"/>
  <c r="AE59" i="52"/>
  <c r="AD59" i="52"/>
  <c r="AB59" i="52"/>
  <c r="AA59" i="52"/>
  <c r="Z59" i="52"/>
  <c r="X59" i="52"/>
  <c r="W59" i="52"/>
  <c r="V59" i="52"/>
  <c r="U59" i="52"/>
  <c r="T59" i="52"/>
  <c r="S59" i="52"/>
  <c r="R59" i="52"/>
  <c r="O59" i="52"/>
  <c r="N59" i="52"/>
  <c r="M59" i="52"/>
  <c r="K59" i="52"/>
  <c r="J59" i="52"/>
  <c r="AG58" i="52"/>
  <c r="AC58" i="52"/>
  <c r="AC59" i="52" s="1"/>
  <c r="Y58" i="52"/>
  <c r="U58" i="52"/>
  <c r="AH58" i="52" s="1"/>
  <c r="AG57" i="52"/>
  <c r="AG59" i="52" s="1"/>
  <c r="AC57" i="52"/>
  <c r="Y57" i="52"/>
  <c r="Y59" i="52" s="1"/>
  <c r="U57" i="52"/>
  <c r="AH57" i="52" s="1"/>
  <c r="AF55" i="52"/>
  <c r="AE55" i="52"/>
  <c r="AD55" i="52"/>
  <c r="AB55" i="52"/>
  <c r="AA55" i="52"/>
  <c r="Z55" i="52"/>
  <c r="X55" i="52"/>
  <c r="W55" i="52"/>
  <c r="V55" i="52"/>
  <c r="T55" i="52"/>
  <c r="S55" i="52"/>
  <c r="R55" i="52"/>
  <c r="O55" i="52"/>
  <c r="N55" i="52"/>
  <c r="M55" i="52"/>
  <c r="K55" i="52"/>
  <c r="J55" i="52"/>
  <c r="AG54" i="52"/>
  <c r="AC54" i="52"/>
  <c r="Y54" i="52"/>
  <c r="U54" i="52"/>
  <c r="AH54" i="52" s="1"/>
  <c r="AG53" i="52"/>
  <c r="AH53" i="52" s="1"/>
  <c r="AC53" i="52"/>
  <c r="AC55" i="52" s="1"/>
  <c r="Y53" i="52"/>
  <c r="Y55" i="52" s="1"/>
  <c r="U53" i="52"/>
  <c r="U55" i="52" s="1"/>
  <c r="AG51" i="52"/>
  <c r="AF51" i="52"/>
  <c r="AE51" i="52"/>
  <c r="AD51" i="52"/>
  <c r="AB51" i="52"/>
  <c r="AA51" i="52"/>
  <c r="Z51" i="52"/>
  <c r="X51" i="52"/>
  <c r="W51" i="52"/>
  <c r="V51" i="52"/>
  <c r="T51" i="52"/>
  <c r="S51" i="52"/>
  <c r="R51" i="52"/>
  <c r="O51" i="52"/>
  <c r="N51" i="52"/>
  <c r="M51" i="52"/>
  <c r="J51" i="52"/>
  <c r="AG50" i="52"/>
  <c r="AC50" i="52"/>
  <c r="Y50" i="52"/>
  <c r="U50" i="52"/>
  <c r="AH50" i="52" s="1"/>
  <c r="AH49" i="52"/>
  <c r="AI49" i="52" s="1"/>
  <c r="AG49" i="52"/>
  <c r="AC49" i="52"/>
  <c r="AC51" i="52" s="1"/>
  <c r="Y49" i="52"/>
  <c r="Y51" i="52" s="1"/>
  <c r="U49" i="52"/>
  <c r="U51" i="52" s="1"/>
  <c r="AF47" i="52"/>
  <c r="AE47" i="52"/>
  <c r="AD47" i="52"/>
  <c r="AB47" i="52"/>
  <c r="AA47" i="52"/>
  <c r="Z47" i="52"/>
  <c r="Y47" i="52"/>
  <c r="X47" i="52"/>
  <c r="W47" i="52"/>
  <c r="V47" i="52"/>
  <c r="U47" i="52"/>
  <c r="T47" i="52"/>
  <c r="S47" i="52"/>
  <c r="R47" i="52"/>
  <c r="O47" i="52"/>
  <c r="N47" i="52"/>
  <c r="M47" i="52"/>
  <c r="K47" i="52"/>
  <c r="J47" i="52"/>
  <c r="AG46" i="52"/>
  <c r="AG47" i="52" s="1"/>
  <c r="AC46" i="52"/>
  <c r="Y46" i="52"/>
  <c r="U46" i="52"/>
  <c r="AH46" i="52" s="1"/>
  <c r="AG45" i="52"/>
  <c r="AC45" i="52"/>
  <c r="AC47" i="52" s="1"/>
  <c r="Y45" i="52"/>
  <c r="U45" i="52"/>
  <c r="AH45" i="52" s="1"/>
  <c r="AF43" i="52"/>
  <c r="AE43" i="52"/>
  <c r="AD43" i="52"/>
  <c r="AB43" i="52"/>
  <c r="AA43" i="52"/>
  <c r="Z43" i="52"/>
  <c r="X43" i="52"/>
  <c r="W43" i="52"/>
  <c r="V43" i="52"/>
  <c r="T43" i="52"/>
  <c r="S43" i="52"/>
  <c r="R43" i="52"/>
  <c r="O43" i="52"/>
  <c r="N43" i="52"/>
  <c r="M43" i="52"/>
  <c r="K43" i="52"/>
  <c r="J43" i="52"/>
  <c r="AG42" i="52"/>
  <c r="AC42" i="52"/>
  <c r="Y42" i="52"/>
  <c r="U42" i="52"/>
  <c r="AH42" i="52" s="1"/>
  <c r="AG41" i="52"/>
  <c r="AG43" i="52" s="1"/>
  <c r="AC41" i="52"/>
  <c r="AC43" i="52" s="1"/>
  <c r="Y41" i="52"/>
  <c r="Y43" i="52" s="1"/>
  <c r="U41" i="52"/>
  <c r="U43" i="52" s="1"/>
  <c r="AF39" i="52"/>
  <c r="AE39" i="52"/>
  <c r="AD39" i="52"/>
  <c r="AB39" i="52"/>
  <c r="AA39" i="52"/>
  <c r="Z39" i="52"/>
  <c r="Y39" i="52"/>
  <c r="X39" i="52"/>
  <c r="W39" i="52"/>
  <c r="V39" i="52"/>
  <c r="U39" i="52"/>
  <c r="T39" i="52"/>
  <c r="S39" i="52"/>
  <c r="R39" i="52"/>
  <c r="O39" i="52"/>
  <c r="N39" i="52"/>
  <c r="M39" i="52"/>
  <c r="K39" i="52"/>
  <c r="J39" i="52"/>
  <c r="AG38" i="52"/>
  <c r="AH38" i="52" s="1"/>
  <c r="AC38" i="52"/>
  <c r="Y38" i="52"/>
  <c r="U38" i="52"/>
  <c r="AG37" i="52"/>
  <c r="AC37" i="52"/>
  <c r="AC39" i="52" s="1"/>
  <c r="Y37" i="52"/>
  <c r="U37" i="52"/>
  <c r="AH37" i="52" s="1"/>
  <c r="AF35" i="52"/>
  <c r="AE35" i="52"/>
  <c r="AD35" i="52"/>
  <c r="AB35" i="52"/>
  <c r="AA35" i="52"/>
  <c r="Z35" i="52"/>
  <c r="X35" i="52"/>
  <c r="W35" i="52"/>
  <c r="V35" i="52"/>
  <c r="T35" i="52"/>
  <c r="S35" i="52"/>
  <c r="R35" i="52"/>
  <c r="O35" i="52"/>
  <c r="N35" i="52"/>
  <c r="M35" i="52"/>
  <c r="K35" i="52"/>
  <c r="J35" i="52"/>
  <c r="AG34" i="52"/>
  <c r="AC34" i="52"/>
  <c r="Y34" i="52"/>
  <c r="U34" i="52"/>
  <c r="AH34" i="52" s="1"/>
  <c r="AH33" i="52"/>
  <c r="AI33" i="52" s="1"/>
  <c r="AG33" i="52"/>
  <c r="AG35" i="52" s="1"/>
  <c r="AC33" i="52"/>
  <c r="AC35" i="52" s="1"/>
  <c r="Y33" i="52"/>
  <c r="Y35" i="52" s="1"/>
  <c r="U33" i="52"/>
  <c r="U35" i="52" s="1"/>
  <c r="AF31" i="52"/>
  <c r="AE31" i="52"/>
  <c r="AD31" i="52"/>
  <c r="AB31" i="52"/>
  <c r="AA31" i="52"/>
  <c r="Z31" i="52"/>
  <c r="Y31" i="52"/>
  <c r="X31" i="52"/>
  <c r="W31" i="52"/>
  <c r="V31" i="52"/>
  <c r="U31" i="52"/>
  <c r="T31" i="52"/>
  <c r="S31" i="52"/>
  <c r="R31" i="52"/>
  <c r="O31" i="52"/>
  <c r="N31" i="52"/>
  <c r="M31" i="52"/>
  <c r="K31" i="52"/>
  <c r="J31" i="52"/>
  <c r="AG30" i="52"/>
  <c r="AG31" i="52" s="1"/>
  <c r="AC30" i="52"/>
  <c r="Y30" i="52"/>
  <c r="U30" i="52"/>
  <c r="AH30" i="52" s="1"/>
  <c r="AG29" i="52"/>
  <c r="AC29" i="52"/>
  <c r="AC31" i="52" s="1"/>
  <c r="Y29" i="52"/>
  <c r="U29" i="52"/>
  <c r="AH29" i="52" s="1"/>
  <c r="AF27" i="52"/>
  <c r="AE27" i="52"/>
  <c r="AD27" i="52"/>
  <c r="AB27" i="52"/>
  <c r="AA27" i="52"/>
  <c r="Z27" i="52"/>
  <c r="X27" i="52"/>
  <c r="W27" i="52"/>
  <c r="V27" i="52"/>
  <c r="T27" i="52"/>
  <c r="S27" i="52"/>
  <c r="R27" i="52"/>
  <c r="O27" i="52"/>
  <c r="N27" i="52"/>
  <c r="M27" i="52"/>
  <c r="K27" i="52"/>
  <c r="J27" i="52"/>
  <c r="AG26" i="52"/>
  <c r="AC26" i="52"/>
  <c r="Y26" i="52"/>
  <c r="U26" i="52"/>
  <c r="AH26" i="52" s="1"/>
  <c r="AG25" i="52"/>
  <c r="AG27" i="52" s="1"/>
  <c r="AC25" i="52"/>
  <c r="AC27" i="52" s="1"/>
  <c r="Y25" i="52"/>
  <c r="Y27" i="52" s="1"/>
  <c r="U25" i="52"/>
  <c r="U27" i="52" s="1"/>
  <c r="AF23" i="52"/>
  <c r="AE23" i="52"/>
  <c r="AD23" i="52"/>
  <c r="AB23" i="52"/>
  <c r="AA23" i="52"/>
  <c r="Z23" i="52"/>
  <c r="Y23" i="52"/>
  <c r="X23" i="52"/>
  <c r="W23" i="52"/>
  <c r="V23" i="52"/>
  <c r="U23" i="52"/>
  <c r="T23" i="52"/>
  <c r="S23" i="52"/>
  <c r="R23" i="52"/>
  <c r="O23" i="52"/>
  <c r="N23" i="52"/>
  <c r="M23" i="52"/>
  <c r="K23" i="52"/>
  <c r="J23" i="52"/>
  <c r="AG22" i="52"/>
  <c r="AH22" i="52" s="1"/>
  <c r="AC22" i="52"/>
  <c r="Y22" i="52"/>
  <c r="U22" i="52"/>
  <c r="AG21" i="52"/>
  <c r="AC21" i="52"/>
  <c r="AC23" i="52" s="1"/>
  <c r="Y21" i="52"/>
  <c r="U21" i="52"/>
  <c r="AH21" i="52" s="1"/>
  <c r="AF19" i="52"/>
  <c r="AE19" i="52"/>
  <c r="AD19" i="52"/>
  <c r="AB19" i="52"/>
  <c r="AA19" i="52"/>
  <c r="Z19" i="52"/>
  <c r="X19" i="52"/>
  <c r="W19" i="52"/>
  <c r="V19" i="52"/>
  <c r="T19" i="52"/>
  <c r="S19" i="52"/>
  <c r="R19" i="52"/>
  <c r="O19" i="52"/>
  <c r="N19" i="52"/>
  <c r="M19" i="52"/>
  <c r="K19" i="52"/>
  <c r="J19" i="52"/>
  <c r="AG18" i="52"/>
  <c r="AC18" i="52"/>
  <c r="Y18" i="52"/>
  <c r="AH18" i="52" s="1"/>
  <c r="U18" i="52"/>
  <c r="AH17" i="52"/>
  <c r="AI17" i="52" s="1"/>
  <c r="AG17" i="52"/>
  <c r="AG19" i="52" s="1"/>
  <c r="AC17" i="52"/>
  <c r="AC19" i="52" s="1"/>
  <c r="Y17" i="52"/>
  <c r="Y19" i="52" s="1"/>
  <c r="U17" i="52"/>
  <c r="U19" i="52" s="1"/>
  <c r="AF15" i="52"/>
  <c r="AE15" i="52"/>
  <c r="AD15" i="52"/>
  <c r="AB15" i="52"/>
  <c r="AA15" i="52"/>
  <c r="Z15" i="52"/>
  <c r="Y15" i="52"/>
  <c r="X15" i="52"/>
  <c r="W15" i="52"/>
  <c r="V15" i="52"/>
  <c r="U15" i="52"/>
  <c r="T15" i="52"/>
  <c r="S15" i="52"/>
  <c r="R15" i="52"/>
  <c r="O15" i="52"/>
  <c r="N15" i="52"/>
  <c r="M15" i="52"/>
  <c r="K15" i="52"/>
  <c r="C9" i="53" s="1"/>
  <c r="J15" i="52"/>
  <c r="B9" i="53" s="1"/>
  <c r="AG14" i="52"/>
  <c r="AH14" i="52" s="1"/>
  <c r="AC14" i="52"/>
  <c r="Y14" i="52"/>
  <c r="U14" i="52"/>
  <c r="AG13" i="52"/>
  <c r="AC13" i="52"/>
  <c r="AC15" i="52" s="1"/>
  <c r="Y13" i="52"/>
  <c r="U13" i="52"/>
  <c r="AF11" i="52"/>
  <c r="AF76" i="52" s="1"/>
  <c r="AE11" i="52"/>
  <c r="AE76" i="52" s="1"/>
  <c r="AD11" i="52"/>
  <c r="AD76" i="52" s="1"/>
  <c r="AB11" i="52"/>
  <c r="AB76" i="52" s="1"/>
  <c r="AA11" i="52"/>
  <c r="AA76" i="52" s="1"/>
  <c r="Z11" i="52"/>
  <c r="Z76" i="52" s="1"/>
  <c r="X11" i="52"/>
  <c r="X76" i="52" s="1"/>
  <c r="W11" i="52"/>
  <c r="W76" i="52" s="1"/>
  <c r="V11" i="52"/>
  <c r="V76" i="52" s="1"/>
  <c r="T11" i="52"/>
  <c r="T76" i="52" s="1"/>
  <c r="S11" i="52"/>
  <c r="S76" i="52" s="1"/>
  <c r="R11" i="52"/>
  <c r="R76" i="52" s="1"/>
  <c r="O11" i="52"/>
  <c r="O76" i="52" s="1"/>
  <c r="N11" i="52"/>
  <c r="N76" i="52" s="1"/>
  <c r="M11" i="52"/>
  <c r="M76" i="52" s="1"/>
  <c r="K11" i="52"/>
  <c r="J11" i="52"/>
  <c r="J76" i="52" s="1"/>
  <c r="AG10" i="52"/>
  <c r="AC10" i="52"/>
  <c r="Y10" i="52"/>
  <c r="AH10" i="52" s="1"/>
  <c r="U10" i="52"/>
  <c r="AG9" i="52"/>
  <c r="AG11" i="52" s="1"/>
  <c r="AC9" i="52"/>
  <c r="AC11" i="52" s="1"/>
  <c r="Y9" i="52"/>
  <c r="Y11" i="52" s="1"/>
  <c r="N8" i="53" s="1"/>
  <c r="U9" i="52"/>
  <c r="U11" i="52" s="1"/>
  <c r="K76" i="50"/>
  <c r="L76" i="50"/>
  <c r="M76" i="50"/>
  <c r="N76" i="50"/>
  <c r="O76" i="50"/>
  <c r="P76" i="50"/>
  <c r="Q76" i="50"/>
  <c r="S76" i="50"/>
  <c r="T76" i="50"/>
  <c r="V76" i="50"/>
  <c r="W76" i="50"/>
  <c r="X76" i="50"/>
  <c r="Y76" i="50"/>
  <c r="Z76" i="50"/>
  <c r="AA76" i="50"/>
  <c r="AB76" i="50"/>
  <c r="AC76" i="50"/>
  <c r="AD76" i="50"/>
  <c r="AE76" i="50"/>
  <c r="AF76" i="50"/>
  <c r="AG76" i="50"/>
  <c r="AF67" i="50"/>
  <c r="AE67" i="50"/>
  <c r="AD67" i="50"/>
  <c r="AC67" i="50"/>
  <c r="AB67" i="50"/>
  <c r="AA67" i="50"/>
  <c r="Z67" i="50"/>
  <c r="X67" i="50"/>
  <c r="W67" i="50"/>
  <c r="V67" i="50"/>
  <c r="U67" i="50"/>
  <c r="T67" i="50"/>
  <c r="S67" i="50"/>
  <c r="R67" i="50"/>
  <c r="O67" i="50"/>
  <c r="N67" i="50"/>
  <c r="M67" i="50"/>
  <c r="K67" i="50"/>
  <c r="J67" i="50"/>
  <c r="AG66" i="50"/>
  <c r="AC66" i="50"/>
  <c r="Y66" i="50"/>
  <c r="AH66" i="50" s="1"/>
  <c r="U66" i="50"/>
  <c r="AG65" i="50"/>
  <c r="AG67" i="50" s="1"/>
  <c r="AC65" i="50"/>
  <c r="Y65" i="50"/>
  <c r="Y67" i="50" s="1"/>
  <c r="U65" i="50"/>
  <c r="AH65" i="50" s="1"/>
  <c r="K76" i="48"/>
  <c r="L76" i="48"/>
  <c r="M76" i="48"/>
  <c r="N76" i="48"/>
  <c r="O76" i="48"/>
  <c r="P76" i="48"/>
  <c r="Q76" i="48"/>
  <c r="R76" i="48"/>
  <c r="S76" i="48"/>
  <c r="T76" i="48"/>
  <c r="U76" i="48"/>
  <c r="V76" i="48"/>
  <c r="W76" i="48"/>
  <c r="X76" i="48"/>
  <c r="Y76" i="48"/>
  <c r="Z76" i="48"/>
  <c r="AA76" i="48"/>
  <c r="AB76" i="48"/>
  <c r="AC76" i="48"/>
  <c r="AD76" i="48"/>
  <c r="AE76" i="48"/>
  <c r="AF76" i="48"/>
  <c r="AG76" i="48"/>
  <c r="AH76" i="48"/>
  <c r="AF67" i="48"/>
  <c r="AE67" i="48"/>
  <c r="AD67" i="48"/>
  <c r="AC67" i="48"/>
  <c r="AB67" i="48"/>
  <c r="AA67" i="48"/>
  <c r="Z67" i="48"/>
  <c r="X67" i="48"/>
  <c r="W67" i="48"/>
  <c r="V67" i="48"/>
  <c r="U67" i="48"/>
  <c r="T67" i="48"/>
  <c r="S67" i="48"/>
  <c r="R67" i="48"/>
  <c r="O67" i="48"/>
  <c r="N67" i="48"/>
  <c r="M67" i="48"/>
  <c r="K67" i="48"/>
  <c r="J67" i="48"/>
  <c r="AG66" i="48"/>
  <c r="AC66" i="48"/>
  <c r="Y66" i="48"/>
  <c r="AH66" i="48" s="1"/>
  <c r="U66" i="48"/>
  <c r="AH65" i="48"/>
  <c r="AI65" i="48" s="1"/>
  <c r="AG65" i="48"/>
  <c r="AG67" i="48" s="1"/>
  <c r="AC65" i="48"/>
  <c r="Y65" i="48"/>
  <c r="Y67" i="48" s="1"/>
  <c r="U65" i="48"/>
  <c r="L76" i="46"/>
  <c r="M76" i="46"/>
  <c r="N76" i="46"/>
  <c r="O76" i="46"/>
  <c r="P76" i="46"/>
  <c r="Q76" i="46"/>
  <c r="S76" i="46"/>
  <c r="T76" i="46"/>
  <c r="V76" i="46"/>
  <c r="W76" i="46"/>
  <c r="Z76" i="46"/>
  <c r="AA76" i="46"/>
  <c r="AB76" i="46"/>
  <c r="AC76" i="46"/>
  <c r="AD76" i="46"/>
  <c r="AE76" i="46"/>
  <c r="AF76" i="46"/>
  <c r="AG76" i="46"/>
  <c r="AF67" i="46"/>
  <c r="AE67" i="46"/>
  <c r="AD67" i="46"/>
  <c r="AC67" i="46"/>
  <c r="AB67" i="46"/>
  <c r="AA67" i="46"/>
  <c r="Z67" i="46"/>
  <c r="Y67" i="46"/>
  <c r="X67" i="46"/>
  <c r="W67" i="46"/>
  <c r="V67" i="46"/>
  <c r="U67" i="46"/>
  <c r="T67" i="46"/>
  <c r="S67" i="46"/>
  <c r="R67" i="46"/>
  <c r="O67" i="46"/>
  <c r="N67" i="46"/>
  <c r="M67" i="46"/>
  <c r="K67" i="46"/>
  <c r="J67" i="46"/>
  <c r="AH66" i="46"/>
  <c r="AG66" i="46"/>
  <c r="AC66" i="46"/>
  <c r="Y66" i="46"/>
  <c r="U66" i="46"/>
  <c r="AG65" i="46"/>
  <c r="AH65" i="46" s="1"/>
  <c r="AC65" i="46"/>
  <c r="Y65" i="46"/>
  <c r="U65" i="46"/>
  <c r="L76" i="44"/>
  <c r="M76" i="44"/>
  <c r="N76" i="44"/>
  <c r="O76" i="44"/>
  <c r="P76" i="44"/>
  <c r="Q76" i="44"/>
  <c r="R76" i="44"/>
  <c r="S76" i="44"/>
  <c r="T76" i="44"/>
  <c r="U76" i="44"/>
  <c r="V76" i="44"/>
  <c r="X76" i="44"/>
  <c r="Z76" i="44"/>
  <c r="AA76" i="44"/>
  <c r="AB76" i="44"/>
  <c r="AC76" i="44"/>
  <c r="AD76" i="44"/>
  <c r="AE76" i="44"/>
  <c r="AF76" i="44"/>
  <c r="AG76" i="44"/>
  <c r="AF67" i="44"/>
  <c r="AE67" i="44"/>
  <c r="AD67" i="44"/>
  <c r="AB67" i="44"/>
  <c r="AA67" i="44"/>
  <c r="Z67" i="44"/>
  <c r="X67" i="44"/>
  <c r="W67" i="44"/>
  <c r="V67" i="44"/>
  <c r="T67" i="44"/>
  <c r="S67" i="44"/>
  <c r="R67" i="44"/>
  <c r="O67" i="44"/>
  <c r="N67" i="44"/>
  <c r="M67" i="44"/>
  <c r="K67" i="44"/>
  <c r="J67" i="44"/>
  <c r="AG66" i="44"/>
  <c r="AC66" i="44"/>
  <c r="AC67" i="44" s="1"/>
  <c r="Y66" i="44"/>
  <c r="AH66" i="44" s="1"/>
  <c r="U66" i="44"/>
  <c r="AG65" i="44"/>
  <c r="AG67" i="44" s="1"/>
  <c r="AC65" i="44"/>
  <c r="Y65" i="44"/>
  <c r="Y67" i="44" s="1"/>
  <c r="U65" i="44"/>
  <c r="AH65" i="44" s="1"/>
  <c r="K76" i="10"/>
  <c r="L76" i="10"/>
  <c r="M76" i="10"/>
  <c r="N76" i="10"/>
  <c r="O76" i="10"/>
  <c r="P76" i="10"/>
  <c r="Q76" i="10"/>
  <c r="R76" i="10"/>
  <c r="S76" i="10"/>
  <c r="T76" i="10"/>
  <c r="U76" i="10"/>
  <c r="W76" i="10"/>
  <c r="X76" i="10"/>
  <c r="Z76" i="10"/>
  <c r="AA76" i="10"/>
  <c r="AB76" i="10"/>
  <c r="AC76" i="10"/>
  <c r="AD76" i="10"/>
  <c r="AE76" i="10"/>
  <c r="AF76" i="10"/>
  <c r="AG76" i="10"/>
  <c r="J76" i="10"/>
  <c r="AF67" i="10"/>
  <c r="AE67" i="10"/>
  <c r="AD67" i="10"/>
  <c r="AC67" i="10"/>
  <c r="AB67" i="10"/>
  <c r="AA67" i="10"/>
  <c r="Z67" i="10"/>
  <c r="X67" i="10"/>
  <c r="W67" i="10"/>
  <c r="V67" i="10"/>
  <c r="U67" i="10"/>
  <c r="T67" i="10"/>
  <c r="S67" i="10"/>
  <c r="R67" i="10"/>
  <c r="O67" i="10"/>
  <c r="N67" i="10"/>
  <c r="M67" i="10"/>
  <c r="K67" i="10"/>
  <c r="J67" i="10"/>
  <c r="AG66" i="10"/>
  <c r="AC66" i="10"/>
  <c r="AH66" i="10" s="1"/>
  <c r="Y66" i="10"/>
  <c r="U66" i="10"/>
  <c r="AG65" i="10"/>
  <c r="AG67" i="10" s="1"/>
  <c r="AC65" i="10"/>
  <c r="Y65" i="10"/>
  <c r="AH65" i="10" s="1"/>
  <c r="U65" i="10"/>
  <c r="V25" i="51"/>
  <c r="A25" i="51"/>
  <c r="U25" i="51"/>
  <c r="S25" i="51"/>
  <c r="Q25" i="51"/>
  <c r="P25" i="51"/>
  <c r="O25" i="51"/>
  <c r="N25" i="51"/>
  <c r="M25" i="51"/>
  <c r="K25" i="51"/>
  <c r="I25" i="51"/>
  <c r="H25" i="51"/>
  <c r="F25" i="51"/>
  <c r="E25" i="51"/>
  <c r="A76" i="50"/>
  <c r="AF75" i="50"/>
  <c r="AE75" i="50"/>
  <c r="AD75" i="50"/>
  <c r="AB75" i="50"/>
  <c r="AA75" i="50"/>
  <c r="Z75" i="50"/>
  <c r="X75" i="50"/>
  <c r="W75" i="50"/>
  <c r="V75" i="50"/>
  <c r="T75" i="50"/>
  <c r="S75" i="50"/>
  <c r="R75" i="50"/>
  <c r="R76" i="50" s="1"/>
  <c r="O75" i="50"/>
  <c r="N75" i="50"/>
  <c r="M75" i="50"/>
  <c r="K75" i="50"/>
  <c r="C24" i="51" s="1"/>
  <c r="C25" i="51" s="1"/>
  <c r="J75" i="50"/>
  <c r="J76" i="50" s="1"/>
  <c r="AG74" i="50"/>
  <c r="AC74" i="50"/>
  <c r="Y74" i="50"/>
  <c r="U74" i="50"/>
  <c r="AH74" i="50" s="1"/>
  <c r="AG73" i="50"/>
  <c r="AG75" i="50" s="1"/>
  <c r="AC73" i="50"/>
  <c r="AC75" i="50" s="1"/>
  <c r="Y73" i="50"/>
  <c r="Y75" i="50" s="1"/>
  <c r="U73" i="50"/>
  <c r="U75" i="50" s="1"/>
  <c r="AF71" i="50"/>
  <c r="AE71" i="50"/>
  <c r="AD71" i="50"/>
  <c r="AB71" i="50"/>
  <c r="AA71" i="50"/>
  <c r="Z71" i="50"/>
  <c r="Y71" i="50"/>
  <c r="X71" i="50"/>
  <c r="W71" i="50"/>
  <c r="V71" i="50"/>
  <c r="T71" i="50"/>
  <c r="S71" i="50"/>
  <c r="R71" i="50"/>
  <c r="O71" i="50"/>
  <c r="N71" i="50"/>
  <c r="M71" i="50"/>
  <c r="K71" i="50"/>
  <c r="J71" i="50"/>
  <c r="AG70" i="50"/>
  <c r="AC70" i="50"/>
  <c r="Y70" i="50"/>
  <c r="U70" i="50"/>
  <c r="AH69" i="50"/>
  <c r="AI69" i="50" s="1"/>
  <c r="AG69" i="50"/>
  <c r="AC69" i="50"/>
  <c r="Y69" i="50"/>
  <c r="U69" i="50"/>
  <c r="AF63" i="50"/>
  <c r="AE63" i="50"/>
  <c r="AD63" i="50"/>
  <c r="AB63" i="50"/>
  <c r="AA63" i="50"/>
  <c r="Z63" i="50"/>
  <c r="X63" i="50"/>
  <c r="W63" i="50"/>
  <c r="V63" i="50"/>
  <c r="T63" i="50"/>
  <c r="S63" i="50"/>
  <c r="R63" i="50"/>
  <c r="O63" i="50"/>
  <c r="N63" i="50"/>
  <c r="M63" i="50"/>
  <c r="K63" i="50"/>
  <c r="J63" i="50"/>
  <c r="AG62" i="50"/>
  <c r="AG63" i="50" s="1"/>
  <c r="AC62" i="50"/>
  <c r="Y62" i="50"/>
  <c r="U62" i="50"/>
  <c r="AG61" i="50"/>
  <c r="AC61" i="50"/>
  <c r="Y61" i="50"/>
  <c r="Y63" i="50" s="1"/>
  <c r="U61" i="50"/>
  <c r="U63" i="50" s="1"/>
  <c r="AF59" i="50"/>
  <c r="AE59" i="50"/>
  <c r="AD59" i="50"/>
  <c r="AB59" i="50"/>
  <c r="AA59" i="50"/>
  <c r="Z59" i="50"/>
  <c r="X59" i="50"/>
  <c r="W59" i="50"/>
  <c r="V59" i="50"/>
  <c r="T59" i="50"/>
  <c r="S59" i="50"/>
  <c r="R59" i="50"/>
  <c r="O59" i="50"/>
  <c r="N59" i="50"/>
  <c r="M59" i="50"/>
  <c r="K59" i="50"/>
  <c r="J59" i="50"/>
  <c r="AG58" i="50"/>
  <c r="AC58" i="50"/>
  <c r="Y58" i="50"/>
  <c r="U58" i="50"/>
  <c r="AH58" i="50" s="1"/>
  <c r="AG57" i="50"/>
  <c r="AG59" i="50" s="1"/>
  <c r="AC57" i="50"/>
  <c r="AC59" i="50" s="1"/>
  <c r="Y57" i="50"/>
  <c r="Y59" i="50" s="1"/>
  <c r="U57" i="50"/>
  <c r="U59" i="50" s="1"/>
  <c r="AF55" i="50"/>
  <c r="AE55" i="50"/>
  <c r="AD55" i="50"/>
  <c r="AB55" i="50"/>
  <c r="AA55" i="50"/>
  <c r="Z55" i="50"/>
  <c r="X55" i="50"/>
  <c r="W55" i="50"/>
  <c r="V55" i="50"/>
  <c r="T55" i="50"/>
  <c r="S55" i="50"/>
  <c r="R55" i="50"/>
  <c r="O55" i="50"/>
  <c r="N55" i="50"/>
  <c r="M55" i="50"/>
  <c r="K55" i="50"/>
  <c r="J55" i="50"/>
  <c r="AG54" i="50"/>
  <c r="AC54" i="50"/>
  <c r="AC55" i="50" s="1"/>
  <c r="Y54" i="50"/>
  <c r="U54" i="50"/>
  <c r="AH54" i="50" s="1"/>
  <c r="AH53" i="50"/>
  <c r="AI53" i="50" s="1"/>
  <c r="AG53" i="50"/>
  <c r="AC53" i="50"/>
  <c r="Y53" i="50"/>
  <c r="Y55" i="50" s="1"/>
  <c r="U53" i="50"/>
  <c r="U55" i="50" s="1"/>
  <c r="AF51" i="50"/>
  <c r="AE51" i="50"/>
  <c r="AD51" i="50"/>
  <c r="AB51" i="50"/>
  <c r="AA51" i="50"/>
  <c r="Z51" i="50"/>
  <c r="X51" i="50"/>
  <c r="W51" i="50"/>
  <c r="V51" i="50"/>
  <c r="T51" i="50"/>
  <c r="S51" i="50"/>
  <c r="R51" i="50"/>
  <c r="O51" i="50"/>
  <c r="N51" i="50"/>
  <c r="M51" i="50"/>
  <c r="J51" i="50"/>
  <c r="AG50" i="50"/>
  <c r="AC50" i="50"/>
  <c r="AH50" i="50" s="1"/>
  <c r="AI50" i="50" s="1"/>
  <c r="Y50" i="50"/>
  <c r="U50" i="50"/>
  <c r="AG49" i="50"/>
  <c r="AG51" i="50" s="1"/>
  <c r="AC49" i="50"/>
  <c r="Y49" i="50"/>
  <c r="U49" i="50"/>
  <c r="AH49" i="50" s="1"/>
  <c r="AF47" i="50"/>
  <c r="AE47" i="50"/>
  <c r="AD47" i="50"/>
  <c r="AB47" i="50"/>
  <c r="AA47" i="50"/>
  <c r="Z47" i="50"/>
  <c r="X47" i="50"/>
  <c r="W47" i="50"/>
  <c r="V47" i="50"/>
  <c r="T47" i="50"/>
  <c r="S47" i="50"/>
  <c r="R47" i="50"/>
  <c r="O47" i="50"/>
  <c r="N47" i="50"/>
  <c r="M47" i="50"/>
  <c r="K47" i="50"/>
  <c r="J47" i="50"/>
  <c r="AG46" i="50"/>
  <c r="AC46" i="50"/>
  <c r="Y46" i="50"/>
  <c r="U46" i="50"/>
  <c r="AG45" i="50"/>
  <c r="AC45" i="50"/>
  <c r="Y45" i="50"/>
  <c r="Y47" i="50" s="1"/>
  <c r="U45" i="50"/>
  <c r="U47" i="50" s="1"/>
  <c r="AF43" i="50"/>
  <c r="AE43" i="50"/>
  <c r="AD43" i="50"/>
  <c r="AB43" i="50"/>
  <c r="AA43" i="50"/>
  <c r="Z43" i="50"/>
  <c r="X43" i="50"/>
  <c r="W43" i="50"/>
  <c r="V43" i="50"/>
  <c r="T43" i="50"/>
  <c r="S43" i="50"/>
  <c r="R43" i="50"/>
  <c r="O43" i="50"/>
  <c r="N43" i="50"/>
  <c r="M43" i="50"/>
  <c r="K43" i="50"/>
  <c r="J43" i="50"/>
  <c r="AG42" i="50"/>
  <c r="AC42" i="50"/>
  <c r="Y42" i="50"/>
  <c r="U42" i="50"/>
  <c r="AG41" i="50"/>
  <c r="AC41" i="50"/>
  <c r="AC43" i="50" s="1"/>
  <c r="Y41" i="50"/>
  <c r="Y43" i="50" s="1"/>
  <c r="U41" i="50"/>
  <c r="AF39" i="50"/>
  <c r="AE39" i="50"/>
  <c r="AD39" i="50"/>
  <c r="AB39" i="50"/>
  <c r="AA39" i="50"/>
  <c r="Z39" i="50"/>
  <c r="X39" i="50"/>
  <c r="W39" i="50"/>
  <c r="V39" i="50"/>
  <c r="T39" i="50"/>
  <c r="S39" i="50"/>
  <c r="R39" i="50"/>
  <c r="O39" i="50"/>
  <c r="N39" i="50"/>
  <c r="M39" i="50"/>
  <c r="K39" i="50"/>
  <c r="J39" i="50"/>
  <c r="AG38" i="50"/>
  <c r="AC38" i="50"/>
  <c r="Y38" i="50"/>
  <c r="U38" i="50"/>
  <c r="AH38" i="50" s="1"/>
  <c r="AI38" i="50" s="1"/>
  <c r="AG37" i="50"/>
  <c r="AH37" i="50" s="1"/>
  <c r="AC37" i="50"/>
  <c r="AC39" i="50" s="1"/>
  <c r="Y37" i="50"/>
  <c r="U37" i="50"/>
  <c r="U39" i="50" s="1"/>
  <c r="AF35" i="50"/>
  <c r="AE35" i="50"/>
  <c r="AD35" i="50"/>
  <c r="AB35" i="50"/>
  <c r="AA35" i="50"/>
  <c r="Z35" i="50"/>
  <c r="X35" i="50"/>
  <c r="W35" i="50"/>
  <c r="V35" i="50"/>
  <c r="T35" i="50"/>
  <c r="S35" i="50"/>
  <c r="R35" i="50"/>
  <c r="O35" i="50"/>
  <c r="N35" i="50"/>
  <c r="M35" i="50"/>
  <c r="K35" i="50"/>
  <c r="J35" i="50"/>
  <c r="AG34" i="50"/>
  <c r="AC34" i="50"/>
  <c r="AH34" i="50" s="1"/>
  <c r="AI34" i="50" s="1"/>
  <c r="Y34" i="50"/>
  <c r="U34" i="50"/>
  <c r="AG33" i="50"/>
  <c r="AG35" i="50" s="1"/>
  <c r="AC33" i="50"/>
  <c r="Y33" i="50"/>
  <c r="U33" i="50"/>
  <c r="AH33" i="50" s="1"/>
  <c r="AF31" i="50"/>
  <c r="AE31" i="50"/>
  <c r="AD31" i="50"/>
  <c r="AB31" i="50"/>
  <c r="AA31" i="50"/>
  <c r="Z31" i="50"/>
  <c r="X31" i="50"/>
  <c r="W31" i="50"/>
  <c r="V31" i="50"/>
  <c r="T31" i="50"/>
  <c r="S31" i="50"/>
  <c r="R31" i="50"/>
  <c r="O31" i="50"/>
  <c r="N31" i="50"/>
  <c r="M31" i="50"/>
  <c r="K31" i="50"/>
  <c r="J31" i="50"/>
  <c r="AG30" i="50"/>
  <c r="AC30" i="50"/>
  <c r="Y30" i="50"/>
  <c r="U30" i="50"/>
  <c r="AG29" i="50"/>
  <c r="AC29" i="50"/>
  <c r="Y29" i="50"/>
  <c r="Y31" i="50" s="1"/>
  <c r="U29" i="50"/>
  <c r="U31" i="50" s="1"/>
  <c r="AF27" i="50"/>
  <c r="AE27" i="50"/>
  <c r="AD27" i="50"/>
  <c r="AB27" i="50"/>
  <c r="AA27" i="50"/>
  <c r="Z27" i="50"/>
  <c r="X27" i="50"/>
  <c r="W27" i="50"/>
  <c r="V27" i="50"/>
  <c r="T27" i="50"/>
  <c r="S27" i="50"/>
  <c r="R27" i="50"/>
  <c r="O27" i="50"/>
  <c r="N27" i="50"/>
  <c r="M27" i="50"/>
  <c r="K27" i="50"/>
  <c r="J27" i="50"/>
  <c r="AG26" i="50"/>
  <c r="AC26" i="50"/>
  <c r="Y26" i="50"/>
  <c r="U26" i="50"/>
  <c r="AG25" i="50"/>
  <c r="AC25" i="50"/>
  <c r="AC27" i="50" s="1"/>
  <c r="Y25" i="50"/>
  <c r="Y27" i="50" s="1"/>
  <c r="U25" i="50"/>
  <c r="AF23" i="50"/>
  <c r="AE23" i="50"/>
  <c r="AD23" i="50"/>
  <c r="AB23" i="50"/>
  <c r="AA23" i="50"/>
  <c r="Z23" i="50"/>
  <c r="X23" i="50"/>
  <c r="W23" i="50"/>
  <c r="V23" i="50"/>
  <c r="T23" i="50"/>
  <c r="S23" i="50"/>
  <c r="R23" i="50"/>
  <c r="O23" i="50"/>
  <c r="N23" i="50"/>
  <c r="M23" i="50"/>
  <c r="K23" i="50"/>
  <c r="J23" i="50"/>
  <c r="AG22" i="50"/>
  <c r="AC22" i="50"/>
  <c r="Y22" i="50"/>
  <c r="U22" i="50"/>
  <c r="AH22" i="50" s="1"/>
  <c r="AI22" i="50" s="1"/>
  <c r="AG21" i="50"/>
  <c r="AH21" i="50" s="1"/>
  <c r="AC21" i="50"/>
  <c r="AC23" i="50" s="1"/>
  <c r="Y21" i="50"/>
  <c r="U21" i="50"/>
  <c r="U23" i="50" s="1"/>
  <c r="AF19" i="50"/>
  <c r="AE19" i="50"/>
  <c r="AD19" i="50"/>
  <c r="AB19" i="50"/>
  <c r="AA19" i="50"/>
  <c r="Z19" i="50"/>
  <c r="X19" i="50"/>
  <c r="W19" i="50"/>
  <c r="V19" i="50"/>
  <c r="T19" i="50"/>
  <c r="S19" i="50"/>
  <c r="R19" i="50"/>
  <c r="O19" i="50"/>
  <c r="N19" i="50"/>
  <c r="M19" i="50"/>
  <c r="K19" i="50"/>
  <c r="J19" i="50"/>
  <c r="AG18" i="50"/>
  <c r="AC18" i="50"/>
  <c r="AH18" i="50" s="1"/>
  <c r="AI18" i="50" s="1"/>
  <c r="Y18" i="50"/>
  <c r="U18" i="50"/>
  <c r="AG17" i="50"/>
  <c r="AG19" i="50" s="1"/>
  <c r="AC17" i="50"/>
  <c r="Y17" i="50"/>
  <c r="U17" i="50"/>
  <c r="U19" i="50" s="1"/>
  <c r="AF15" i="50"/>
  <c r="AE15" i="50"/>
  <c r="AD15" i="50"/>
  <c r="AB15" i="50"/>
  <c r="AA15" i="50"/>
  <c r="Z15" i="50"/>
  <c r="X15" i="50"/>
  <c r="W15" i="50"/>
  <c r="V15" i="50"/>
  <c r="T15" i="50"/>
  <c r="S15" i="50"/>
  <c r="R15" i="50"/>
  <c r="O15" i="50"/>
  <c r="N15" i="50"/>
  <c r="M15" i="50"/>
  <c r="K15" i="50"/>
  <c r="J15" i="50"/>
  <c r="AG14" i="50"/>
  <c r="AC14" i="50"/>
  <c r="Y14" i="50"/>
  <c r="U14" i="50"/>
  <c r="AG13" i="50"/>
  <c r="AC13" i="50"/>
  <c r="Y13" i="50"/>
  <c r="Y15" i="50" s="1"/>
  <c r="U13" i="50"/>
  <c r="U15" i="50" s="1"/>
  <c r="AF11" i="50"/>
  <c r="AE11" i="50"/>
  <c r="AD11" i="50"/>
  <c r="AB11" i="50"/>
  <c r="AA11" i="50"/>
  <c r="Z11" i="50"/>
  <c r="X11" i="50"/>
  <c r="W11" i="50"/>
  <c r="V11" i="50"/>
  <c r="T11" i="50"/>
  <c r="S11" i="50"/>
  <c r="R11" i="50"/>
  <c r="O11" i="50"/>
  <c r="N11" i="50"/>
  <c r="M11" i="50"/>
  <c r="K11" i="50"/>
  <c r="J11" i="50"/>
  <c r="AG10" i="50"/>
  <c r="AC10" i="50"/>
  <c r="Y10" i="50"/>
  <c r="U10" i="50"/>
  <c r="U11" i="50" s="1"/>
  <c r="AG9" i="50"/>
  <c r="AC9" i="50"/>
  <c r="AC11" i="50" s="1"/>
  <c r="Y9" i="50"/>
  <c r="Y11" i="50" s="1"/>
  <c r="U9" i="50"/>
  <c r="M25" i="49"/>
  <c r="A25" i="49"/>
  <c r="V25" i="49"/>
  <c r="U25" i="49"/>
  <c r="S25" i="49"/>
  <c r="Q25" i="49"/>
  <c r="O25" i="49"/>
  <c r="N25" i="49"/>
  <c r="K25" i="49"/>
  <c r="G25" i="49"/>
  <c r="F25" i="49"/>
  <c r="E25" i="49"/>
  <c r="A76" i="48"/>
  <c r="AF75" i="48"/>
  <c r="AE75" i="48"/>
  <c r="AD75" i="48"/>
  <c r="AB75" i="48"/>
  <c r="AA75" i="48"/>
  <c r="Z75" i="48"/>
  <c r="Y75" i="48"/>
  <c r="X75" i="48"/>
  <c r="W75" i="48"/>
  <c r="V75" i="48"/>
  <c r="T75" i="48"/>
  <c r="S75" i="48"/>
  <c r="R75" i="48"/>
  <c r="O75" i="48"/>
  <c r="N75" i="48"/>
  <c r="M75" i="48"/>
  <c r="K75" i="48"/>
  <c r="C24" i="49" s="1"/>
  <c r="C25" i="49" s="1"/>
  <c r="J75" i="48"/>
  <c r="B24" i="49" s="1"/>
  <c r="AG74" i="48"/>
  <c r="AC74" i="48"/>
  <c r="Y74" i="48"/>
  <c r="U74" i="48"/>
  <c r="AG73" i="48"/>
  <c r="AG75" i="48" s="1"/>
  <c r="AC73" i="48"/>
  <c r="AC75" i="48" s="1"/>
  <c r="Y73" i="48"/>
  <c r="U73" i="48"/>
  <c r="U75" i="48" s="1"/>
  <c r="AF71" i="48"/>
  <c r="AE71" i="48"/>
  <c r="AD71" i="48"/>
  <c r="AC71" i="48"/>
  <c r="AB71" i="48"/>
  <c r="AA71" i="48"/>
  <c r="Z71" i="48"/>
  <c r="X71" i="48"/>
  <c r="W71" i="48"/>
  <c r="V71" i="48"/>
  <c r="T71" i="48"/>
  <c r="S71" i="48"/>
  <c r="R71" i="48"/>
  <c r="O71" i="48"/>
  <c r="N71" i="48"/>
  <c r="M71" i="48"/>
  <c r="K71" i="48"/>
  <c r="J71" i="48"/>
  <c r="AG70" i="48"/>
  <c r="AC70" i="48"/>
  <c r="Y70" i="48"/>
  <c r="U70" i="48"/>
  <c r="AG69" i="48"/>
  <c r="AC69" i="48"/>
  <c r="Y69" i="48"/>
  <c r="U69" i="48"/>
  <c r="AH69" i="48" s="1"/>
  <c r="AI69" i="48" s="1"/>
  <c r="AF63" i="48"/>
  <c r="AE63" i="48"/>
  <c r="AD63" i="48"/>
  <c r="AB63" i="48"/>
  <c r="AA63" i="48"/>
  <c r="Z63" i="48"/>
  <c r="X63" i="48"/>
  <c r="W63" i="48"/>
  <c r="V63" i="48"/>
  <c r="T63" i="48"/>
  <c r="S63" i="48"/>
  <c r="R63" i="48"/>
  <c r="O63" i="48"/>
  <c r="N63" i="48"/>
  <c r="M63" i="48"/>
  <c r="K63" i="48"/>
  <c r="J63" i="48"/>
  <c r="AG62" i="48"/>
  <c r="AC62" i="48"/>
  <c r="Y62" i="48"/>
  <c r="U62" i="48"/>
  <c r="AH62" i="48" s="1"/>
  <c r="AG61" i="48"/>
  <c r="AC61" i="48"/>
  <c r="AC63" i="48" s="1"/>
  <c r="Y61" i="48"/>
  <c r="Y63" i="48" s="1"/>
  <c r="U61" i="48"/>
  <c r="AF59" i="48"/>
  <c r="AE59" i="48"/>
  <c r="AD59" i="48"/>
  <c r="AB59" i="48"/>
  <c r="AA59" i="48"/>
  <c r="Z59" i="48"/>
  <c r="X59" i="48"/>
  <c r="W59" i="48"/>
  <c r="V59" i="48"/>
  <c r="T59" i="48"/>
  <c r="S59" i="48"/>
  <c r="R59" i="48"/>
  <c r="O59" i="48"/>
  <c r="N59" i="48"/>
  <c r="M59" i="48"/>
  <c r="K59" i="48"/>
  <c r="J59" i="48"/>
  <c r="AG58" i="48"/>
  <c r="AC58" i="48"/>
  <c r="Y58" i="48"/>
  <c r="AH58" i="48" s="1"/>
  <c r="U58" i="48"/>
  <c r="AG57" i="48"/>
  <c r="AC57" i="48"/>
  <c r="Y57" i="48"/>
  <c r="U57" i="48"/>
  <c r="AF55" i="48"/>
  <c r="AE55" i="48"/>
  <c r="AD55" i="48"/>
  <c r="AB55" i="48"/>
  <c r="AA55" i="48"/>
  <c r="Z55" i="48"/>
  <c r="X55" i="48"/>
  <c r="W55" i="48"/>
  <c r="V55" i="48"/>
  <c r="T55" i="48"/>
  <c r="S55" i="48"/>
  <c r="R55" i="48"/>
  <c r="O55" i="48"/>
  <c r="N55" i="48"/>
  <c r="M55" i="48"/>
  <c r="K55" i="48"/>
  <c r="J55" i="48"/>
  <c r="AG54" i="48"/>
  <c r="AC54" i="48"/>
  <c r="Y54" i="48"/>
  <c r="U54" i="48"/>
  <c r="AG53" i="48"/>
  <c r="AC53" i="48"/>
  <c r="AC55" i="48" s="1"/>
  <c r="Y53" i="48"/>
  <c r="U53" i="48"/>
  <c r="U55" i="48" s="1"/>
  <c r="AF51" i="48"/>
  <c r="AE51" i="48"/>
  <c r="AD51" i="48"/>
  <c r="AB51" i="48"/>
  <c r="AA51" i="48"/>
  <c r="Z51" i="48"/>
  <c r="X51" i="48"/>
  <c r="W51" i="48"/>
  <c r="V51" i="48"/>
  <c r="T51" i="48"/>
  <c r="S51" i="48"/>
  <c r="R51" i="48"/>
  <c r="O51" i="48"/>
  <c r="N51" i="48"/>
  <c r="M51" i="48"/>
  <c r="J51" i="48"/>
  <c r="AH50" i="48"/>
  <c r="AI50" i="48" s="1"/>
  <c r="AG50" i="48"/>
  <c r="AC50" i="48"/>
  <c r="Y50" i="48"/>
  <c r="U50" i="48"/>
  <c r="AG49" i="48"/>
  <c r="AG51" i="48" s="1"/>
  <c r="AC49" i="48"/>
  <c r="AC51" i="48" s="1"/>
  <c r="Y49" i="48"/>
  <c r="Y51" i="48" s="1"/>
  <c r="U49" i="48"/>
  <c r="AF47" i="48"/>
  <c r="AE47" i="48"/>
  <c r="AD47" i="48"/>
  <c r="AB47" i="48"/>
  <c r="AA47" i="48"/>
  <c r="Z47" i="48"/>
  <c r="X47" i="48"/>
  <c r="W47" i="48"/>
  <c r="V47" i="48"/>
  <c r="T47" i="48"/>
  <c r="S47" i="48"/>
  <c r="R47" i="48"/>
  <c r="O47" i="48"/>
  <c r="N47" i="48"/>
  <c r="M47" i="48"/>
  <c r="K47" i="48"/>
  <c r="J47" i="48"/>
  <c r="AG46" i="48"/>
  <c r="AC46" i="48"/>
  <c r="Y46" i="48"/>
  <c r="AH46" i="48" s="1"/>
  <c r="U46" i="48"/>
  <c r="AG45" i="48"/>
  <c r="AG47" i="48" s="1"/>
  <c r="AC45" i="48"/>
  <c r="Y45" i="48"/>
  <c r="U45" i="48"/>
  <c r="U47" i="48" s="1"/>
  <c r="AF43" i="48"/>
  <c r="AE43" i="48"/>
  <c r="AD43" i="48"/>
  <c r="AB43" i="48"/>
  <c r="AA43" i="48"/>
  <c r="Z43" i="48"/>
  <c r="X43" i="48"/>
  <c r="W43" i="48"/>
  <c r="V43" i="48"/>
  <c r="T43" i="48"/>
  <c r="S43" i="48"/>
  <c r="R43" i="48"/>
  <c r="O43" i="48"/>
  <c r="N43" i="48"/>
  <c r="M43" i="48"/>
  <c r="K43" i="48"/>
  <c r="J43" i="48"/>
  <c r="AG42" i="48"/>
  <c r="AC42" i="48"/>
  <c r="Y42" i="48"/>
  <c r="U42" i="48"/>
  <c r="AG41" i="48"/>
  <c r="AG43" i="48" s="1"/>
  <c r="AC41" i="48"/>
  <c r="Y41" i="48"/>
  <c r="U41" i="48"/>
  <c r="AF39" i="48"/>
  <c r="AE39" i="48"/>
  <c r="AD39" i="48"/>
  <c r="AB39" i="48"/>
  <c r="AA39" i="48"/>
  <c r="Z39" i="48"/>
  <c r="Y39" i="48"/>
  <c r="X39" i="48"/>
  <c r="W39" i="48"/>
  <c r="V39" i="48"/>
  <c r="T39" i="48"/>
  <c r="S39" i="48"/>
  <c r="R39" i="48"/>
  <c r="O39" i="48"/>
  <c r="N39" i="48"/>
  <c r="M39" i="48"/>
  <c r="K39" i="48"/>
  <c r="J39" i="48"/>
  <c r="AG38" i="48"/>
  <c r="AC38" i="48"/>
  <c r="Y38" i="48"/>
  <c r="U38" i="48"/>
  <c r="AG37" i="48"/>
  <c r="AC37" i="48"/>
  <c r="Y37" i="48"/>
  <c r="U37" i="48"/>
  <c r="AH37" i="48" s="1"/>
  <c r="AF35" i="48"/>
  <c r="AE35" i="48"/>
  <c r="AD35" i="48"/>
  <c r="AB35" i="48"/>
  <c r="AA35" i="48"/>
  <c r="Z35" i="48"/>
  <c r="X35" i="48"/>
  <c r="W35" i="48"/>
  <c r="V35" i="48"/>
  <c r="T35" i="48"/>
  <c r="S35" i="48"/>
  <c r="R35" i="48"/>
  <c r="O35" i="48"/>
  <c r="N35" i="48"/>
  <c r="M35" i="48"/>
  <c r="K35" i="48"/>
  <c r="J35" i="48"/>
  <c r="AH34" i="48"/>
  <c r="AI34" i="48" s="1"/>
  <c r="AG34" i="48"/>
  <c r="AC34" i="48"/>
  <c r="Y34" i="48"/>
  <c r="U34" i="48"/>
  <c r="AG33" i="48"/>
  <c r="AG35" i="48" s="1"/>
  <c r="AC33" i="48"/>
  <c r="AC35" i="48" s="1"/>
  <c r="Y33" i="48"/>
  <c r="U33" i="48"/>
  <c r="AF31" i="48"/>
  <c r="AE31" i="48"/>
  <c r="AD31" i="48"/>
  <c r="AB31" i="48"/>
  <c r="AA31" i="48"/>
  <c r="Z31" i="48"/>
  <c r="X31" i="48"/>
  <c r="W31" i="48"/>
  <c r="V31" i="48"/>
  <c r="T31" i="48"/>
  <c r="S31" i="48"/>
  <c r="R31" i="48"/>
  <c r="O31" i="48"/>
  <c r="N31" i="48"/>
  <c r="M31" i="48"/>
  <c r="K31" i="48"/>
  <c r="J31" i="48"/>
  <c r="AG30" i="48"/>
  <c r="AC30" i="48"/>
  <c r="Y30" i="48"/>
  <c r="AH30" i="48" s="1"/>
  <c r="U30" i="48"/>
  <c r="AG29" i="48"/>
  <c r="AG31" i="48" s="1"/>
  <c r="AC29" i="48"/>
  <c r="Y29" i="48"/>
  <c r="U29" i="48"/>
  <c r="U31" i="48" s="1"/>
  <c r="AF27" i="48"/>
  <c r="AE27" i="48"/>
  <c r="AD27" i="48"/>
  <c r="AB27" i="48"/>
  <c r="AA27" i="48"/>
  <c r="Z27" i="48"/>
  <c r="X27" i="48"/>
  <c r="W27" i="48"/>
  <c r="V27" i="48"/>
  <c r="T27" i="48"/>
  <c r="S27" i="48"/>
  <c r="R27" i="48"/>
  <c r="O27" i="48"/>
  <c r="N27" i="48"/>
  <c r="M27" i="48"/>
  <c r="K27" i="48"/>
  <c r="J27" i="48"/>
  <c r="AG26" i="48"/>
  <c r="AC26" i="48"/>
  <c r="Y26" i="48"/>
  <c r="U26" i="48"/>
  <c r="AG25" i="48"/>
  <c r="AG27" i="48" s="1"/>
  <c r="AC25" i="48"/>
  <c r="Y25" i="48"/>
  <c r="U25" i="48"/>
  <c r="AF23" i="48"/>
  <c r="AE23" i="48"/>
  <c r="AD23" i="48"/>
  <c r="AB23" i="48"/>
  <c r="AA23" i="48"/>
  <c r="Z23" i="48"/>
  <c r="Y23" i="48"/>
  <c r="X23" i="48"/>
  <c r="W23" i="48"/>
  <c r="V23" i="48"/>
  <c r="T23" i="48"/>
  <c r="S23" i="48"/>
  <c r="R23" i="48"/>
  <c r="O23" i="48"/>
  <c r="N23" i="48"/>
  <c r="M23" i="48"/>
  <c r="K23" i="48"/>
  <c r="J23" i="48"/>
  <c r="AG22" i="48"/>
  <c r="AC22" i="48"/>
  <c r="Y22" i="48"/>
  <c r="U22" i="48"/>
  <c r="AG21" i="48"/>
  <c r="AC21" i="48"/>
  <c r="Y21" i="48"/>
  <c r="U21" i="48"/>
  <c r="AH21" i="48" s="1"/>
  <c r="AF19" i="48"/>
  <c r="AE19" i="48"/>
  <c r="AD19" i="48"/>
  <c r="AB19" i="48"/>
  <c r="AA19" i="48"/>
  <c r="Z19" i="48"/>
  <c r="X19" i="48"/>
  <c r="W19" i="48"/>
  <c r="V19" i="48"/>
  <c r="T19" i="48"/>
  <c r="S19" i="48"/>
  <c r="R19" i="48"/>
  <c r="O19" i="48"/>
  <c r="N19" i="48"/>
  <c r="M19" i="48"/>
  <c r="K19" i="48"/>
  <c r="J19" i="48"/>
  <c r="AH18" i="48"/>
  <c r="AI18" i="48" s="1"/>
  <c r="AG18" i="48"/>
  <c r="AC18" i="48"/>
  <c r="Y18" i="48"/>
  <c r="U18" i="48"/>
  <c r="AG17" i="48"/>
  <c r="AG19" i="48" s="1"/>
  <c r="AC17" i="48"/>
  <c r="AC19" i="48" s="1"/>
  <c r="Y17" i="48"/>
  <c r="U17" i="48"/>
  <c r="AF15" i="48"/>
  <c r="AE15" i="48"/>
  <c r="AD15" i="48"/>
  <c r="AB15" i="48"/>
  <c r="AA15" i="48"/>
  <c r="Z15" i="48"/>
  <c r="X15" i="48"/>
  <c r="W15" i="48"/>
  <c r="V15" i="48"/>
  <c r="T15" i="48"/>
  <c r="S15" i="48"/>
  <c r="R15" i="48"/>
  <c r="O15" i="48"/>
  <c r="N15" i="48"/>
  <c r="M15" i="48"/>
  <c r="K15" i="48"/>
  <c r="J15" i="48"/>
  <c r="AG14" i="48"/>
  <c r="AC14" i="48"/>
  <c r="Y14" i="48"/>
  <c r="AH14" i="48" s="1"/>
  <c r="U14" i="48"/>
  <c r="AG13" i="48"/>
  <c r="AG15" i="48" s="1"/>
  <c r="AC13" i="48"/>
  <c r="Y13" i="48"/>
  <c r="U13" i="48"/>
  <c r="U15" i="48" s="1"/>
  <c r="AF11" i="48"/>
  <c r="AE11" i="48"/>
  <c r="AD11" i="48"/>
  <c r="AB11" i="48"/>
  <c r="AA11" i="48"/>
  <c r="Z11" i="48"/>
  <c r="X11" i="48"/>
  <c r="W11" i="48"/>
  <c r="V11" i="48"/>
  <c r="T11" i="48"/>
  <c r="S11" i="48"/>
  <c r="R11" i="48"/>
  <c r="O11" i="48"/>
  <c r="N11" i="48"/>
  <c r="M11" i="48"/>
  <c r="K11" i="48"/>
  <c r="J11" i="48"/>
  <c r="AG10" i="48"/>
  <c r="AC10" i="48"/>
  <c r="Y10" i="48"/>
  <c r="U10" i="48"/>
  <c r="AG9" i="48"/>
  <c r="AG11" i="48" s="1"/>
  <c r="AC9" i="48"/>
  <c r="Y9" i="48"/>
  <c r="U9" i="48"/>
  <c r="A25" i="47"/>
  <c r="V25" i="47"/>
  <c r="U25" i="47"/>
  <c r="S25" i="47"/>
  <c r="Q25" i="47"/>
  <c r="P25" i="47"/>
  <c r="O25" i="47"/>
  <c r="K25" i="47"/>
  <c r="I25" i="47"/>
  <c r="H25" i="47"/>
  <c r="F25" i="47"/>
  <c r="E25" i="47"/>
  <c r="A76" i="46"/>
  <c r="AF75" i="46"/>
  <c r="AE75" i="46"/>
  <c r="AD75" i="46"/>
  <c r="AC75" i="46"/>
  <c r="AB75" i="46"/>
  <c r="AA75" i="46"/>
  <c r="Z75" i="46"/>
  <c r="X76" i="46"/>
  <c r="W75" i="46"/>
  <c r="V75" i="46"/>
  <c r="R76" i="46"/>
  <c r="O75" i="46"/>
  <c r="N75" i="46"/>
  <c r="M75" i="46"/>
  <c r="C24" i="47"/>
  <c r="C25" i="47" s="1"/>
  <c r="J75" i="46"/>
  <c r="B24" i="47" s="1"/>
  <c r="B25" i="47" s="1"/>
  <c r="AG74" i="46"/>
  <c r="AC74" i="46"/>
  <c r="Y74" i="46"/>
  <c r="U74" i="46"/>
  <c r="AG73" i="46"/>
  <c r="AG75" i="46" s="1"/>
  <c r="AC73" i="46"/>
  <c r="Y73" i="46"/>
  <c r="Y76" i="46" s="1"/>
  <c r="U73" i="46"/>
  <c r="J24" i="47" s="1"/>
  <c r="AF71" i="46"/>
  <c r="AE71" i="46"/>
  <c r="AD71" i="46"/>
  <c r="AB71" i="46"/>
  <c r="AA71" i="46"/>
  <c r="Z71" i="46"/>
  <c r="X71" i="46"/>
  <c r="W71" i="46"/>
  <c r="V71" i="46"/>
  <c r="T71" i="46"/>
  <c r="S71" i="46"/>
  <c r="R71" i="46"/>
  <c r="O71" i="46"/>
  <c r="N71" i="46"/>
  <c r="M71" i="46"/>
  <c r="K71" i="46"/>
  <c r="J71" i="46"/>
  <c r="AG70" i="46"/>
  <c r="AC70" i="46"/>
  <c r="Y70" i="46"/>
  <c r="U70" i="46"/>
  <c r="AH69" i="46"/>
  <c r="AI69" i="46" s="1"/>
  <c r="AG69" i="46"/>
  <c r="AC69" i="46"/>
  <c r="AC71" i="46" s="1"/>
  <c r="Y69" i="46"/>
  <c r="Y71" i="46" s="1"/>
  <c r="U69" i="46"/>
  <c r="U71" i="46" s="1"/>
  <c r="AF63" i="46"/>
  <c r="AE63" i="46"/>
  <c r="AD63" i="46"/>
  <c r="AB63" i="46"/>
  <c r="AA63" i="46"/>
  <c r="Z63" i="46"/>
  <c r="Y63" i="46"/>
  <c r="X63" i="46"/>
  <c r="W63" i="46"/>
  <c r="V63" i="46"/>
  <c r="T63" i="46"/>
  <c r="S63" i="46"/>
  <c r="R63" i="46"/>
  <c r="O63" i="46"/>
  <c r="N63" i="46"/>
  <c r="M63" i="46"/>
  <c r="K63" i="46"/>
  <c r="J63" i="46"/>
  <c r="AG62" i="46"/>
  <c r="AC62" i="46"/>
  <c r="Y62" i="46"/>
  <c r="U62" i="46"/>
  <c r="AH61" i="46"/>
  <c r="AG61" i="46"/>
  <c r="AG63" i="46" s="1"/>
  <c r="AC61" i="46"/>
  <c r="Y61" i="46"/>
  <c r="U61" i="46"/>
  <c r="AF59" i="46"/>
  <c r="AE59" i="46"/>
  <c r="AD59" i="46"/>
  <c r="AB59" i="46"/>
  <c r="AA59" i="46"/>
  <c r="Z59" i="46"/>
  <c r="X59" i="46"/>
  <c r="W59" i="46"/>
  <c r="V59" i="46"/>
  <c r="T59" i="46"/>
  <c r="S59" i="46"/>
  <c r="R59" i="46"/>
  <c r="O59" i="46"/>
  <c r="N59" i="46"/>
  <c r="M59" i="46"/>
  <c r="K59" i="46"/>
  <c r="J59" i="46"/>
  <c r="AG58" i="46"/>
  <c r="AG59" i="46" s="1"/>
  <c r="AC58" i="46"/>
  <c r="Y58" i="46"/>
  <c r="U58" i="46"/>
  <c r="AG57" i="46"/>
  <c r="AC57" i="46"/>
  <c r="Y57" i="46"/>
  <c r="AH57" i="46" s="1"/>
  <c r="U57" i="46"/>
  <c r="U59" i="46" s="1"/>
  <c r="AF55" i="46"/>
  <c r="AE55" i="46"/>
  <c r="AD55" i="46"/>
  <c r="AB55" i="46"/>
  <c r="AA55" i="46"/>
  <c r="Z55" i="46"/>
  <c r="X55" i="46"/>
  <c r="W55" i="46"/>
  <c r="V55" i="46"/>
  <c r="T55" i="46"/>
  <c r="S55" i="46"/>
  <c r="R55" i="46"/>
  <c r="O55" i="46"/>
  <c r="N55" i="46"/>
  <c r="M55" i="46"/>
  <c r="K55" i="46"/>
  <c r="J55" i="46"/>
  <c r="AG54" i="46"/>
  <c r="AC54" i="46"/>
  <c r="Y54" i="46"/>
  <c r="U54" i="46"/>
  <c r="AG53" i="46"/>
  <c r="AC53" i="46"/>
  <c r="AC55" i="46" s="1"/>
  <c r="Y53" i="46"/>
  <c r="Y55" i="46" s="1"/>
  <c r="U53" i="46"/>
  <c r="U55" i="46" s="1"/>
  <c r="AF51" i="46"/>
  <c r="AE51" i="46"/>
  <c r="AD51" i="46"/>
  <c r="AB51" i="46"/>
  <c r="AA51" i="46"/>
  <c r="Z51" i="46"/>
  <c r="X51" i="46"/>
  <c r="W51" i="46"/>
  <c r="V51" i="46"/>
  <c r="T51" i="46"/>
  <c r="S51" i="46"/>
  <c r="R51" i="46"/>
  <c r="O51" i="46"/>
  <c r="N51" i="46"/>
  <c r="M51" i="46"/>
  <c r="J51" i="46"/>
  <c r="AG50" i="46"/>
  <c r="AC50" i="46"/>
  <c r="Y50" i="46"/>
  <c r="U50" i="46"/>
  <c r="AH50" i="46" s="1"/>
  <c r="AG49" i="46"/>
  <c r="AG51" i="46" s="1"/>
  <c r="AC49" i="46"/>
  <c r="AC51" i="46" s="1"/>
  <c r="Y49" i="46"/>
  <c r="Y51" i="46" s="1"/>
  <c r="U49" i="46"/>
  <c r="U51" i="46" s="1"/>
  <c r="AF47" i="46"/>
  <c r="AE47" i="46"/>
  <c r="AD47" i="46"/>
  <c r="AB47" i="46"/>
  <c r="AA47" i="46"/>
  <c r="Z47" i="46"/>
  <c r="X47" i="46"/>
  <c r="W47" i="46"/>
  <c r="V47" i="46"/>
  <c r="T47" i="46"/>
  <c r="S47" i="46"/>
  <c r="R47" i="46"/>
  <c r="O47" i="46"/>
  <c r="N47" i="46"/>
  <c r="M47" i="46"/>
  <c r="K47" i="46"/>
  <c r="J47" i="46"/>
  <c r="AG46" i="46"/>
  <c r="AC46" i="46"/>
  <c r="Y46" i="46"/>
  <c r="U46" i="46"/>
  <c r="AH46" i="46" s="1"/>
  <c r="AG45" i="46"/>
  <c r="AG47" i="46" s="1"/>
  <c r="AC45" i="46"/>
  <c r="Y45" i="46"/>
  <c r="U45" i="46"/>
  <c r="AF43" i="46"/>
  <c r="AE43" i="46"/>
  <c r="AD43" i="46"/>
  <c r="AB43" i="46"/>
  <c r="AA43" i="46"/>
  <c r="Z43" i="46"/>
  <c r="X43" i="46"/>
  <c r="W43" i="46"/>
  <c r="V43" i="46"/>
  <c r="T43" i="46"/>
  <c r="S43" i="46"/>
  <c r="R43" i="46"/>
  <c r="O43" i="46"/>
  <c r="N43" i="46"/>
  <c r="M43" i="46"/>
  <c r="K43" i="46"/>
  <c r="J43" i="46"/>
  <c r="AG42" i="46"/>
  <c r="AC42" i="46"/>
  <c r="Y42" i="46"/>
  <c r="U42" i="46"/>
  <c r="AG41" i="46"/>
  <c r="AC41" i="46"/>
  <c r="Y41" i="46"/>
  <c r="U41" i="46"/>
  <c r="AF39" i="46"/>
  <c r="AE39" i="46"/>
  <c r="AD39" i="46"/>
  <c r="AB39" i="46"/>
  <c r="AA39" i="46"/>
  <c r="Z39" i="46"/>
  <c r="X39" i="46"/>
  <c r="W39" i="46"/>
  <c r="V39" i="46"/>
  <c r="T39" i="46"/>
  <c r="S39" i="46"/>
  <c r="R39" i="46"/>
  <c r="O39" i="46"/>
  <c r="N39" i="46"/>
  <c r="M39" i="46"/>
  <c r="K39" i="46"/>
  <c r="J39" i="46"/>
  <c r="AG38" i="46"/>
  <c r="AC38" i="46"/>
  <c r="Y38" i="46"/>
  <c r="U38" i="46"/>
  <c r="AH38" i="46" s="1"/>
  <c r="AG37" i="46"/>
  <c r="AC37" i="46"/>
  <c r="Y37" i="46"/>
  <c r="U37" i="46"/>
  <c r="U39" i="46" s="1"/>
  <c r="AF35" i="46"/>
  <c r="AE35" i="46"/>
  <c r="AD35" i="46"/>
  <c r="AB35" i="46"/>
  <c r="AA35" i="46"/>
  <c r="Z35" i="46"/>
  <c r="X35" i="46"/>
  <c r="W35" i="46"/>
  <c r="V35" i="46"/>
  <c r="T35" i="46"/>
  <c r="S35" i="46"/>
  <c r="R35" i="46"/>
  <c r="O35" i="46"/>
  <c r="N35" i="46"/>
  <c r="M35" i="46"/>
  <c r="K35" i="46"/>
  <c r="J35" i="46"/>
  <c r="AG34" i="46"/>
  <c r="AC34" i="46"/>
  <c r="AH34" i="46" s="1"/>
  <c r="AI34" i="46" s="1"/>
  <c r="Y34" i="46"/>
  <c r="U34" i="46"/>
  <c r="AG33" i="46"/>
  <c r="AC33" i="46"/>
  <c r="AC35" i="46" s="1"/>
  <c r="Y33" i="46"/>
  <c r="Y35" i="46" s="1"/>
  <c r="U33" i="46"/>
  <c r="AF31" i="46"/>
  <c r="AE31" i="46"/>
  <c r="AD31" i="46"/>
  <c r="AB31" i="46"/>
  <c r="AA31" i="46"/>
  <c r="Z31" i="46"/>
  <c r="X31" i="46"/>
  <c r="W31" i="46"/>
  <c r="V31" i="46"/>
  <c r="T31" i="46"/>
  <c r="S31" i="46"/>
  <c r="R31" i="46"/>
  <c r="O31" i="46"/>
  <c r="N31" i="46"/>
  <c r="M31" i="46"/>
  <c r="K31" i="46"/>
  <c r="J31" i="46"/>
  <c r="AG30" i="46"/>
  <c r="AC30" i="46"/>
  <c r="Y30" i="46"/>
  <c r="U30" i="46"/>
  <c r="AH30" i="46" s="1"/>
  <c r="AG29" i="46"/>
  <c r="AG31" i="46" s="1"/>
  <c r="AC29" i="46"/>
  <c r="AC31" i="46" s="1"/>
  <c r="Y29" i="46"/>
  <c r="Y31" i="46" s="1"/>
  <c r="U29" i="46"/>
  <c r="AF27" i="46"/>
  <c r="AE27" i="46"/>
  <c r="AD27" i="46"/>
  <c r="AB27" i="46"/>
  <c r="AA27" i="46"/>
  <c r="Z27" i="46"/>
  <c r="X27" i="46"/>
  <c r="W27" i="46"/>
  <c r="V27" i="46"/>
  <c r="T27" i="46"/>
  <c r="S27" i="46"/>
  <c r="R27" i="46"/>
  <c r="O27" i="46"/>
  <c r="N27" i="46"/>
  <c r="M27" i="46"/>
  <c r="K27" i="46"/>
  <c r="J27" i="46"/>
  <c r="AG26" i="46"/>
  <c r="AC26" i="46"/>
  <c r="Y26" i="46"/>
  <c r="U26" i="46"/>
  <c r="AG25" i="46"/>
  <c r="AG27" i="46" s="1"/>
  <c r="AC25" i="46"/>
  <c r="AC27" i="46" s="1"/>
  <c r="Y25" i="46"/>
  <c r="U25" i="46"/>
  <c r="AF23" i="46"/>
  <c r="AE23" i="46"/>
  <c r="AD23" i="46"/>
  <c r="AB23" i="46"/>
  <c r="AA23" i="46"/>
  <c r="Z23" i="46"/>
  <c r="X23" i="46"/>
  <c r="W23" i="46"/>
  <c r="V23" i="46"/>
  <c r="T23" i="46"/>
  <c r="S23" i="46"/>
  <c r="R23" i="46"/>
  <c r="O23" i="46"/>
  <c r="N23" i="46"/>
  <c r="M23" i="46"/>
  <c r="K23" i="46"/>
  <c r="J23" i="46"/>
  <c r="AG22" i="46"/>
  <c r="AC22" i="46"/>
  <c r="Y22" i="46"/>
  <c r="U22" i="46"/>
  <c r="AG21" i="46"/>
  <c r="AG23" i="46" s="1"/>
  <c r="AC21" i="46"/>
  <c r="Y21" i="46"/>
  <c r="U21" i="46"/>
  <c r="AF19" i="46"/>
  <c r="AE19" i="46"/>
  <c r="AD19" i="46"/>
  <c r="AB19" i="46"/>
  <c r="AA19" i="46"/>
  <c r="Z19" i="46"/>
  <c r="X19" i="46"/>
  <c r="W19" i="46"/>
  <c r="V19" i="46"/>
  <c r="T19" i="46"/>
  <c r="S19" i="46"/>
  <c r="R19" i="46"/>
  <c r="O19" i="46"/>
  <c r="N19" i="46"/>
  <c r="M19" i="46"/>
  <c r="K19" i="46"/>
  <c r="J19" i="46"/>
  <c r="AG18" i="46"/>
  <c r="AC18" i="46"/>
  <c r="Y18" i="46"/>
  <c r="U18" i="46"/>
  <c r="AG17" i="46"/>
  <c r="AC17" i="46"/>
  <c r="Y17" i="46"/>
  <c r="U17" i="46"/>
  <c r="AF15" i="46"/>
  <c r="AE15" i="46"/>
  <c r="AD15" i="46"/>
  <c r="AB15" i="46"/>
  <c r="AA15" i="46"/>
  <c r="Z15" i="46"/>
  <c r="X15" i="46"/>
  <c r="W15" i="46"/>
  <c r="V15" i="46"/>
  <c r="T15" i="46"/>
  <c r="S15" i="46"/>
  <c r="R15" i="46"/>
  <c r="O15" i="46"/>
  <c r="N15" i="46"/>
  <c r="M15" i="46"/>
  <c r="K15" i="46"/>
  <c r="J15" i="46"/>
  <c r="AG14" i="46"/>
  <c r="AC14" i="46"/>
  <c r="Y14" i="46"/>
  <c r="AH14" i="46" s="1"/>
  <c r="U14" i="46"/>
  <c r="AG13" i="46"/>
  <c r="AC13" i="46"/>
  <c r="Y13" i="46"/>
  <c r="Y15" i="46" s="1"/>
  <c r="U13" i="46"/>
  <c r="U15" i="46" s="1"/>
  <c r="AF11" i="46"/>
  <c r="AE11" i="46"/>
  <c r="AD11" i="46"/>
  <c r="AB11" i="46"/>
  <c r="AA11" i="46"/>
  <c r="Z11" i="46"/>
  <c r="X11" i="46"/>
  <c r="W11" i="46"/>
  <c r="V11" i="46"/>
  <c r="T11" i="46"/>
  <c r="S11" i="46"/>
  <c r="R11" i="46"/>
  <c r="O11" i="46"/>
  <c r="N11" i="46"/>
  <c r="M11" i="46"/>
  <c r="K11" i="46"/>
  <c r="J11" i="46"/>
  <c r="AG10" i="46"/>
  <c r="AC10" i="46"/>
  <c r="Y10" i="46"/>
  <c r="U10" i="46"/>
  <c r="AG9" i="46"/>
  <c r="AC9" i="46"/>
  <c r="AC11" i="46" s="1"/>
  <c r="Y9" i="46"/>
  <c r="Y11" i="46" s="1"/>
  <c r="U9" i="46"/>
  <c r="U11" i="46" s="1"/>
  <c r="S25" i="45"/>
  <c r="A25" i="45"/>
  <c r="V25" i="45"/>
  <c r="U25" i="45"/>
  <c r="T25" i="45"/>
  <c r="P25" i="45"/>
  <c r="O25" i="45"/>
  <c r="M25" i="45"/>
  <c r="K25" i="45"/>
  <c r="J25" i="45"/>
  <c r="H25" i="45"/>
  <c r="G25" i="45"/>
  <c r="F25" i="45"/>
  <c r="E25" i="45"/>
  <c r="A76" i="44"/>
  <c r="AF75" i="44"/>
  <c r="AE75" i="44"/>
  <c r="AD75" i="44"/>
  <c r="AB75" i="44"/>
  <c r="AA75" i="44"/>
  <c r="Z75" i="44"/>
  <c r="X75" i="44"/>
  <c r="W75" i="44"/>
  <c r="L24" i="45" s="1"/>
  <c r="V75" i="44"/>
  <c r="T75" i="44"/>
  <c r="S75" i="44"/>
  <c r="R75" i="44"/>
  <c r="O75" i="44"/>
  <c r="N75" i="44"/>
  <c r="M75" i="44"/>
  <c r="K75" i="44"/>
  <c r="C24" i="45" s="1"/>
  <c r="C25" i="45" s="1"/>
  <c r="J75" i="44"/>
  <c r="J76" i="44" s="1"/>
  <c r="AG74" i="44"/>
  <c r="AC74" i="44"/>
  <c r="Y74" i="44"/>
  <c r="U74" i="44"/>
  <c r="AH74" i="44" s="1"/>
  <c r="AG73" i="44"/>
  <c r="AG75" i="44" s="1"/>
  <c r="AC73" i="44"/>
  <c r="AC75" i="44" s="1"/>
  <c r="Y73" i="44"/>
  <c r="U73" i="44"/>
  <c r="U75" i="44" s="1"/>
  <c r="AF71" i="44"/>
  <c r="AE71" i="44"/>
  <c r="AD71" i="44"/>
  <c r="AB71" i="44"/>
  <c r="AA71" i="44"/>
  <c r="Z71" i="44"/>
  <c r="X71" i="44"/>
  <c r="W71" i="44"/>
  <c r="V71" i="44"/>
  <c r="T71" i="44"/>
  <c r="S71" i="44"/>
  <c r="R71" i="44"/>
  <c r="O71" i="44"/>
  <c r="N71" i="44"/>
  <c r="M71" i="44"/>
  <c r="K71" i="44"/>
  <c r="J71" i="44"/>
  <c r="AG70" i="44"/>
  <c r="AC70" i="44"/>
  <c r="Y70" i="44"/>
  <c r="AH70" i="44" s="1"/>
  <c r="AI70" i="44" s="1"/>
  <c r="U70" i="44"/>
  <c r="AG69" i="44"/>
  <c r="AC69" i="44"/>
  <c r="AC71" i="44" s="1"/>
  <c r="Y69" i="44"/>
  <c r="U69" i="44"/>
  <c r="U71" i="44" s="1"/>
  <c r="AF63" i="44"/>
  <c r="AE63" i="44"/>
  <c r="AD63" i="44"/>
  <c r="AB63" i="44"/>
  <c r="AA63" i="44"/>
  <c r="Z63" i="44"/>
  <c r="X63" i="44"/>
  <c r="W63" i="44"/>
  <c r="V63" i="44"/>
  <c r="T63" i="44"/>
  <c r="S63" i="44"/>
  <c r="R63" i="44"/>
  <c r="O63" i="44"/>
  <c r="N63" i="44"/>
  <c r="M63" i="44"/>
  <c r="K63" i="44"/>
  <c r="J63" i="44"/>
  <c r="AG62" i="44"/>
  <c r="AC62" i="44"/>
  <c r="AH62" i="44" s="1"/>
  <c r="Y62" i="44"/>
  <c r="U62" i="44"/>
  <c r="AG61" i="44"/>
  <c r="AC61" i="44"/>
  <c r="Y61" i="44"/>
  <c r="Y63" i="44" s="1"/>
  <c r="U61" i="44"/>
  <c r="AF59" i="44"/>
  <c r="AE59" i="44"/>
  <c r="AD59" i="44"/>
  <c r="AB59" i="44"/>
  <c r="AA59" i="44"/>
  <c r="Z59" i="44"/>
  <c r="X59" i="44"/>
  <c r="W59" i="44"/>
  <c r="V59" i="44"/>
  <c r="T59" i="44"/>
  <c r="S59" i="44"/>
  <c r="R59" i="44"/>
  <c r="O59" i="44"/>
  <c r="N59" i="44"/>
  <c r="M59" i="44"/>
  <c r="K59" i="44"/>
  <c r="J59" i="44"/>
  <c r="AG58" i="44"/>
  <c r="AC58" i="44"/>
  <c r="Y58" i="44"/>
  <c r="U58" i="44"/>
  <c r="AH58" i="44" s="1"/>
  <c r="AG57" i="44"/>
  <c r="AC57" i="44"/>
  <c r="AC59" i="44" s="1"/>
  <c r="Y57" i="44"/>
  <c r="U57" i="44"/>
  <c r="AF55" i="44"/>
  <c r="AE55" i="44"/>
  <c r="AD55" i="44"/>
  <c r="AC55" i="44"/>
  <c r="AB55" i="44"/>
  <c r="AA55" i="44"/>
  <c r="Z55" i="44"/>
  <c r="X55" i="44"/>
  <c r="W55" i="44"/>
  <c r="V55" i="44"/>
  <c r="T55" i="44"/>
  <c r="S55" i="44"/>
  <c r="R55" i="44"/>
  <c r="O55" i="44"/>
  <c r="N55" i="44"/>
  <c r="M55" i="44"/>
  <c r="K55" i="44"/>
  <c r="J55" i="44"/>
  <c r="AG54" i="44"/>
  <c r="AC54" i="44"/>
  <c r="Y54" i="44"/>
  <c r="U54" i="44"/>
  <c r="AG53" i="44"/>
  <c r="AC53" i="44"/>
  <c r="Y53" i="44"/>
  <c r="U53" i="44"/>
  <c r="U55" i="44" s="1"/>
  <c r="AF51" i="44"/>
  <c r="AE51" i="44"/>
  <c r="AD51" i="44"/>
  <c r="AB51" i="44"/>
  <c r="AA51" i="44"/>
  <c r="Z51" i="44"/>
  <c r="X51" i="44"/>
  <c r="W51" i="44"/>
  <c r="V51" i="44"/>
  <c r="T51" i="44"/>
  <c r="S51" i="44"/>
  <c r="R51" i="44"/>
  <c r="O51" i="44"/>
  <c r="N51" i="44"/>
  <c r="M51" i="44"/>
  <c r="J51" i="44"/>
  <c r="AG50" i="44"/>
  <c r="AH50" i="44" s="1"/>
  <c r="AC50" i="44"/>
  <c r="Y50" i="44"/>
  <c r="U50" i="44"/>
  <c r="AG49" i="44"/>
  <c r="AC49" i="44"/>
  <c r="AH49" i="44" s="1"/>
  <c r="Y49" i="44"/>
  <c r="U49" i="44"/>
  <c r="U51" i="44" s="1"/>
  <c r="AF47" i="44"/>
  <c r="AE47" i="44"/>
  <c r="AD47" i="44"/>
  <c r="AB47" i="44"/>
  <c r="AA47" i="44"/>
  <c r="Z47" i="44"/>
  <c r="X47" i="44"/>
  <c r="W47" i="44"/>
  <c r="V47" i="44"/>
  <c r="T47" i="44"/>
  <c r="S47" i="44"/>
  <c r="R47" i="44"/>
  <c r="O47" i="44"/>
  <c r="N47" i="44"/>
  <c r="M47" i="44"/>
  <c r="K47" i="44"/>
  <c r="J47" i="44"/>
  <c r="AG46" i="44"/>
  <c r="AC46" i="44"/>
  <c r="Y46" i="44"/>
  <c r="U46" i="44"/>
  <c r="AH46" i="44" s="1"/>
  <c r="AG45" i="44"/>
  <c r="AC45" i="44"/>
  <c r="AC47" i="44" s="1"/>
  <c r="Y45" i="44"/>
  <c r="Y47" i="44" s="1"/>
  <c r="U45" i="44"/>
  <c r="U47" i="44" s="1"/>
  <c r="AF43" i="44"/>
  <c r="AE43" i="44"/>
  <c r="AD43" i="44"/>
  <c r="AB43" i="44"/>
  <c r="AA43" i="44"/>
  <c r="Z43" i="44"/>
  <c r="X43" i="44"/>
  <c r="W43" i="44"/>
  <c r="V43" i="44"/>
  <c r="T43" i="44"/>
  <c r="S43" i="44"/>
  <c r="R43" i="44"/>
  <c r="O43" i="44"/>
  <c r="N43" i="44"/>
  <c r="M43" i="44"/>
  <c r="K43" i="44"/>
  <c r="J43" i="44"/>
  <c r="AG42" i="44"/>
  <c r="AC42" i="44"/>
  <c r="AC43" i="44" s="1"/>
  <c r="Y42" i="44"/>
  <c r="U42" i="44"/>
  <c r="AG41" i="44"/>
  <c r="AC41" i="44"/>
  <c r="Y41" i="44"/>
  <c r="U41" i="44"/>
  <c r="AF39" i="44"/>
  <c r="AE39" i="44"/>
  <c r="AD39" i="44"/>
  <c r="AB39" i="44"/>
  <c r="AA39" i="44"/>
  <c r="Z39" i="44"/>
  <c r="X39" i="44"/>
  <c r="W39" i="44"/>
  <c r="V39" i="44"/>
  <c r="T39" i="44"/>
  <c r="S39" i="44"/>
  <c r="R39" i="44"/>
  <c r="O39" i="44"/>
  <c r="N39" i="44"/>
  <c r="M39" i="44"/>
  <c r="K39" i="44"/>
  <c r="J39" i="44"/>
  <c r="AG38" i="44"/>
  <c r="AC38" i="44"/>
  <c r="Y38" i="44"/>
  <c r="U38" i="44"/>
  <c r="AG37" i="44"/>
  <c r="AG39" i="44" s="1"/>
  <c r="AC37" i="44"/>
  <c r="AC39" i="44" s="1"/>
  <c r="Y37" i="44"/>
  <c r="Y39" i="44" s="1"/>
  <c r="U37" i="44"/>
  <c r="AH37" i="44" s="1"/>
  <c r="AI37" i="44" s="1"/>
  <c r="AF35" i="44"/>
  <c r="AE35" i="44"/>
  <c r="AD35" i="44"/>
  <c r="AB35" i="44"/>
  <c r="AA35" i="44"/>
  <c r="Z35" i="44"/>
  <c r="X35" i="44"/>
  <c r="W35" i="44"/>
  <c r="V35" i="44"/>
  <c r="T35" i="44"/>
  <c r="S35" i="44"/>
  <c r="R35" i="44"/>
  <c r="O35" i="44"/>
  <c r="N35" i="44"/>
  <c r="M35" i="44"/>
  <c r="K35" i="44"/>
  <c r="J35" i="44"/>
  <c r="AG34" i="44"/>
  <c r="AC34" i="44"/>
  <c r="Y34" i="44"/>
  <c r="U34" i="44"/>
  <c r="AG33" i="44"/>
  <c r="AC33" i="44"/>
  <c r="AC35" i="44" s="1"/>
  <c r="Y33" i="44"/>
  <c r="Y35" i="44" s="1"/>
  <c r="U33" i="44"/>
  <c r="U35" i="44" s="1"/>
  <c r="AF31" i="44"/>
  <c r="AE31" i="44"/>
  <c r="AD31" i="44"/>
  <c r="AB31" i="44"/>
  <c r="AA31" i="44"/>
  <c r="Z31" i="44"/>
  <c r="X31" i="44"/>
  <c r="W31" i="44"/>
  <c r="V31" i="44"/>
  <c r="T31" i="44"/>
  <c r="S31" i="44"/>
  <c r="R31" i="44"/>
  <c r="O31" i="44"/>
  <c r="N31" i="44"/>
  <c r="M31" i="44"/>
  <c r="K31" i="44"/>
  <c r="J31" i="44"/>
  <c r="AG30" i="44"/>
  <c r="AC30" i="44"/>
  <c r="Y30" i="44"/>
  <c r="U30" i="44"/>
  <c r="AG29" i="44"/>
  <c r="AC29" i="44"/>
  <c r="Y29" i="44"/>
  <c r="Y31" i="44" s="1"/>
  <c r="U29" i="44"/>
  <c r="U31" i="44" s="1"/>
  <c r="AF27" i="44"/>
  <c r="AE27" i="44"/>
  <c r="AD27" i="44"/>
  <c r="AB27" i="44"/>
  <c r="AA27" i="44"/>
  <c r="Z27" i="44"/>
  <c r="X27" i="44"/>
  <c r="W27" i="44"/>
  <c r="V27" i="44"/>
  <c r="T27" i="44"/>
  <c r="S27" i="44"/>
  <c r="R27" i="44"/>
  <c r="O27" i="44"/>
  <c r="N27" i="44"/>
  <c r="M27" i="44"/>
  <c r="K27" i="44"/>
  <c r="J27" i="44"/>
  <c r="AG26" i="44"/>
  <c r="AG27" i="44" s="1"/>
  <c r="AC26" i="44"/>
  <c r="Y26" i="44"/>
  <c r="U26" i="44"/>
  <c r="AG25" i="44"/>
  <c r="AC25" i="44"/>
  <c r="AC27" i="44" s="1"/>
  <c r="Y25" i="44"/>
  <c r="U25" i="44"/>
  <c r="AF23" i="44"/>
  <c r="AE23" i="44"/>
  <c r="AD23" i="44"/>
  <c r="AB23" i="44"/>
  <c r="AA23" i="44"/>
  <c r="Z23" i="44"/>
  <c r="X23" i="44"/>
  <c r="W23" i="44"/>
  <c r="V23" i="44"/>
  <c r="T23" i="44"/>
  <c r="S23" i="44"/>
  <c r="R23" i="44"/>
  <c r="O23" i="44"/>
  <c r="N23" i="44"/>
  <c r="M23" i="44"/>
  <c r="K23" i="44"/>
  <c r="J23" i="44"/>
  <c r="AG22" i="44"/>
  <c r="AC22" i="44"/>
  <c r="Y22" i="44"/>
  <c r="U22" i="44"/>
  <c r="AG21" i="44"/>
  <c r="AC21" i="44"/>
  <c r="AC23" i="44" s="1"/>
  <c r="Y21" i="44"/>
  <c r="U21" i="44"/>
  <c r="U23" i="44" s="1"/>
  <c r="AF19" i="44"/>
  <c r="AE19" i="44"/>
  <c r="AD19" i="44"/>
  <c r="AB19" i="44"/>
  <c r="AA19" i="44"/>
  <c r="Z19" i="44"/>
  <c r="X19" i="44"/>
  <c r="W19" i="44"/>
  <c r="V19" i="44"/>
  <c r="T19" i="44"/>
  <c r="S19" i="44"/>
  <c r="R19" i="44"/>
  <c r="O19" i="44"/>
  <c r="N19" i="44"/>
  <c r="M19" i="44"/>
  <c r="K19" i="44"/>
  <c r="J19" i="44"/>
  <c r="AG18" i="44"/>
  <c r="AG19" i="44" s="1"/>
  <c r="AC18" i="44"/>
  <c r="Y18" i="44"/>
  <c r="U18" i="44"/>
  <c r="AG17" i="44"/>
  <c r="AC17" i="44"/>
  <c r="Y17" i="44"/>
  <c r="Y19" i="44" s="1"/>
  <c r="U17" i="44"/>
  <c r="U19" i="44" s="1"/>
  <c r="AF15" i="44"/>
  <c r="AE15" i="44"/>
  <c r="AD15" i="44"/>
  <c r="AB15" i="44"/>
  <c r="AA15" i="44"/>
  <c r="Z15" i="44"/>
  <c r="X15" i="44"/>
  <c r="W15" i="44"/>
  <c r="V15" i="44"/>
  <c r="T15" i="44"/>
  <c r="S15" i="44"/>
  <c r="R15" i="44"/>
  <c r="O15" i="44"/>
  <c r="N15" i="44"/>
  <c r="M15" i="44"/>
  <c r="K15" i="44"/>
  <c r="J15" i="44"/>
  <c r="AG14" i="44"/>
  <c r="AC14" i="44"/>
  <c r="Y14" i="44"/>
  <c r="U14" i="44"/>
  <c r="AG13" i="44"/>
  <c r="AC13" i="44"/>
  <c r="Y13" i="44"/>
  <c r="Y15" i="44" s="1"/>
  <c r="U13" i="44"/>
  <c r="U15" i="44" s="1"/>
  <c r="AF11" i="44"/>
  <c r="AE11" i="44"/>
  <c r="AD11" i="44"/>
  <c r="AB11" i="44"/>
  <c r="AA11" i="44"/>
  <c r="Z11" i="44"/>
  <c r="X11" i="44"/>
  <c r="W11" i="44"/>
  <c r="V11" i="44"/>
  <c r="T11" i="44"/>
  <c r="S11" i="44"/>
  <c r="R11" i="44"/>
  <c r="O11" i="44"/>
  <c r="N11" i="44"/>
  <c r="M11" i="44"/>
  <c r="K11" i="44"/>
  <c r="J11" i="44"/>
  <c r="AG10" i="44"/>
  <c r="AC10" i="44"/>
  <c r="Y10" i="44"/>
  <c r="U10" i="44"/>
  <c r="AH10" i="44" s="1"/>
  <c r="AG9" i="44"/>
  <c r="AC9" i="44"/>
  <c r="AC11" i="44" s="1"/>
  <c r="Y9" i="44"/>
  <c r="U9" i="44"/>
  <c r="A25" i="9"/>
  <c r="D25" i="9"/>
  <c r="E25" i="9"/>
  <c r="H25" i="9"/>
  <c r="O25" i="9"/>
  <c r="P25" i="9"/>
  <c r="U25" i="9"/>
  <c r="Q76" i="8"/>
  <c r="P76" i="8"/>
  <c r="L76" i="8"/>
  <c r="A76" i="8"/>
  <c r="AG75" i="8"/>
  <c r="AF75" i="8"/>
  <c r="AE75" i="8"/>
  <c r="AD75" i="8"/>
  <c r="AB75" i="8"/>
  <c r="AA75" i="8"/>
  <c r="Z75" i="8"/>
  <c r="X75" i="8"/>
  <c r="M24" i="9" s="1"/>
  <c r="M25" i="9" s="1"/>
  <c r="W75" i="8"/>
  <c r="V75" i="8"/>
  <c r="K24" i="9" s="1"/>
  <c r="T75" i="8"/>
  <c r="S75" i="8"/>
  <c r="R75" i="8"/>
  <c r="O75" i="8"/>
  <c r="N75" i="8"/>
  <c r="M75" i="8"/>
  <c r="K75" i="8"/>
  <c r="C24" i="9" s="1"/>
  <c r="C25" i="9" s="1"/>
  <c r="J75" i="8"/>
  <c r="B24" i="9" s="1"/>
  <c r="AG74" i="8"/>
  <c r="AC74" i="8"/>
  <c r="Y74" i="8"/>
  <c r="U74" i="8"/>
  <c r="AH74" i="8" s="1"/>
  <c r="AG73" i="8"/>
  <c r="AC73" i="8"/>
  <c r="AC75" i="8" s="1"/>
  <c r="Y73" i="8"/>
  <c r="Y75" i="8" s="1"/>
  <c r="N24" i="9" s="1"/>
  <c r="U73" i="8"/>
  <c r="U75" i="8" s="1"/>
  <c r="AF71" i="8"/>
  <c r="AE71" i="8"/>
  <c r="AD71" i="8"/>
  <c r="AC71" i="8"/>
  <c r="AB71" i="8"/>
  <c r="AA71" i="8"/>
  <c r="Z71" i="8"/>
  <c r="X71" i="8"/>
  <c r="W71" i="8"/>
  <c r="V71" i="8"/>
  <c r="T71" i="8"/>
  <c r="S71" i="8"/>
  <c r="R71" i="8"/>
  <c r="O71" i="8"/>
  <c r="N71" i="8"/>
  <c r="M71" i="8"/>
  <c r="K71" i="8"/>
  <c r="J71" i="8"/>
  <c r="AG70" i="8"/>
  <c r="AC70" i="8"/>
  <c r="Y70" i="8"/>
  <c r="AH70" i="8" s="1"/>
  <c r="U70" i="8"/>
  <c r="AG69" i="8"/>
  <c r="AG71" i="8" s="1"/>
  <c r="AC69" i="8"/>
  <c r="Y69" i="8"/>
  <c r="U69" i="8"/>
  <c r="U71" i="8" s="1"/>
  <c r="AF67" i="8"/>
  <c r="AE67" i="8"/>
  <c r="AD67" i="8"/>
  <c r="AC67" i="8"/>
  <c r="AB67" i="8"/>
  <c r="AA67" i="8"/>
  <c r="Z67" i="8"/>
  <c r="X67" i="8"/>
  <c r="W67" i="8"/>
  <c r="V67" i="8"/>
  <c r="U67" i="8"/>
  <c r="T67" i="8"/>
  <c r="S67" i="8"/>
  <c r="R67" i="8"/>
  <c r="O67" i="8"/>
  <c r="N67" i="8"/>
  <c r="M67" i="8"/>
  <c r="K67" i="8"/>
  <c r="J67" i="8"/>
  <c r="AG66" i="8"/>
  <c r="AC66" i="8"/>
  <c r="AH66" i="8" s="1"/>
  <c r="Y66" i="8"/>
  <c r="U66" i="8"/>
  <c r="AG65" i="8"/>
  <c r="AG67" i="8" s="1"/>
  <c r="AC65" i="8"/>
  <c r="Y65" i="8"/>
  <c r="AH65" i="8" s="1"/>
  <c r="U65" i="8"/>
  <c r="AF63" i="8"/>
  <c r="AE63" i="8"/>
  <c r="AD63" i="8"/>
  <c r="AB63" i="8"/>
  <c r="AA63" i="8"/>
  <c r="Z63" i="8"/>
  <c r="X63" i="8"/>
  <c r="W63" i="8"/>
  <c r="V63" i="8"/>
  <c r="T63" i="8"/>
  <c r="S63" i="8"/>
  <c r="R63" i="8"/>
  <c r="O63" i="8"/>
  <c r="N63" i="8"/>
  <c r="M63" i="8"/>
  <c r="K63" i="8"/>
  <c r="J63" i="8"/>
  <c r="AG62" i="8"/>
  <c r="AC62" i="8"/>
  <c r="Y62" i="8"/>
  <c r="U62" i="8"/>
  <c r="AH62" i="8" s="1"/>
  <c r="AH61" i="8"/>
  <c r="AH63" i="8" s="1"/>
  <c r="AG61" i="8"/>
  <c r="AG63" i="8" s="1"/>
  <c r="AC61" i="8"/>
  <c r="AC63" i="8" s="1"/>
  <c r="Y61" i="8"/>
  <c r="Y63" i="8" s="1"/>
  <c r="U61" i="8"/>
  <c r="U63" i="8" s="1"/>
  <c r="AF59" i="8"/>
  <c r="AE59" i="8"/>
  <c r="AD59" i="8"/>
  <c r="AB59" i="8"/>
  <c r="AA59" i="8"/>
  <c r="Z59" i="8"/>
  <c r="Y59" i="8"/>
  <c r="X59" i="8"/>
  <c r="W59" i="8"/>
  <c r="V59" i="8"/>
  <c r="T59" i="8"/>
  <c r="S59" i="8"/>
  <c r="R59" i="8"/>
  <c r="O59" i="8"/>
  <c r="N59" i="8"/>
  <c r="M59" i="8"/>
  <c r="K59" i="8"/>
  <c r="J59" i="8"/>
  <c r="AG58" i="8"/>
  <c r="AG59" i="8" s="1"/>
  <c r="AC58" i="8"/>
  <c r="Y58" i="8"/>
  <c r="U58" i="8"/>
  <c r="AH58" i="8" s="1"/>
  <c r="AG57" i="8"/>
  <c r="AC57" i="8"/>
  <c r="AC59" i="8" s="1"/>
  <c r="Y57" i="8"/>
  <c r="U57" i="8"/>
  <c r="U59" i="8" s="1"/>
  <c r="AF55" i="8"/>
  <c r="AE55" i="8"/>
  <c r="AD55" i="8"/>
  <c r="AC55" i="8"/>
  <c r="AB55" i="8"/>
  <c r="AA55" i="8"/>
  <c r="Z55" i="8"/>
  <c r="X55" i="8"/>
  <c r="W55" i="8"/>
  <c r="V55" i="8"/>
  <c r="T55" i="8"/>
  <c r="S55" i="8"/>
  <c r="R55" i="8"/>
  <c r="O55" i="8"/>
  <c r="N55" i="8"/>
  <c r="M55" i="8"/>
  <c r="M76" i="8" s="1"/>
  <c r="K55" i="8"/>
  <c r="J55" i="8"/>
  <c r="AG54" i="8"/>
  <c r="AC54" i="8"/>
  <c r="Y54" i="8"/>
  <c r="AH54" i="8" s="1"/>
  <c r="U54" i="8"/>
  <c r="AG53" i="8"/>
  <c r="AG55" i="8" s="1"/>
  <c r="AC53" i="8"/>
  <c r="Y53" i="8"/>
  <c r="Y55" i="8" s="1"/>
  <c r="U53" i="8"/>
  <c r="U55" i="8" s="1"/>
  <c r="AF51" i="8"/>
  <c r="AE51" i="8"/>
  <c r="AD51" i="8"/>
  <c r="AC51" i="8"/>
  <c r="AB51" i="8"/>
  <c r="AA51" i="8"/>
  <c r="Z51" i="8"/>
  <c r="X51" i="8"/>
  <c r="W51" i="8"/>
  <c r="V51" i="8"/>
  <c r="U51" i="8"/>
  <c r="T51" i="8"/>
  <c r="S51" i="8"/>
  <c r="R51" i="8"/>
  <c r="O51" i="8"/>
  <c r="N51" i="8"/>
  <c r="M51" i="8"/>
  <c r="J51" i="8"/>
  <c r="AG50" i="8"/>
  <c r="AC50" i="8"/>
  <c r="Y50" i="8"/>
  <c r="AH50" i="8" s="1"/>
  <c r="U50" i="8"/>
  <c r="AI49" i="8"/>
  <c r="AH49" i="8"/>
  <c r="AH51" i="8" s="1"/>
  <c r="AG49" i="8"/>
  <c r="AG51" i="8" s="1"/>
  <c r="AC49" i="8"/>
  <c r="Y49" i="8"/>
  <c r="Y51" i="8" s="1"/>
  <c r="U49" i="8"/>
  <c r="AF47" i="8"/>
  <c r="AE47" i="8"/>
  <c r="AD47" i="8"/>
  <c r="AB47" i="8"/>
  <c r="AA47" i="8"/>
  <c r="Z47" i="8"/>
  <c r="Y47" i="8"/>
  <c r="X47" i="8"/>
  <c r="W47" i="8"/>
  <c r="V47" i="8"/>
  <c r="U47" i="8"/>
  <c r="T47" i="8"/>
  <c r="S47" i="8"/>
  <c r="R47" i="8"/>
  <c r="O47" i="8"/>
  <c r="N47" i="8"/>
  <c r="M47" i="8"/>
  <c r="K47" i="8"/>
  <c r="J47" i="8"/>
  <c r="AH46" i="8"/>
  <c r="AG46" i="8"/>
  <c r="AC46" i="8"/>
  <c r="Y46" i="8"/>
  <c r="U46" i="8"/>
  <c r="AG45" i="8"/>
  <c r="AG47" i="8" s="1"/>
  <c r="AC45" i="8"/>
  <c r="AC47" i="8" s="1"/>
  <c r="Y45" i="8"/>
  <c r="U45" i="8"/>
  <c r="AH45" i="8" s="1"/>
  <c r="AF43" i="8"/>
  <c r="AE43" i="8"/>
  <c r="AD43" i="8"/>
  <c r="AB43" i="8"/>
  <c r="AA43" i="8"/>
  <c r="Z43" i="8"/>
  <c r="X43" i="8"/>
  <c r="W43" i="8"/>
  <c r="V43" i="8"/>
  <c r="T43" i="8"/>
  <c r="S43" i="8"/>
  <c r="R43" i="8"/>
  <c r="O43" i="8"/>
  <c r="N43" i="8"/>
  <c r="M43" i="8"/>
  <c r="K43" i="8"/>
  <c r="J43" i="8"/>
  <c r="AG42" i="8"/>
  <c r="AC42" i="8"/>
  <c r="AC43" i="8" s="1"/>
  <c r="Y42" i="8"/>
  <c r="U42" i="8"/>
  <c r="AH42" i="8" s="1"/>
  <c r="AG41" i="8"/>
  <c r="AG43" i="8" s="1"/>
  <c r="AC41" i="8"/>
  <c r="Y41" i="8"/>
  <c r="Y43" i="8" s="1"/>
  <c r="U41" i="8"/>
  <c r="U43" i="8" s="1"/>
  <c r="AF39" i="8"/>
  <c r="AE39" i="8"/>
  <c r="AD39" i="8"/>
  <c r="AB39" i="8"/>
  <c r="AA39" i="8"/>
  <c r="Z39" i="8"/>
  <c r="Y39" i="8"/>
  <c r="X39" i="8"/>
  <c r="W39" i="8"/>
  <c r="V39" i="8"/>
  <c r="T39" i="8"/>
  <c r="S39" i="8"/>
  <c r="R39" i="8"/>
  <c r="O39" i="8"/>
  <c r="N39" i="8"/>
  <c r="M39" i="8"/>
  <c r="K39" i="8"/>
  <c r="J39" i="8"/>
  <c r="AG38" i="8"/>
  <c r="AG39" i="8" s="1"/>
  <c r="AC38" i="8"/>
  <c r="Y38" i="8"/>
  <c r="U38" i="8"/>
  <c r="U39" i="8" s="1"/>
  <c r="AG37" i="8"/>
  <c r="AC37" i="8"/>
  <c r="AC39" i="8" s="1"/>
  <c r="Y37" i="8"/>
  <c r="U37" i="8"/>
  <c r="AF35" i="8"/>
  <c r="AE35" i="8"/>
  <c r="AD35" i="8"/>
  <c r="AB35" i="8"/>
  <c r="AA35" i="8"/>
  <c r="Z35" i="8"/>
  <c r="X35" i="8"/>
  <c r="W35" i="8"/>
  <c r="V35" i="8"/>
  <c r="T35" i="8"/>
  <c r="S35" i="8"/>
  <c r="R35" i="8"/>
  <c r="O35" i="8"/>
  <c r="N35" i="8"/>
  <c r="M35" i="8"/>
  <c r="K35" i="8"/>
  <c r="J35" i="8"/>
  <c r="AG34" i="8"/>
  <c r="AC34" i="8"/>
  <c r="Y34" i="8"/>
  <c r="AH34" i="8" s="1"/>
  <c r="U34" i="8"/>
  <c r="AI33" i="8"/>
  <c r="AH33" i="8"/>
  <c r="AH35" i="8" s="1"/>
  <c r="AG33" i="8"/>
  <c r="AG35" i="8" s="1"/>
  <c r="AC33" i="8"/>
  <c r="AC35" i="8" s="1"/>
  <c r="Y33" i="8"/>
  <c r="U33" i="8"/>
  <c r="U35" i="8" s="1"/>
  <c r="AF31" i="8"/>
  <c r="AE31" i="8"/>
  <c r="AD31" i="8"/>
  <c r="AB31" i="8"/>
  <c r="AA31" i="8"/>
  <c r="Z31" i="8"/>
  <c r="Y31" i="8"/>
  <c r="X31" i="8"/>
  <c r="W31" i="8"/>
  <c r="V31" i="8"/>
  <c r="U31" i="8"/>
  <c r="T31" i="8"/>
  <c r="S31" i="8"/>
  <c r="R31" i="8"/>
  <c r="O31" i="8"/>
  <c r="N31" i="8"/>
  <c r="M31" i="8"/>
  <c r="K31" i="8"/>
  <c r="J31" i="8"/>
  <c r="AH30" i="8"/>
  <c r="AG30" i="8"/>
  <c r="AC30" i="8"/>
  <c r="Y30" i="8"/>
  <c r="U30" i="8"/>
  <c r="AG29" i="8"/>
  <c r="AG31" i="8" s="1"/>
  <c r="AC29" i="8"/>
  <c r="AC31" i="8" s="1"/>
  <c r="Y29" i="8"/>
  <c r="U29" i="8"/>
  <c r="AH29" i="8" s="1"/>
  <c r="AF27" i="8"/>
  <c r="AE27" i="8"/>
  <c r="AD27" i="8"/>
  <c r="AB27" i="8"/>
  <c r="AA27" i="8"/>
  <c r="Z27" i="8"/>
  <c r="X27" i="8"/>
  <c r="W27" i="8"/>
  <c r="V27" i="8"/>
  <c r="T27" i="8"/>
  <c r="S27" i="8"/>
  <c r="R27" i="8"/>
  <c r="O27" i="8"/>
  <c r="N27" i="8"/>
  <c r="M27" i="8"/>
  <c r="K27" i="8"/>
  <c r="J27" i="8"/>
  <c r="AG26" i="8"/>
  <c r="AC26" i="8"/>
  <c r="AC27" i="8" s="1"/>
  <c r="Y26" i="8"/>
  <c r="U26" i="8"/>
  <c r="AH26" i="8" s="1"/>
  <c r="AG25" i="8"/>
  <c r="AG27" i="8" s="1"/>
  <c r="AC25" i="8"/>
  <c r="Y25" i="8"/>
  <c r="Y27" i="8" s="1"/>
  <c r="U25" i="8"/>
  <c r="U27" i="8" s="1"/>
  <c r="AF23" i="8"/>
  <c r="AE23" i="8"/>
  <c r="AD23" i="8"/>
  <c r="AB23" i="8"/>
  <c r="AA23" i="8"/>
  <c r="Z23" i="8"/>
  <c r="Y23" i="8"/>
  <c r="X23" i="8"/>
  <c r="W23" i="8"/>
  <c r="V23" i="8"/>
  <c r="T23" i="8"/>
  <c r="S23" i="8"/>
  <c r="R23" i="8"/>
  <c r="O23" i="8"/>
  <c r="N23" i="8"/>
  <c r="M23" i="8"/>
  <c r="K23" i="8"/>
  <c r="J23" i="8"/>
  <c r="AG22" i="8"/>
  <c r="AG23" i="8" s="1"/>
  <c r="AC22" i="8"/>
  <c r="Y22" i="8"/>
  <c r="U22" i="8"/>
  <c r="U23" i="8" s="1"/>
  <c r="AG21" i="8"/>
  <c r="AC21" i="8"/>
  <c r="AC23" i="8" s="1"/>
  <c r="Y21" i="8"/>
  <c r="U21" i="8"/>
  <c r="AF19" i="8"/>
  <c r="AE19" i="8"/>
  <c r="AD19" i="8"/>
  <c r="AB19" i="8"/>
  <c r="AB76" i="8" s="1"/>
  <c r="AA19" i="8"/>
  <c r="Z19" i="8"/>
  <c r="X19" i="8"/>
  <c r="W19" i="8"/>
  <c r="V19" i="8"/>
  <c r="T19" i="8"/>
  <c r="T76" i="8" s="1"/>
  <c r="S19" i="8"/>
  <c r="R19" i="8"/>
  <c r="O19" i="8"/>
  <c r="N19" i="8"/>
  <c r="M19" i="8"/>
  <c r="K19" i="8"/>
  <c r="J19" i="8"/>
  <c r="AG18" i="8"/>
  <c r="AC18" i="8"/>
  <c r="Y18" i="8"/>
  <c r="AH18" i="8" s="1"/>
  <c r="U18" i="8"/>
  <c r="AG17" i="8"/>
  <c r="AG19" i="8" s="1"/>
  <c r="AC17" i="8"/>
  <c r="AC19" i="8" s="1"/>
  <c r="Y17" i="8"/>
  <c r="U17" i="8"/>
  <c r="AH17" i="8" s="1"/>
  <c r="AF15" i="8"/>
  <c r="AE15" i="8"/>
  <c r="AD15" i="8"/>
  <c r="AB15" i="8"/>
  <c r="AA15" i="8"/>
  <c r="Z15" i="8"/>
  <c r="Y15" i="8"/>
  <c r="X15" i="8"/>
  <c r="W15" i="8"/>
  <c r="V15" i="8"/>
  <c r="U15" i="8"/>
  <c r="T15" i="8"/>
  <c r="S15" i="8"/>
  <c r="R15" i="8"/>
  <c r="O15" i="8"/>
  <c r="N15" i="8"/>
  <c r="M15" i="8"/>
  <c r="K15" i="8"/>
  <c r="J15" i="8"/>
  <c r="AH14" i="8"/>
  <c r="AG14" i="8"/>
  <c r="AC14" i="8"/>
  <c r="Y14" i="8"/>
  <c r="U14" i="8"/>
  <c r="AG13" i="8"/>
  <c r="AG15" i="8" s="1"/>
  <c r="AC13" i="8"/>
  <c r="AC15" i="8" s="1"/>
  <c r="Y13" i="8"/>
  <c r="U13" i="8"/>
  <c r="AH13" i="8" s="1"/>
  <c r="AF11" i="8"/>
  <c r="AF76" i="8" s="1"/>
  <c r="AE11" i="8"/>
  <c r="AE76" i="8" s="1"/>
  <c r="AD11" i="8"/>
  <c r="AD76" i="8" s="1"/>
  <c r="AB11" i="8"/>
  <c r="AA11" i="8"/>
  <c r="AA76" i="8" s="1"/>
  <c r="Z11" i="8"/>
  <c r="Z76" i="8" s="1"/>
  <c r="X11" i="8"/>
  <c r="X76" i="8" s="1"/>
  <c r="W11" i="8"/>
  <c r="W76" i="8" s="1"/>
  <c r="V11" i="8"/>
  <c r="V76" i="8" s="1"/>
  <c r="T11" i="8"/>
  <c r="S11" i="8"/>
  <c r="S76" i="8" s="1"/>
  <c r="R11" i="8"/>
  <c r="R76" i="8" s="1"/>
  <c r="O11" i="8"/>
  <c r="O76" i="8" s="1"/>
  <c r="N11" i="8"/>
  <c r="N76" i="8" s="1"/>
  <c r="M11" i="8"/>
  <c r="K11" i="8"/>
  <c r="K76" i="8" s="1"/>
  <c r="J11" i="8"/>
  <c r="J76" i="8" s="1"/>
  <c r="AG10" i="8"/>
  <c r="AC10" i="8"/>
  <c r="AC11" i="8" s="1"/>
  <c r="Y10" i="8"/>
  <c r="U10" i="8"/>
  <c r="AH10" i="8" s="1"/>
  <c r="AG9" i="8"/>
  <c r="AG11" i="8" s="1"/>
  <c r="AC9" i="8"/>
  <c r="Y9" i="8"/>
  <c r="AH9" i="8" s="1"/>
  <c r="U9" i="8"/>
  <c r="U11" i="8" s="1"/>
  <c r="D22" i="4"/>
  <c r="E22" i="4"/>
  <c r="F22" i="4"/>
  <c r="G22" i="4"/>
  <c r="H22" i="4"/>
  <c r="I22" i="4"/>
  <c r="K22" i="4"/>
  <c r="L22" i="4"/>
  <c r="M22" i="4"/>
  <c r="O22" i="4"/>
  <c r="P22" i="4"/>
  <c r="Q22" i="4"/>
  <c r="S22" i="4"/>
  <c r="T22" i="4"/>
  <c r="U22" i="4"/>
  <c r="K67" i="3"/>
  <c r="C22" i="4" s="1"/>
  <c r="L77" i="3"/>
  <c r="P77" i="3"/>
  <c r="Q77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J67" i="3"/>
  <c r="B22" i="4" s="1"/>
  <c r="AG66" i="3"/>
  <c r="AC66" i="3"/>
  <c r="Y66" i="3"/>
  <c r="U66" i="3"/>
  <c r="AH66" i="3" s="1"/>
  <c r="AG65" i="3"/>
  <c r="AG67" i="3" s="1"/>
  <c r="V22" i="4" s="1"/>
  <c r="AC65" i="3"/>
  <c r="Y65" i="3"/>
  <c r="Y67" i="3" s="1"/>
  <c r="N22" i="4" s="1"/>
  <c r="U65" i="3"/>
  <c r="U67" i="3" s="1"/>
  <c r="J22" i="4" s="1"/>
  <c r="A25" i="11"/>
  <c r="A76" i="10"/>
  <c r="AF75" i="10"/>
  <c r="AE75" i="10"/>
  <c r="AD75" i="10"/>
  <c r="AC75" i="10"/>
  <c r="AB75" i="10"/>
  <c r="AA75" i="10"/>
  <c r="Z75" i="10"/>
  <c r="X75" i="10"/>
  <c r="W75" i="10"/>
  <c r="V75" i="10"/>
  <c r="V76" i="10" s="1"/>
  <c r="U75" i="10"/>
  <c r="T75" i="10"/>
  <c r="S75" i="10"/>
  <c r="R75" i="10"/>
  <c r="O75" i="10"/>
  <c r="N75" i="10"/>
  <c r="M75" i="10"/>
  <c r="K75" i="10"/>
  <c r="C24" i="11" s="1"/>
  <c r="J75" i="10"/>
  <c r="B24" i="11" s="1"/>
  <c r="AG74" i="10"/>
  <c r="AC74" i="10"/>
  <c r="Y74" i="10"/>
  <c r="U74" i="10"/>
  <c r="AG73" i="10"/>
  <c r="AG75" i="10" s="1"/>
  <c r="AC73" i="10"/>
  <c r="Y73" i="10"/>
  <c r="Y75" i="10" s="1"/>
  <c r="N24" i="11" s="1"/>
  <c r="U73" i="10"/>
  <c r="AF71" i="10"/>
  <c r="AE71" i="10"/>
  <c r="AD71" i="10"/>
  <c r="AB71" i="10"/>
  <c r="AA71" i="10"/>
  <c r="Z71" i="10"/>
  <c r="Y71" i="10"/>
  <c r="X71" i="10"/>
  <c r="W71" i="10"/>
  <c r="V71" i="10"/>
  <c r="T71" i="10"/>
  <c r="S71" i="10"/>
  <c r="R71" i="10"/>
  <c r="O71" i="10"/>
  <c r="N71" i="10"/>
  <c r="M71" i="10"/>
  <c r="K71" i="10"/>
  <c r="J71" i="10"/>
  <c r="AG70" i="10"/>
  <c r="AC70" i="10"/>
  <c r="Y70" i="10"/>
  <c r="U70" i="10"/>
  <c r="AG69" i="10"/>
  <c r="AG71" i="10" s="1"/>
  <c r="AC69" i="10"/>
  <c r="Y69" i="10"/>
  <c r="U69" i="10"/>
  <c r="U71" i="10" s="1"/>
  <c r="AF63" i="10"/>
  <c r="AE63" i="10"/>
  <c r="AD63" i="10"/>
  <c r="AB63" i="10"/>
  <c r="AA63" i="10"/>
  <c r="Z63" i="10"/>
  <c r="X63" i="10"/>
  <c r="W63" i="10"/>
  <c r="V63" i="10"/>
  <c r="T63" i="10"/>
  <c r="S63" i="10"/>
  <c r="R63" i="10"/>
  <c r="O63" i="10"/>
  <c r="N63" i="10"/>
  <c r="M63" i="10"/>
  <c r="K63" i="10"/>
  <c r="J63" i="10"/>
  <c r="AG62" i="10"/>
  <c r="AG63" i="10" s="1"/>
  <c r="AC62" i="10"/>
  <c r="Y62" i="10"/>
  <c r="U62" i="10"/>
  <c r="AG61" i="10"/>
  <c r="AC61" i="10"/>
  <c r="AC63" i="10" s="1"/>
  <c r="Y61" i="10"/>
  <c r="Y63" i="10" s="1"/>
  <c r="U61" i="10"/>
  <c r="AF59" i="10"/>
  <c r="AE59" i="10"/>
  <c r="AD59" i="10"/>
  <c r="AB59" i="10"/>
  <c r="AA59" i="10"/>
  <c r="Z59" i="10"/>
  <c r="X59" i="10"/>
  <c r="W59" i="10"/>
  <c r="V59" i="10"/>
  <c r="T59" i="10"/>
  <c r="S59" i="10"/>
  <c r="R59" i="10"/>
  <c r="O59" i="10"/>
  <c r="N59" i="10"/>
  <c r="M59" i="10"/>
  <c r="K59" i="10"/>
  <c r="J59" i="10"/>
  <c r="AG58" i="10"/>
  <c r="AC58" i="10"/>
  <c r="AC59" i="10" s="1"/>
  <c r="Y58" i="10"/>
  <c r="U58" i="10"/>
  <c r="U59" i="10" s="1"/>
  <c r="AG57" i="10"/>
  <c r="AG59" i="10" s="1"/>
  <c r="AC57" i="10"/>
  <c r="Y57" i="10"/>
  <c r="Y59" i="10" s="1"/>
  <c r="U57" i="10"/>
  <c r="AF55" i="10"/>
  <c r="AE55" i="10"/>
  <c r="AD55" i="10"/>
  <c r="AB55" i="10"/>
  <c r="AA55" i="10"/>
  <c r="Z55" i="10"/>
  <c r="X55" i="10"/>
  <c r="W55" i="10"/>
  <c r="V55" i="10"/>
  <c r="T55" i="10"/>
  <c r="S55" i="10"/>
  <c r="R55" i="10"/>
  <c r="O55" i="10"/>
  <c r="N55" i="10"/>
  <c r="M55" i="10"/>
  <c r="K55" i="10"/>
  <c r="J55" i="10"/>
  <c r="AG54" i="10"/>
  <c r="AC54" i="10"/>
  <c r="Y54" i="10"/>
  <c r="U54" i="10"/>
  <c r="AH54" i="10" s="1"/>
  <c r="AG53" i="10"/>
  <c r="AC53" i="10"/>
  <c r="AC55" i="10" s="1"/>
  <c r="Y53" i="10"/>
  <c r="Y55" i="10" s="1"/>
  <c r="U53" i="10"/>
  <c r="AH53" i="10" s="1"/>
  <c r="AF51" i="10"/>
  <c r="AE51" i="10"/>
  <c r="AD51" i="10"/>
  <c r="AB51" i="10"/>
  <c r="AA51" i="10"/>
  <c r="Z51" i="10"/>
  <c r="X51" i="10"/>
  <c r="W51" i="10"/>
  <c r="V51" i="10"/>
  <c r="T51" i="10"/>
  <c r="S51" i="10"/>
  <c r="R51" i="10"/>
  <c r="O51" i="10"/>
  <c r="N51" i="10"/>
  <c r="M51" i="10"/>
  <c r="J51" i="10"/>
  <c r="AG50" i="10"/>
  <c r="AG51" i="10" s="1"/>
  <c r="AC50" i="10"/>
  <c r="Y50" i="10"/>
  <c r="U50" i="10"/>
  <c r="AG49" i="10"/>
  <c r="AC49" i="10"/>
  <c r="AC51" i="10" s="1"/>
  <c r="Y49" i="10"/>
  <c r="Y51" i="10" s="1"/>
  <c r="U49" i="10"/>
  <c r="U51" i="10" s="1"/>
  <c r="AF47" i="10"/>
  <c r="AE47" i="10"/>
  <c r="AD47" i="10"/>
  <c r="AB47" i="10"/>
  <c r="AA47" i="10"/>
  <c r="Z47" i="10"/>
  <c r="X47" i="10"/>
  <c r="W47" i="10"/>
  <c r="V47" i="10"/>
  <c r="T47" i="10"/>
  <c r="S47" i="10"/>
  <c r="R47" i="10"/>
  <c r="O47" i="10"/>
  <c r="N47" i="10"/>
  <c r="M47" i="10"/>
  <c r="K47" i="10"/>
  <c r="J47" i="10"/>
  <c r="AG46" i="10"/>
  <c r="AC46" i="10"/>
  <c r="Y46" i="10"/>
  <c r="U46" i="10"/>
  <c r="AG45" i="10"/>
  <c r="AG47" i="10" s="1"/>
  <c r="AC45" i="10"/>
  <c r="AC47" i="10" s="1"/>
  <c r="Y45" i="10"/>
  <c r="Y47" i="10" s="1"/>
  <c r="U45" i="10"/>
  <c r="U47" i="10" s="1"/>
  <c r="AF43" i="10"/>
  <c r="AE43" i="10"/>
  <c r="AD43" i="10"/>
  <c r="AB43" i="10"/>
  <c r="AA43" i="10"/>
  <c r="Z43" i="10"/>
  <c r="X43" i="10"/>
  <c r="W43" i="10"/>
  <c r="V43" i="10"/>
  <c r="T43" i="10"/>
  <c r="S43" i="10"/>
  <c r="R43" i="10"/>
  <c r="O43" i="10"/>
  <c r="N43" i="10"/>
  <c r="M43" i="10"/>
  <c r="K43" i="10"/>
  <c r="J43" i="10"/>
  <c r="AG42" i="10"/>
  <c r="AC42" i="10"/>
  <c r="Y42" i="10"/>
  <c r="U42" i="10"/>
  <c r="AG41" i="10"/>
  <c r="AG43" i="10" s="1"/>
  <c r="AC41" i="10"/>
  <c r="AC43" i="10" s="1"/>
  <c r="Y41" i="10"/>
  <c r="U41" i="10"/>
  <c r="AF39" i="10"/>
  <c r="AE39" i="10"/>
  <c r="AD39" i="10"/>
  <c r="AB39" i="10"/>
  <c r="AA39" i="10"/>
  <c r="Z39" i="10"/>
  <c r="X39" i="10"/>
  <c r="W39" i="10"/>
  <c r="V39" i="10"/>
  <c r="T39" i="10"/>
  <c r="S39" i="10"/>
  <c r="R39" i="10"/>
  <c r="O39" i="10"/>
  <c r="N39" i="10"/>
  <c r="M39" i="10"/>
  <c r="K39" i="10"/>
  <c r="J39" i="10"/>
  <c r="AH38" i="10"/>
  <c r="AG38" i="10"/>
  <c r="AC38" i="10"/>
  <c r="Y38" i="10"/>
  <c r="U38" i="10"/>
  <c r="AG37" i="10"/>
  <c r="AC37" i="10"/>
  <c r="Y37" i="10"/>
  <c r="U37" i="10"/>
  <c r="U39" i="10" s="1"/>
  <c r="AF35" i="10"/>
  <c r="AE35" i="10"/>
  <c r="AD35" i="10"/>
  <c r="AB35" i="10"/>
  <c r="AA35" i="10"/>
  <c r="Z35" i="10"/>
  <c r="X35" i="10"/>
  <c r="W35" i="10"/>
  <c r="V35" i="10"/>
  <c r="T35" i="10"/>
  <c r="S35" i="10"/>
  <c r="R35" i="10"/>
  <c r="O35" i="10"/>
  <c r="N35" i="10"/>
  <c r="M35" i="10"/>
  <c r="K35" i="10"/>
  <c r="J35" i="10"/>
  <c r="AG34" i="10"/>
  <c r="AG35" i="10" s="1"/>
  <c r="AC34" i="10"/>
  <c r="Y34" i="10"/>
  <c r="U34" i="10"/>
  <c r="AH34" i="10" s="1"/>
  <c r="AG33" i="10"/>
  <c r="AC33" i="10"/>
  <c r="Y33" i="10"/>
  <c r="Y35" i="10" s="1"/>
  <c r="U33" i="10"/>
  <c r="U35" i="10" s="1"/>
  <c r="AF31" i="10"/>
  <c r="AE31" i="10"/>
  <c r="AD31" i="10"/>
  <c r="AB31" i="10"/>
  <c r="AA31" i="10"/>
  <c r="Z31" i="10"/>
  <c r="X31" i="10"/>
  <c r="W31" i="10"/>
  <c r="V31" i="10"/>
  <c r="T31" i="10"/>
  <c r="S31" i="10"/>
  <c r="R31" i="10"/>
  <c r="O31" i="10"/>
  <c r="N31" i="10"/>
  <c r="M31" i="10"/>
  <c r="K31" i="10"/>
  <c r="J31" i="10"/>
  <c r="AG30" i="10"/>
  <c r="AC30" i="10"/>
  <c r="Y30" i="10"/>
  <c r="U30" i="10"/>
  <c r="AG29" i="10"/>
  <c r="AC29" i="10"/>
  <c r="AC31" i="10" s="1"/>
  <c r="Y29" i="10"/>
  <c r="Y31" i="10" s="1"/>
  <c r="U29" i="10"/>
  <c r="U31" i="10" s="1"/>
  <c r="AF27" i="10"/>
  <c r="AE27" i="10"/>
  <c r="AD27" i="10"/>
  <c r="AB27" i="10"/>
  <c r="AA27" i="10"/>
  <c r="Z27" i="10"/>
  <c r="X27" i="10"/>
  <c r="W27" i="10"/>
  <c r="V27" i="10"/>
  <c r="T27" i="10"/>
  <c r="S27" i="10"/>
  <c r="R27" i="10"/>
  <c r="O27" i="10"/>
  <c r="N27" i="10"/>
  <c r="M27" i="10"/>
  <c r="K27" i="10"/>
  <c r="J27" i="10"/>
  <c r="AG26" i="10"/>
  <c r="AC26" i="10"/>
  <c r="Y26" i="10"/>
  <c r="U26" i="10"/>
  <c r="AG25" i="10"/>
  <c r="AG27" i="10" s="1"/>
  <c r="AC25" i="10"/>
  <c r="AC27" i="10" s="1"/>
  <c r="Y25" i="10"/>
  <c r="U25" i="10"/>
  <c r="AH25" i="10" s="1"/>
  <c r="AF23" i="10"/>
  <c r="AE23" i="10"/>
  <c r="AD23" i="10"/>
  <c r="AB23" i="10"/>
  <c r="AA23" i="10"/>
  <c r="Z23" i="10"/>
  <c r="X23" i="10"/>
  <c r="W23" i="10"/>
  <c r="V23" i="10"/>
  <c r="T23" i="10"/>
  <c r="S23" i="10"/>
  <c r="R23" i="10"/>
  <c r="O23" i="10"/>
  <c r="N23" i="10"/>
  <c r="M23" i="10"/>
  <c r="K23" i="10"/>
  <c r="J23" i="10"/>
  <c r="AG22" i="10"/>
  <c r="AC22" i="10"/>
  <c r="Y22" i="10"/>
  <c r="U22" i="10"/>
  <c r="AH22" i="10" s="1"/>
  <c r="AG21" i="10"/>
  <c r="AC21" i="10"/>
  <c r="Y21" i="10"/>
  <c r="U21" i="10"/>
  <c r="AF19" i="10"/>
  <c r="AE19" i="10"/>
  <c r="AD19" i="10"/>
  <c r="AB19" i="10"/>
  <c r="AA19" i="10"/>
  <c r="Z19" i="10"/>
  <c r="X19" i="10"/>
  <c r="W19" i="10"/>
  <c r="V19" i="10"/>
  <c r="T19" i="10"/>
  <c r="S19" i="10"/>
  <c r="R19" i="10"/>
  <c r="O19" i="10"/>
  <c r="N19" i="10"/>
  <c r="M19" i="10"/>
  <c r="K19" i="10"/>
  <c r="J19" i="10"/>
  <c r="AG18" i="10"/>
  <c r="AG19" i="10" s="1"/>
  <c r="AC18" i="10"/>
  <c r="Y18" i="10"/>
  <c r="U18" i="10"/>
  <c r="AG17" i="10"/>
  <c r="AC17" i="10"/>
  <c r="Y17" i="10"/>
  <c r="U17" i="10"/>
  <c r="U19" i="10" s="1"/>
  <c r="AF15" i="10"/>
  <c r="AE15" i="10"/>
  <c r="AD15" i="10"/>
  <c r="AB15" i="10"/>
  <c r="AA15" i="10"/>
  <c r="Z15" i="10"/>
  <c r="X15" i="10"/>
  <c r="W15" i="10"/>
  <c r="V15" i="10"/>
  <c r="T15" i="10"/>
  <c r="S15" i="10"/>
  <c r="R15" i="10"/>
  <c r="O15" i="10"/>
  <c r="N15" i="10"/>
  <c r="M15" i="10"/>
  <c r="K15" i="10"/>
  <c r="J15" i="10"/>
  <c r="AG14" i="10"/>
  <c r="AC14" i="10"/>
  <c r="Y14" i="10"/>
  <c r="U14" i="10"/>
  <c r="AH14" i="10" s="1"/>
  <c r="AG13" i="10"/>
  <c r="AC13" i="10"/>
  <c r="Y13" i="10"/>
  <c r="Y15" i="10" s="1"/>
  <c r="U13" i="10"/>
  <c r="U15" i="10" s="1"/>
  <c r="AF11" i="10"/>
  <c r="AE11" i="10"/>
  <c r="AD11" i="10"/>
  <c r="AC11" i="10"/>
  <c r="AB11" i="10"/>
  <c r="AA11" i="10"/>
  <c r="Z11" i="10"/>
  <c r="X11" i="10"/>
  <c r="W11" i="10"/>
  <c r="V11" i="10"/>
  <c r="T11" i="10"/>
  <c r="S11" i="10"/>
  <c r="R11" i="10"/>
  <c r="O11" i="10"/>
  <c r="N11" i="10"/>
  <c r="M11" i="10"/>
  <c r="K11" i="10"/>
  <c r="J11" i="10"/>
  <c r="AG10" i="10"/>
  <c r="AC10" i="10"/>
  <c r="Y10" i="10"/>
  <c r="U10" i="10"/>
  <c r="AH10" i="10" s="1"/>
  <c r="AI10" i="10" s="1"/>
  <c r="AG9" i="10"/>
  <c r="AG11" i="10" s="1"/>
  <c r="AC9" i="10"/>
  <c r="Y9" i="10"/>
  <c r="U9" i="10"/>
  <c r="AH9" i="10" s="1"/>
  <c r="AH118" i="60" l="1"/>
  <c r="AI118" i="60" s="1"/>
  <c r="AC128" i="60"/>
  <c r="AH121" i="60"/>
  <c r="AH126" i="60"/>
  <c r="AI126" i="60" s="1"/>
  <c r="AH113" i="60"/>
  <c r="AH110" i="60"/>
  <c r="AI110" i="60" s="1"/>
  <c r="AH122" i="60"/>
  <c r="AI122" i="60" s="1"/>
  <c r="AH120" i="60"/>
  <c r="AI120" i="60" s="1"/>
  <c r="Y128" i="60"/>
  <c r="AH123" i="60"/>
  <c r="AH119" i="60"/>
  <c r="AH116" i="60"/>
  <c r="AH109" i="60"/>
  <c r="AI109" i="60" s="1"/>
  <c r="AH115" i="60"/>
  <c r="AI115" i="60" s="1"/>
  <c r="AH112" i="60"/>
  <c r="AI112" i="60" s="1"/>
  <c r="AH111" i="60"/>
  <c r="AH108" i="60"/>
  <c r="AH125" i="60"/>
  <c r="AH107" i="60"/>
  <c r="AH127" i="60"/>
  <c r="AI127" i="60" s="1"/>
  <c r="AH124" i="60"/>
  <c r="AI124" i="60" s="1"/>
  <c r="AH117" i="60"/>
  <c r="AI117" i="60" s="1"/>
  <c r="AI108" i="60"/>
  <c r="AI111" i="60"/>
  <c r="AI125" i="60"/>
  <c r="AI121" i="60"/>
  <c r="AI123" i="60"/>
  <c r="AI113" i="60"/>
  <c r="AI119" i="60"/>
  <c r="AI116" i="60"/>
  <c r="AI107" i="60"/>
  <c r="N23" i="61"/>
  <c r="AH98" i="60"/>
  <c r="AH79" i="60"/>
  <c r="AI79" i="60" s="1"/>
  <c r="AH80" i="60"/>
  <c r="AI80" i="60" s="1"/>
  <c r="Y84" i="60"/>
  <c r="N17" i="61" s="1"/>
  <c r="AC84" i="60"/>
  <c r="R17" i="61" s="1"/>
  <c r="AH82" i="60"/>
  <c r="AI82" i="60" s="1"/>
  <c r="AH83" i="60"/>
  <c r="AI83" i="60" s="1"/>
  <c r="AH81" i="60"/>
  <c r="AH66" i="60"/>
  <c r="AI66" i="60" s="1"/>
  <c r="AH68" i="60"/>
  <c r="AI68" i="60" s="1"/>
  <c r="Y73" i="60"/>
  <c r="AH72" i="60"/>
  <c r="AI72" i="60" s="1"/>
  <c r="AH71" i="60"/>
  <c r="AI71" i="60" s="1"/>
  <c r="AH70" i="60"/>
  <c r="AI70" i="60" s="1"/>
  <c r="AH69" i="60"/>
  <c r="AI69" i="60" s="1"/>
  <c r="AH67" i="60"/>
  <c r="AI67" i="60" s="1"/>
  <c r="AH27" i="60"/>
  <c r="AI27" i="60" s="1"/>
  <c r="AH35" i="60"/>
  <c r="AI35" i="60" s="1"/>
  <c r="AH43" i="60"/>
  <c r="AI43" i="60" s="1"/>
  <c r="AH51" i="60"/>
  <c r="AI51" i="60" s="1"/>
  <c r="AH30" i="60"/>
  <c r="AI30" i="60" s="1"/>
  <c r="AH46" i="60"/>
  <c r="AI46" i="60" s="1"/>
  <c r="AH54" i="60"/>
  <c r="AI54" i="60" s="1"/>
  <c r="AC55" i="60"/>
  <c r="R12" i="61" s="1"/>
  <c r="AH34" i="60"/>
  <c r="AI34" i="60" s="1"/>
  <c r="AH42" i="60"/>
  <c r="AI42" i="60" s="1"/>
  <c r="AH50" i="60"/>
  <c r="AI50" i="60" s="1"/>
  <c r="AH28" i="60"/>
  <c r="AI28" i="60" s="1"/>
  <c r="AH36" i="60"/>
  <c r="AI36" i="60" s="1"/>
  <c r="AH44" i="60"/>
  <c r="AI44" i="60" s="1"/>
  <c r="AH52" i="60"/>
  <c r="AI52" i="60" s="1"/>
  <c r="AH29" i="60"/>
  <c r="AI29" i="60" s="1"/>
  <c r="AH37" i="60"/>
  <c r="AI37" i="60" s="1"/>
  <c r="AH45" i="60"/>
  <c r="AI45" i="60" s="1"/>
  <c r="AH53" i="60"/>
  <c r="AI53" i="60" s="1"/>
  <c r="Y55" i="60"/>
  <c r="N12" i="61" s="1"/>
  <c r="AH31" i="60"/>
  <c r="AI31" i="60" s="1"/>
  <c r="AH39" i="60"/>
  <c r="AI39" i="60" s="1"/>
  <c r="AH47" i="60"/>
  <c r="AI47" i="60" s="1"/>
  <c r="AH32" i="60"/>
  <c r="AI32" i="60" s="1"/>
  <c r="AH40" i="60"/>
  <c r="AI40" i="60" s="1"/>
  <c r="AH48" i="60"/>
  <c r="AI48" i="60" s="1"/>
  <c r="AH38" i="60"/>
  <c r="AI38" i="60" s="1"/>
  <c r="AH33" i="60"/>
  <c r="AI33" i="60" s="1"/>
  <c r="AH41" i="60"/>
  <c r="AI41" i="60" s="1"/>
  <c r="AH49" i="60"/>
  <c r="AI49" i="60" s="1"/>
  <c r="Y11" i="60"/>
  <c r="N8" i="61" s="1"/>
  <c r="AG84" i="60"/>
  <c r="V17" i="61" s="1"/>
  <c r="AG55" i="60"/>
  <c r="V12" i="61" s="1"/>
  <c r="AC63" i="60"/>
  <c r="R14" i="61" s="1"/>
  <c r="AC11" i="60"/>
  <c r="R8" i="61" s="1"/>
  <c r="AC132" i="60"/>
  <c r="R24" i="61" s="1"/>
  <c r="Y59" i="60"/>
  <c r="N13" i="61" s="1"/>
  <c r="AG132" i="60"/>
  <c r="V24" i="61" s="1"/>
  <c r="AG20" i="60"/>
  <c r="V10" i="61" s="1"/>
  <c r="AC24" i="60"/>
  <c r="R11" i="61" s="1"/>
  <c r="R23" i="61"/>
  <c r="Y132" i="60"/>
  <c r="N24" i="61" s="1"/>
  <c r="AH18" i="60"/>
  <c r="AI18" i="60" s="1"/>
  <c r="Y88" i="60"/>
  <c r="N18" i="61" s="1"/>
  <c r="Y96" i="60"/>
  <c r="N20" i="61" s="1"/>
  <c r="AG11" i="60"/>
  <c r="V8" i="61" s="1"/>
  <c r="AG73" i="60"/>
  <c r="V15" i="61" s="1"/>
  <c r="AC76" i="60"/>
  <c r="R16" i="61" s="1"/>
  <c r="AC88" i="60"/>
  <c r="R18" i="61" s="1"/>
  <c r="AC96" i="60"/>
  <c r="R20" i="61" s="1"/>
  <c r="Y100" i="60"/>
  <c r="N21" i="61" s="1"/>
  <c r="Y104" i="60"/>
  <c r="N22" i="61" s="1"/>
  <c r="AH62" i="60"/>
  <c r="AH131" i="60"/>
  <c r="AI131" i="60" s="1"/>
  <c r="AC20" i="60"/>
  <c r="R10" i="61" s="1"/>
  <c r="U55" i="60"/>
  <c r="J12" i="61" s="1"/>
  <c r="U59" i="60"/>
  <c r="J13" i="61" s="1"/>
  <c r="U104" i="60"/>
  <c r="J22" i="61" s="1"/>
  <c r="AA133" i="60"/>
  <c r="AH61" i="60"/>
  <c r="AG24" i="60"/>
  <c r="V11" i="61" s="1"/>
  <c r="AC104" i="60"/>
  <c r="R22" i="61" s="1"/>
  <c r="AH19" i="60"/>
  <c r="AI19" i="60" s="1"/>
  <c r="AG59" i="60"/>
  <c r="V13" i="61" s="1"/>
  <c r="AH95" i="60"/>
  <c r="AI95" i="60" s="1"/>
  <c r="AH78" i="60"/>
  <c r="AI78" i="60" s="1"/>
  <c r="U132" i="60"/>
  <c r="J24" i="61" s="1"/>
  <c r="W133" i="60"/>
  <c r="AC73" i="60"/>
  <c r="R15" i="61" s="1"/>
  <c r="Y76" i="60"/>
  <c r="N16" i="61" s="1"/>
  <c r="U96" i="60"/>
  <c r="J20" i="61" s="1"/>
  <c r="AH14" i="60"/>
  <c r="AI14" i="60" s="1"/>
  <c r="Y15" i="60"/>
  <c r="N9" i="61" s="1"/>
  <c r="AH121" i="54"/>
  <c r="AC121" i="54"/>
  <c r="AH53" i="54"/>
  <c r="AI53" i="54" s="1"/>
  <c r="AH58" i="54"/>
  <c r="AI58" i="54" s="1"/>
  <c r="AH52" i="54"/>
  <c r="AI52" i="54" s="1"/>
  <c r="AH56" i="54"/>
  <c r="AI56" i="54" s="1"/>
  <c r="AH59" i="54"/>
  <c r="AI59" i="54" s="1"/>
  <c r="AG62" i="54"/>
  <c r="AC62" i="54"/>
  <c r="R15" i="55" s="1"/>
  <c r="AH55" i="54"/>
  <c r="AI55" i="54" s="1"/>
  <c r="AH57" i="54"/>
  <c r="AI57" i="54" s="1"/>
  <c r="AH60" i="54"/>
  <c r="AI60" i="54" s="1"/>
  <c r="AH54" i="54"/>
  <c r="AI54" i="54" s="1"/>
  <c r="Y62" i="54"/>
  <c r="N15" i="55" s="1"/>
  <c r="AI37" i="54"/>
  <c r="AI36" i="54"/>
  <c r="AI31" i="54"/>
  <c r="AI29" i="54"/>
  <c r="AI33" i="54"/>
  <c r="AI27" i="54"/>
  <c r="AI35" i="54"/>
  <c r="AI28" i="54"/>
  <c r="AI38" i="54"/>
  <c r="AI39" i="54"/>
  <c r="AI32" i="54"/>
  <c r="AI40" i="54"/>
  <c r="AI26" i="54"/>
  <c r="AI25" i="54"/>
  <c r="AI34" i="54"/>
  <c r="AI30" i="54"/>
  <c r="Y42" i="54"/>
  <c r="N12" i="55" s="1"/>
  <c r="V15" i="55"/>
  <c r="Y74" i="54"/>
  <c r="N18" i="55" s="1"/>
  <c r="Y78" i="54"/>
  <c r="N19" i="55" s="1"/>
  <c r="U82" i="54"/>
  <c r="J20" i="55" s="1"/>
  <c r="AG86" i="54"/>
  <c r="V21" i="55" s="1"/>
  <c r="AH84" i="54"/>
  <c r="AI84" i="54" s="1"/>
  <c r="AG46" i="54"/>
  <c r="V13" i="55" s="1"/>
  <c r="AC19" i="54"/>
  <c r="R10" i="55" s="1"/>
  <c r="U46" i="54"/>
  <c r="J13" i="55" s="1"/>
  <c r="Y11" i="54"/>
  <c r="N8" i="55" s="1"/>
  <c r="AC11" i="54"/>
  <c r="R8" i="55" s="1"/>
  <c r="Y15" i="54"/>
  <c r="N9" i="55" s="1"/>
  <c r="U19" i="54"/>
  <c r="J10" i="55" s="1"/>
  <c r="AC74" i="54"/>
  <c r="R18" i="55" s="1"/>
  <c r="AH124" i="54"/>
  <c r="AH73" i="54"/>
  <c r="AI73" i="54" s="1"/>
  <c r="AH81" i="54"/>
  <c r="AI81" i="54" s="1"/>
  <c r="Y19" i="54"/>
  <c r="N10" i="55" s="1"/>
  <c r="Y86" i="54"/>
  <c r="N21" i="55" s="1"/>
  <c r="U62" i="54"/>
  <c r="J15" i="55" s="1"/>
  <c r="U66" i="54"/>
  <c r="J16" i="55" s="1"/>
  <c r="AC66" i="54"/>
  <c r="R16" i="55" s="1"/>
  <c r="AH45" i="54"/>
  <c r="AI45" i="54" s="1"/>
  <c r="AH49" i="54"/>
  <c r="AG15" i="54"/>
  <c r="V9" i="55" s="1"/>
  <c r="Y23" i="54"/>
  <c r="N11" i="55" s="1"/>
  <c r="U42" i="54"/>
  <c r="J12" i="55" s="1"/>
  <c r="AH14" i="54"/>
  <c r="AI14" i="54" s="1"/>
  <c r="AH69" i="54"/>
  <c r="AI69" i="54" s="1"/>
  <c r="AH18" i="54"/>
  <c r="AI18" i="54" s="1"/>
  <c r="AG23" i="54"/>
  <c r="V11" i="55" s="1"/>
  <c r="AC42" i="54"/>
  <c r="R12" i="55" s="1"/>
  <c r="Y46" i="54"/>
  <c r="N13" i="55" s="1"/>
  <c r="AG82" i="54"/>
  <c r="V20" i="55" s="1"/>
  <c r="AG90" i="54"/>
  <c r="V22" i="55" s="1"/>
  <c r="R23" i="55"/>
  <c r="AG11" i="54"/>
  <c r="V8" i="55" s="1"/>
  <c r="T126" i="54"/>
  <c r="AC46" i="54"/>
  <c r="R13" i="55" s="1"/>
  <c r="AG66" i="54"/>
  <c r="V16" i="55" s="1"/>
  <c r="AH88" i="54"/>
  <c r="AI88" i="54" s="1"/>
  <c r="Y90" i="54"/>
  <c r="N22" i="55" s="1"/>
  <c r="AC50" i="54"/>
  <c r="R14" i="55" s="1"/>
  <c r="Y66" i="54"/>
  <c r="N16" i="55" s="1"/>
  <c r="U70" i="54"/>
  <c r="J17" i="55" s="1"/>
  <c r="AC90" i="54"/>
  <c r="R22" i="55" s="1"/>
  <c r="N23" i="55"/>
  <c r="Q25" i="55"/>
  <c r="I8" i="55"/>
  <c r="I25" i="55" s="1"/>
  <c r="U11" i="54"/>
  <c r="J8" i="55" s="1"/>
  <c r="AE126" i="54"/>
  <c r="AH44" i="54"/>
  <c r="AI44" i="54" s="1"/>
  <c r="AH48" i="54"/>
  <c r="AI48" i="54" s="1"/>
  <c r="Y70" i="54"/>
  <c r="N17" i="55" s="1"/>
  <c r="AH85" i="54"/>
  <c r="K126" i="54"/>
  <c r="W126" i="54"/>
  <c r="AF126" i="54"/>
  <c r="AG19" i="54"/>
  <c r="V10" i="55" s="1"/>
  <c r="M25" i="55"/>
  <c r="U23" i="54"/>
  <c r="J11" i="55" s="1"/>
  <c r="K25" i="55"/>
  <c r="AG42" i="54"/>
  <c r="V12" i="55" s="1"/>
  <c r="Y50" i="54"/>
  <c r="N14" i="55" s="1"/>
  <c r="U50" i="54"/>
  <c r="J14" i="55" s="1"/>
  <c r="AH65" i="54"/>
  <c r="AI65" i="54" s="1"/>
  <c r="AC70" i="54"/>
  <c r="R17" i="55" s="1"/>
  <c r="AG78" i="54"/>
  <c r="V19" i="55" s="1"/>
  <c r="N126" i="54"/>
  <c r="AC82" i="54"/>
  <c r="R20" i="55" s="1"/>
  <c r="U86" i="54"/>
  <c r="J21" i="55" s="1"/>
  <c r="U121" i="54"/>
  <c r="J23" i="55" s="1"/>
  <c r="C8" i="55"/>
  <c r="C25" i="55" s="1"/>
  <c r="M126" i="54"/>
  <c r="U15" i="54"/>
  <c r="J9" i="55" s="1"/>
  <c r="AG70" i="54"/>
  <c r="V17" i="55" s="1"/>
  <c r="AH77" i="54"/>
  <c r="AI77" i="54" s="1"/>
  <c r="U90" i="54"/>
  <c r="J22" i="55" s="1"/>
  <c r="D8" i="55"/>
  <c r="D25" i="55" s="1"/>
  <c r="L8" i="55"/>
  <c r="L25" i="55" s="1"/>
  <c r="T8" i="55"/>
  <c r="T25" i="55" s="1"/>
  <c r="E19" i="55"/>
  <c r="E25" i="55" s="1"/>
  <c r="AC23" i="54"/>
  <c r="R11" i="55" s="1"/>
  <c r="AH41" i="54"/>
  <c r="AI41" i="54" s="1"/>
  <c r="AG50" i="54"/>
  <c r="V14" i="55" s="1"/>
  <c r="AH68" i="54"/>
  <c r="AH72" i="54"/>
  <c r="U74" i="54"/>
  <c r="J18" i="55" s="1"/>
  <c r="AD126" i="54"/>
  <c r="AC86" i="54"/>
  <c r="R21" i="55" s="1"/>
  <c r="U8" i="55"/>
  <c r="U25" i="55" s="1"/>
  <c r="S18" i="55"/>
  <c r="S25" i="55" s="1"/>
  <c r="AH10" i="54"/>
  <c r="AI10" i="54" s="1"/>
  <c r="O126" i="54"/>
  <c r="Z126" i="54"/>
  <c r="AC15" i="54"/>
  <c r="R9" i="55" s="1"/>
  <c r="V126" i="54"/>
  <c r="AC78" i="54"/>
  <c r="R19" i="55" s="1"/>
  <c r="Y82" i="54"/>
  <c r="N20" i="55" s="1"/>
  <c r="V23" i="55"/>
  <c r="F8" i="55"/>
  <c r="F25" i="55" s="1"/>
  <c r="R126" i="54"/>
  <c r="AA126" i="54"/>
  <c r="AH22" i="54"/>
  <c r="AI22" i="54" s="1"/>
  <c r="G8" i="55"/>
  <c r="G25" i="55" s="1"/>
  <c r="O8" i="55"/>
  <c r="O25" i="55" s="1"/>
  <c r="S126" i="54"/>
  <c r="AB126" i="54"/>
  <c r="AH13" i="54"/>
  <c r="AG74" i="54"/>
  <c r="V18" i="55" s="1"/>
  <c r="U78" i="54"/>
  <c r="J19" i="55" s="1"/>
  <c r="H8" i="55"/>
  <c r="H25" i="55" s="1"/>
  <c r="P8" i="55"/>
  <c r="P25" i="55" s="1"/>
  <c r="AH17" i="54"/>
  <c r="AI17" i="54" s="1"/>
  <c r="X126" i="54"/>
  <c r="J126" i="54"/>
  <c r="N25" i="53"/>
  <c r="K76" i="52"/>
  <c r="K8" i="53"/>
  <c r="K25" i="53" s="1"/>
  <c r="C8" i="53"/>
  <c r="C25" i="53" s="1"/>
  <c r="B8" i="53"/>
  <c r="N24" i="47"/>
  <c r="N25" i="47" s="1"/>
  <c r="W76" i="44"/>
  <c r="L25" i="45"/>
  <c r="Y76" i="10"/>
  <c r="K24" i="11"/>
  <c r="U75" i="64"/>
  <c r="J24" i="65" s="1"/>
  <c r="J25" i="65" s="1"/>
  <c r="J76" i="64"/>
  <c r="B8" i="65"/>
  <c r="B25" i="65" s="1"/>
  <c r="J76" i="62"/>
  <c r="B8" i="63"/>
  <c r="B25" i="63" s="1"/>
  <c r="U128" i="60"/>
  <c r="J23" i="61" s="1"/>
  <c r="J133" i="60"/>
  <c r="AH90" i="60"/>
  <c r="AI90" i="60" s="1"/>
  <c r="U92" i="60"/>
  <c r="J19" i="61" s="1"/>
  <c r="D25" i="61"/>
  <c r="F25" i="61"/>
  <c r="E25" i="61"/>
  <c r="S25" i="61"/>
  <c r="AB133" i="60"/>
  <c r="AG15" i="60"/>
  <c r="V9" i="61" s="1"/>
  <c r="U76" i="60"/>
  <c r="J16" i="61" s="1"/>
  <c r="AC92" i="60"/>
  <c r="R19" i="61" s="1"/>
  <c r="AC100" i="60"/>
  <c r="R21" i="61" s="1"/>
  <c r="AG104" i="60"/>
  <c r="V22" i="61" s="1"/>
  <c r="V133" i="60"/>
  <c r="U11" i="60"/>
  <c r="J8" i="61" s="1"/>
  <c r="AE133" i="60"/>
  <c r="Y24" i="60"/>
  <c r="N11" i="61" s="1"/>
  <c r="AH99" i="60"/>
  <c r="AI99" i="60" s="1"/>
  <c r="Q8" i="61"/>
  <c r="Q25" i="61" s="1"/>
  <c r="P9" i="61"/>
  <c r="P25" i="61" s="1"/>
  <c r="AF133" i="60"/>
  <c r="N133" i="60"/>
  <c r="AH102" i="60"/>
  <c r="AI102" i="60" s="1"/>
  <c r="AH106" i="60"/>
  <c r="K18" i="61"/>
  <c r="K25" i="61" s="1"/>
  <c r="AC59" i="60"/>
  <c r="R13" i="61" s="1"/>
  <c r="Y63" i="60"/>
  <c r="N14" i="61" s="1"/>
  <c r="AG88" i="60"/>
  <c r="V18" i="61" s="1"/>
  <c r="AG92" i="60"/>
  <c r="V19" i="61" s="1"/>
  <c r="AG100" i="60"/>
  <c r="V21" i="61" s="1"/>
  <c r="AH103" i="60"/>
  <c r="X133" i="60"/>
  <c r="AH10" i="60"/>
  <c r="AI10" i="60" s="1"/>
  <c r="O133" i="60"/>
  <c r="Z133" i="60"/>
  <c r="AH17" i="60"/>
  <c r="AI17" i="60" s="1"/>
  <c r="AH87" i="60"/>
  <c r="AI87" i="60" s="1"/>
  <c r="AG96" i="60"/>
  <c r="V20" i="61" s="1"/>
  <c r="AI98" i="60"/>
  <c r="V23" i="61"/>
  <c r="L8" i="61"/>
  <c r="L25" i="61" s="1"/>
  <c r="T8" i="61"/>
  <c r="T25" i="61" s="1"/>
  <c r="M133" i="60"/>
  <c r="AC15" i="60"/>
  <c r="R9" i="61" s="1"/>
  <c r="Y20" i="60"/>
  <c r="N10" i="61" s="1"/>
  <c r="AH58" i="60"/>
  <c r="AG63" i="60"/>
  <c r="V14" i="61" s="1"/>
  <c r="U73" i="60"/>
  <c r="J15" i="61" s="1"/>
  <c r="AG76" i="60"/>
  <c r="V16" i="61" s="1"/>
  <c r="AD133" i="60"/>
  <c r="M8" i="61"/>
  <c r="M25" i="61" s="1"/>
  <c r="U8" i="61"/>
  <c r="U25" i="61" s="1"/>
  <c r="O25" i="61"/>
  <c r="U88" i="60"/>
  <c r="J18" i="61" s="1"/>
  <c r="U63" i="60"/>
  <c r="J14" i="61" s="1"/>
  <c r="AH57" i="60"/>
  <c r="AI57" i="60" s="1"/>
  <c r="R133" i="60"/>
  <c r="I25" i="61"/>
  <c r="U24" i="60"/>
  <c r="J11" i="61" s="1"/>
  <c r="S133" i="60"/>
  <c r="AH23" i="60"/>
  <c r="AI23" i="60" s="1"/>
  <c r="T133" i="60"/>
  <c r="U20" i="60"/>
  <c r="J10" i="61" s="1"/>
  <c r="C25" i="61"/>
  <c r="K133" i="60"/>
  <c r="H9" i="61"/>
  <c r="H25" i="61" s="1"/>
  <c r="U15" i="60"/>
  <c r="J9" i="61" s="1"/>
  <c r="G25" i="61"/>
  <c r="AH13" i="60"/>
  <c r="B8" i="61"/>
  <c r="B25" i="61" s="1"/>
  <c r="K76" i="58"/>
  <c r="J76" i="58"/>
  <c r="B8" i="59"/>
  <c r="B25" i="59" s="1"/>
  <c r="R77" i="56"/>
  <c r="S77" i="56"/>
  <c r="G25" i="57"/>
  <c r="M25" i="57"/>
  <c r="O25" i="57"/>
  <c r="P25" i="57"/>
  <c r="F25" i="57"/>
  <c r="I25" i="57"/>
  <c r="K77" i="56"/>
  <c r="W77" i="56"/>
  <c r="AF77" i="56"/>
  <c r="U8" i="57"/>
  <c r="U25" i="57" s="1"/>
  <c r="AC11" i="56"/>
  <c r="R8" i="57" s="1"/>
  <c r="M77" i="56"/>
  <c r="X77" i="56"/>
  <c r="AH53" i="56"/>
  <c r="AH65" i="56"/>
  <c r="AI65" i="56" s="1"/>
  <c r="AH69" i="56"/>
  <c r="AH10" i="56"/>
  <c r="O77" i="56"/>
  <c r="Z77" i="56"/>
  <c r="AC15" i="56"/>
  <c r="R9" i="57" s="1"/>
  <c r="Y19" i="56"/>
  <c r="N10" i="57" s="1"/>
  <c r="AH22" i="56"/>
  <c r="Y31" i="56"/>
  <c r="N13" i="57" s="1"/>
  <c r="U43" i="56"/>
  <c r="J16" i="57" s="1"/>
  <c r="AG55" i="56"/>
  <c r="V19" i="57" s="1"/>
  <c r="N77" i="56"/>
  <c r="AH61" i="56"/>
  <c r="AH63" i="56" s="1"/>
  <c r="W21" i="57" s="1"/>
  <c r="AG71" i="56"/>
  <c r="V23" i="57" s="1"/>
  <c r="H8" i="57"/>
  <c r="AA77" i="56"/>
  <c r="AH26" i="56"/>
  <c r="AC31" i="56"/>
  <c r="R13" i="57" s="1"/>
  <c r="AG39" i="56"/>
  <c r="V15" i="57" s="1"/>
  <c r="Q8" i="57"/>
  <c r="Q25" i="57" s="1"/>
  <c r="AH14" i="56"/>
  <c r="AI14" i="56" s="1"/>
  <c r="AH17" i="56"/>
  <c r="Y35" i="56"/>
  <c r="N14" i="57" s="1"/>
  <c r="U47" i="56"/>
  <c r="J17" i="57" s="1"/>
  <c r="AG47" i="56"/>
  <c r="V17" i="57" s="1"/>
  <c r="AD77" i="56"/>
  <c r="AC63" i="56"/>
  <c r="R21" i="57" s="1"/>
  <c r="U67" i="56"/>
  <c r="J22" i="57" s="1"/>
  <c r="AG11" i="56"/>
  <c r="V8" i="57" s="1"/>
  <c r="T77" i="56"/>
  <c r="U23" i="56"/>
  <c r="J11" i="57" s="1"/>
  <c r="AH29" i="56"/>
  <c r="AH38" i="56"/>
  <c r="AI38" i="56" s="1"/>
  <c r="AC55" i="56"/>
  <c r="R19" i="57" s="1"/>
  <c r="AG63" i="56"/>
  <c r="V21" i="57" s="1"/>
  <c r="AC71" i="56"/>
  <c r="R23" i="57" s="1"/>
  <c r="C8" i="57"/>
  <c r="C25" i="57" s="1"/>
  <c r="E19" i="57"/>
  <c r="E25" i="57" s="1"/>
  <c r="AE77" i="56"/>
  <c r="H25" i="57"/>
  <c r="AH30" i="56"/>
  <c r="AH42" i="56"/>
  <c r="V77" i="56"/>
  <c r="AC67" i="56"/>
  <c r="R22" i="57" s="1"/>
  <c r="D8" i="57"/>
  <c r="D25" i="57" s="1"/>
  <c r="L8" i="57"/>
  <c r="L25" i="57" s="1"/>
  <c r="T8" i="57"/>
  <c r="T25" i="57" s="1"/>
  <c r="K18" i="57"/>
  <c r="K25" i="57" s="1"/>
  <c r="S18" i="57"/>
  <c r="S25" i="57" s="1"/>
  <c r="J77" i="56"/>
  <c r="AH13" i="56"/>
  <c r="B25" i="57"/>
  <c r="B8" i="57"/>
  <c r="B25" i="55"/>
  <c r="AH74" i="52"/>
  <c r="B25" i="53"/>
  <c r="J24" i="51"/>
  <c r="U76" i="50"/>
  <c r="B24" i="51"/>
  <c r="B25" i="51" s="1"/>
  <c r="J76" i="48"/>
  <c r="G24" i="47"/>
  <c r="U76" i="46"/>
  <c r="K76" i="46"/>
  <c r="J76" i="46"/>
  <c r="K76" i="44"/>
  <c r="B24" i="45"/>
  <c r="B25" i="45" s="1"/>
  <c r="AH65" i="3"/>
  <c r="AI65" i="3" s="1"/>
  <c r="AI46" i="64"/>
  <c r="AH15" i="64"/>
  <c r="AI22" i="64"/>
  <c r="AI34" i="64"/>
  <c r="AH63" i="64"/>
  <c r="AI61" i="64"/>
  <c r="AI70" i="64"/>
  <c r="AG76" i="64"/>
  <c r="AI14" i="64"/>
  <c r="AI26" i="64"/>
  <c r="AI54" i="64"/>
  <c r="AI18" i="64"/>
  <c r="AH31" i="64"/>
  <c r="AI38" i="64"/>
  <c r="AI50" i="64"/>
  <c r="AC76" i="64"/>
  <c r="AI30" i="64"/>
  <c r="AI42" i="64"/>
  <c r="AI69" i="64"/>
  <c r="AH71" i="64"/>
  <c r="AH75" i="64"/>
  <c r="W24" i="65" s="1"/>
  <c r="W25" i="65" s="1"/>
  <c r="AI73" i="64"/>
  <c r="AH47" i="64"/>
  <c r="AI53" i="64"/>
  <c r="AH55" i="64"/>
  <c r="AI66" i="64"/>
  <c r="AI29" i="64"/>
  <c r="AI45" i="64"/>
  <c r="Y55" i="64"/>
  <c r="Y76" i="64" s="1"/>
  <c r="AH57" i="64"/>
  <c r="AI58" i="64"/>
  <c r="U63" i="64"/>
  <c r="Y71" i="64"/>
  <c r="AI74" i="64"/>
  <c r="AI13" i="64"/>
  <c r="AH9" i="64"/>
  <c r="AH25" i="64"/>
  <c r="AH41" i="64"/>
  <c r="AH21" i="64"/>
  <c r="AH37" i="64"/>
  <c r="AH51" i="64"/>
  <c r="AH10" i="64"/>
  <c r="AH19" i="64"/>
  <c r="AH35" i="64"/>
  <c r="AH65" i="64"/>
  <c r="AI47" i="62"/>
  <c r="X17" i="63" s="1"/>
  <c r="AI22" i="62"/>
  <c r="AI46" i="62"/>
  <c r="AH55" i="62"/>
  <c r="AI53" i="62"/>
  <c r="AI62" i="62"/>
  <c r="AG76" i="62"/>
  <c r="AI17" i="62"/>
  <c r="AH19" i="62"/>
  <c r="U76" i="62"/>
  <c r="AI14" i="62"/>
  <c r="AI31" i="62"/>
  <c r="X13" i="63" s="1"/>
  <c r="AI41" i="62"/>
  <c r="AH43" i="62"/>
  <c r="AI50" i="62"/>
  <c r="AI66" i="62"/>
  <c r="AI9" i="62"/>
  <c r="AH11" i="62"/>
  <c r="AI26" i="62"/>
  <c r="AI38" i="62"/>
  <c r="AH63" i="62"/>
  <c r="AI61" i="62"/>
  <c r="AI18" i="62"/>
  <c r="AI33" i="62"/>
  <c r="AH35" i="62"/>
  <c r="AI54" i="62"/>
  <c r="AI15" i="62"/>
  <c r="X9" i="63" s="1"/>
  <c r="AI34" i="62"/>
  <c r="AH71" i="62"/>
  <c r="AI69" i="62"/>
  <c r="AI70" i="62"/>
  <c r="AG27" i="62"/>
  <c r="AH10" i="62"/>
  <c r="AI13" i="62"/>
  <c r="AI29" i="62"/>
  <c r="AH42" i="62"/>
  <c r="AI45" i="62"/>
  <c r="Y55" i="62"/>
  <c r="Y76" i="62" s="1"/>
  <c r="AH57" i="62"/>
  <c r="AI58" i="62"/>
  <c r="Y71" i="62"/>
  <c r="AH73" i="62"/>
  <c r="AI74" i="62"/>
  <c r="AH25" i="62"/>
  <c r="AC11" i="62"/>
  <c r="AC76" i="62" s="1"/>
  <c r="AH21" i="62"/>
  <c r="AH37" i="62"/>
  <c r="AC43" i="62"/>
  <c r="AH65" i="62"/>
  <c r="AH49" i="62"/>
  <c r="Y92" i="60"/>
  <c r="N19" i="61" s="1"/>
  <c r="AH94" i="60"/>
  <c r="AI94" i="60" s="1"/>
  <c r="U100" i="60"/>
  <c r="J21" i="61" s="1"/>
  <c r="AH130" i="60"/>
  <c r="AH9" i="60"/>
  <c r="AH26" i="60"/>
  <c r="AI26" i="60" s="1"/>
  <c r="AH75" i="60"/>
  <c r="AI75" i="60" s="1"/>
  <c r="J17" i="61"/>
  <c r="AH91" i="60"/>
  <c r="AI91" i="60" s="1"/>
  <c r="AH22" i="60"/>
  <c r="AI22" i="60" s="1"/>
  <c r="AH65" i="60"/>
  <c r="AH86" i="60"/>
  <c r="AI86" i="60" s="1"/>
  <c r="AI25" i="58"/>
  <c r="AH27" i="58"/>
  <c r="AH55" i="58"/>
  <c r="AI53" i="58"/>
  <c r="AI10" i="58"/>
  <c r="AI66" i="58"/>
  <c r="AI34" i="58"/>
  <c r="AI57" i="58"/>
  <c r="AH59" i="58"/>
  <c r="AI62" i="58"/>
  <c r="AH15" i="58"/>
  <c r="AI17" i="58"/>
  <c r="AH19" i="58"/>
  <c r="AI50" i="58"/>
  <c r="AG76" i="58"/>
  <c r="AI14" i="58"/>
  <c r="AI26" i="58"/>
  <c r="U76" i="58"/>
  <c r="AI31" i="58"/>
  <c r="X13" i="59" s="1"/>
  <c r="AI33" i="58"/>
  <c r="AH35" i="58"/>
  <c r="AI42" i="58"/>
  <c r="AH63" i="58"/>
  <c r="AI61" i="58"/>
  <c r="AI70" i="58"/>
  <c r="AI30" i="58"/>
  <c r="AI54" i="58"/>
  <c r="AI9" i="58"/>
  <c r="AH11" i="58"/>
  <c r="AI18" i="58"/>
  <c r="AI47" i="58"/>
  <c r="X17" i="59" s="1"/>
  <c r="AI65" i="58"/>
  <c r="AH67" i="58"/>
  <c r="Y76" i="58"/>
  <c r="AI46" i="58"/>
  <c r="AI69" i="58"/>
  <c r="AH71" i="58"/>
  <c r="AI13" i="58"/>
  <c r="AI29" i="58"/>
  <c r="AI45" i="58"/>
  <c r="Y55" i="58"/>
  <c r="AI58" i="58"/>
  <c r="U63" i="58"/>
  <c r="Y71" i="58"/>
  <c r="AH73" i="58"/>
  <c r="AI74" i="58"/>
  <c r="AH41" i="58"/>
  <c r="AH22" i="58"/>
  <c r="AH38" i="58"/>
  <c r="Y67" i="58"/>
  <c r="AC11" i="58"/>
  <c r="AH21" i="58"/>
  <c r="AC27" i="58"/>
  <c r="AH37" i="58"/>
  <c r="AH49" i="58"/>
  <c r="AI10" i="56"/>
  <c r="AI46" i="56"/>
  <c r="AI49" i="56"/>
  <c r="AH51" i="56"/>
  <c r="W18" i="57" s="1"/>
  <c r="AI62" i="56"/>
  <c r="AI66" i="56"/>
  <c r="AI47" i="56"/>
  <c r="X17" i="57" s="1"/>
  <c r="AI22" i="56"/>
  <c r="AI53" i="56"/>
  <c r="AI26" i="56"/>
  <c r="AI17" i="56"/>
  <c r="AH19" i="56"/>
  <c r="W10" i="57" s="1"/>
  <c r="AI30" i="56"/>
  <c r="AI42" i="56"/>
  <c r="AI29" i="56"/>
  <c r="AI45" i="56"/>
  <c r="Y55" i="56"/>
  <c r="AH57" i="56"/>
  <c r="AI58" i="56"/>
  <c r="U63" i="56"/>
  <c r="Y71" i="56"/>
  <c r="N23" i="57" s="1"/>
  <c r="AH73" i="56"/>
  <c r="AH76" i="56" s="1"/>
  <c r="AH9" i="56"/>
  <c r="AH25" i="56"/>
  <c r="AH41" i="56"/>
  <c r="AH54" i="56"/>
  <c r="AH70" i="56"/>
  <c r="AG51" i="56"/>
  <c r="V18" i="57" s="1"/>
  <c r="AG19" i="56"/>
  <c r="V10" i="57" s="1"/>
  <c r="AH21" i="56"/>
  <c r="AH37" i="56"/>
  <c r="AH67" i="56"/>
  <c r="W22" i="57" s="1"/>
  <c r="AH35" i="56"/>
  <c r="W14" i="57" s="1"/>
  <c r="AI18" i="56"/>
  <c r="AI34" i="56"/>
  <c r="AI50" i="56"/>
  <c r="AH80" i="54"/>
  <c r="AH123" i="54"/>
  <c r="AI124" i="54"/>
  <c r="AH9" i="54"/>
  <c r="AH64" i="54"/>
  <c r="AH76" i="54"/>
  <c r="AH120" i="54"/>
  <c r="AH21" i="54"/>
  <c r="AI21" i="54" s="1"/>
  <c r="AH61" i="54"/>
  <c r="AI61" i="54" s="1"/>
  <c r="AH89" i="54"/>
  <c r="AI21" i="52"/>
  <c r="AH23" i="52"/>
  <c r="AI30" i="52"/>
  <c r="AI38" i="52"/>
  <c r="AI42" i="52"/>
  <c r="AI37" i="52"/>
  <c r="AH39" i="52"/>
  <c r="AI46" i="52"/>
  <c r="AI14" i="52"/>
  <c r="Y76" i="52"/>
  <c r="AI57" i="52"/>
  <c r="AH59" i="52"/>
  <c r="AI66" i="52"/>
  <c r="AI69" i="52"/>
  <c r="AH71" i="52"/>
  <c r="AC76" i="52"/>
  <c r="AI18" i="52"/>
  <c r="AH31" i="52"/>
  <c r="AI29" i="52"/>
  <c r="AI34" i="52"/>
  <c r="AI70" i="52"/>
  <c r="AH47" i="52"/>
  <c r="AI45" i="52"/>
  <c r="AI50" i="52"/>
  <c r="AI53" i="52"/>
  <c r="AH55" i="52"/>
  <c r="AH63" i="52"/>
  <c r="W21" i="53" s="1"/>
  <c r="AI61" i="52"/>
  <c r="AI54" i="52"/>
  <c r="AI10" i="52"/>
  <c r="AI22" i="52"/>
  <c r="AI26" i="52"/>
  <c r="AI58" i="52"/>
  <c r="AH13" i="52"/>
  <c r="AG55" i="52"/>
  <c r="U63" i="52"/>
  <c r="U76" i="52" s="1"/>
  <c r="AG71" i="52"/>
  <c r="AH73" i="52"/>
  <c r="AH9" i="52"/>
  <c r="AG23" i="52"/>
  <c r="AH25" i="52"/>
  <c r="AG39" i="52"/>
  <c r="AH41" i="52"/>
  <c r="AH51" i="52"/>
  <c r="AH19" i="52"/>
  <c r="AH35" i="52"/>
  <c r="AH65" i="52"/>
  <c r="AG15" i="52"/>
  <c r="AG76" i="52" s="1"/>
  <c r="AI66" i="50"/>
  <c r="AI65" i="50"/>
  <c r="AH67" i="50"/>
  <c r="AH73" i="50"/>
  <c r="AI73" i="50" s="1"/>
  <c r="AC15" i="50"/>
  <c r="AH17" i="50"/>
  <c r="AI17" i="50" s="1"/>
  <c r="U27" i="50"/>
  <c r="AC31" i="50"/>
  <c r="Y35" i="50"/>
  <c r="U35" i="50"/>
  <c r="U43" i="50"/>
  <c r="AC47" i="50"/>
  <c r="Y51" i="50"/>
  <c r="AC63" i="50"/>
  <c r="U71" i="50"/>
  <c r="AH70" i="50"/>
  <c r="AG15" i="50"/>
  <c r="AC19" i="50"/>
  <c r="AG31" i="50"/>
  <c r="AC35" i="50"/>
  <c r="AG47" i="50"/>
  <c r="AC51" i="50"/>
  <c r="AG11" i="50"/>
  <c r="AH14" i="50"/>
  <c r="AI14" i="50" s="1"/>
  <c r="AH30" i="50"/>
  <c r="AH46" i="50"/>
  <c r="AC71" i="50"/>
  <c r="Y23" i="50"/>
  <c r="AG27" i="50"/>
  <c r="Y39" i="50"/>
  <c r="AG43" i="50"/>
  <c r="AG55" i="50"/>
  <c r="AH62" i="50"/>
  <c r="AI62" i="50" s="1"/>
  <c r="AG71" i="50"/>
  <c r="AH9" i="50"/>
  <c r="AI9" i="50" s="1"/>
  <c r="AH25" i="50"/>
  <c r="AH41" i="50"/>
  <c r="AH43" i="50" s="1"/>
  <c r="J25" i="51"/>
  <c r="R25" i="51"/>
  <c r="D25" i="51"/>
  <c r="L25" i="51"/>
  <c r="T25" i="51"/>
  <c r="W25" i="49"/>
  <c r="H25" i="49"/>
  <c r="P25" i="49"/>
  <c r="B25" i="49"/>
  <c r="J25" i="49"/>
  <c r="R25" i="49"/>
  <c r="I25" i="49"/>
  <c r="AI66" i="48"/>
  <c r="AC15" i="48"/>
  <c r="AC31" i="48"/>
  <c r="AC47" i="48"/>
  <c r="AH61" i="48"/>
  <c r="Y71" i="48"/>
  <c r="U71" i="48"/>
  <c r="AH74" i="48"/>
  <c r="AI74" i="48" s="1"/>
  <c r="U11" i="48"/>
  <c r="AC23" i="48"/>
  <c r="U27" i="48"/>
  <c r="AC39" i="48"/>
  <c r="U43" i="48"/>
  <c r="AG59" i="48"/>
  <c r="AH9" i="48"/>
  <c r="AH25" i="48"/>
  <c r="AH27" i="48" s="1"/>
  <c r="AH41" i="48"/>
  <c r="U59" i="48"/>
  <c r="AG71" i="48"/>
  <c r="AC11" i="48"/>
  <c r="Y15" i="48"/>
  <c r="U23" i="48"/>
  <c r="AC27" i="48"/>
  <c r="Y31" i="48"/>
  <c r="U39" i="48"/>
  <c r="AC43" i="48"/>
  <c r="Y47" i="48"/>
  <c r="AG55" i="48"/>
  <c r="AC59" i="48"/>
  <c r="AG63" i="48"/>
  <c r="AH67" i="48"/>
  <c r="AH10" i="48"/>
  <c r="AH17" i="48"/>
  <c r="AH19" i="48" s="1"/>
  <c r="AH26" i="48"/>
  <c r="AH33" i="48"/>
  <c r="AH35" i="48" s="1"/>
  <c r="AH42" i="48"/>
  <c r="AH49" i="48"/>
  <c r="U51" i="48"/>
  <c r="AH54" i="48"/>
  <c r="Y59" i="48"/>
  <c r="AH70" i="48"/>
  <c r="AI70" i="48" s="1"/>
  <c r="Y19" i="48"/>
  <c r="AG23" i="48"/>
  <c r="Y35" i="48"/>
  <c r="AG39" i="48"/>
  <c r="J25" i="47"/>
  <c r="R25" i="47"/>
  <c r="G25" i="47"/>
  <c r="AI65" i="46"/>
  <c r="AH67" i="46"/>
  <c r="AG11" i="46"/>
  <c r="AC15" i="46"/>
  <c r="AH17" i="46"/>
  <c r="AH19" i="46" s="1"/>
  <c r="AH26" i="46"/>
  <c r="AG35" i="46"/>
  <c r="AH37" i="46"/>
  <c r="U43" i="46"/>
  <c r="AG55" i="46"/>
  <c r="AC59" i="46"/>
  <c r="U63" i="46"/>
  <c r="AH62" i="46"/>
  <c r="AI62" i="46" s="1"/>
  <c r="AH10" i="46"/>
  <c r="AG15" i="46"/>
  <c r="Y19" i="46"/>
  <c r="U23" i="46"/>
  <c r="AC39" i="46"/>
  <c r="AH41" i="46"/>
  <c r="U47" i="46"/>
  <c r="AH54" i="46"/>
  <c r="Y59" i="46"/>
  <c r="AC19" i="46"/>
  <c r="Y23" i="46"/>
  <c r="U27" i="46"/>
  <c r="AG39" i="46"/>
  <c r="AC43" i="46"/>
  <c r="Y47" i="46"/>
  <c r="AC63" i="46"/>
  <c r="AH70" i="46"/>
  <c r="AG19" i="46"/>
  <c r="AC23" i="46"/>
  <c r="Y27" i="46"/>
  <c r="U31" i="46"/>
  <c r="AG43" i="46"/>
  <c r="AC47" i="46"/>
  <c r="AH49" i="46"/>
  <c r="AH51" i="46" s="1"/>
  <c r="AH74" i="46"/>
  <c r="AI74" i="46" s="1"/>
  <c r="AG67" i="46"/>
  <c r="AH18" i="46"/>
  <c r="AH22" i="46"/>
  <c r="AH33" i="46"/>
  <c r="AI33" i="46" s="1"/>
  <c r="AI66" i="46"/>
  <c r="AH42" i="46"/>
  <c r="AG71" i="46"/>
  <c r="R25" i="45"/>
  <c r="I25" i="45"/>
  <c r="Q25" i="45"/>
  <c r="AI66" i="44"/>
  <c r="AH67" i="44"/>
  <c r="AI65" i="44"/>
  <c r="U67" i="44"/>
  <c r="AG15" i="44"/>
  <c r="AG23" i="44"/>
  <c r="AH30" i="44"/>
  <c r="AI30" i="44" s="1"/>
  <c r="AH42" i="44"/>
  <c r="AH69" i="44"/>
  <c r="AH71" i="44" s="1"/>
  <c r="AH73" i="44"/>
  <c r="AI73" i="44" s="1"/>
  <c r="AH21" i="44"/>
  <c r="AI21" i="44" s="1"/>
  <c r="AH25" i="44"/>
  <c r="AI25" i="44" s="1"/>
  <c r="U27" i="44"/>
  <c r="U39" i="44"/>
  <c r="Y43" i="44"/>
  <c r="Y51" i="44"/>
  <c r="AH53" i="44"/>
  <c r="Y11" i="44"/>
  <c r="AC15" i="44"/>
  <c r="AH22" i="44"/>
  <c r="AI22" i="44" s="1"/>
  <c r="AG31" i="44"/>
  <c r="AG43" i="44"/>
  <c r="AG51" i="44"/>
  <c r="AG55" i="44"/>
  <c r="U59" i="44"/>
  <c r="AG63" i="44"/>
  <c r="AH17" i="44"/>
  <c r="AH34" i="44"/>
  <c r="AI34" i="44" s="1"/>
  <c r="AH41" i="44"/>
  <c r="U43" i="44"/>
  <c r="AH54" i="44"/>
  <c r="Y59" i="44"/>
  <c r="U63" i="44"/>
  <c r="AG11" i="44"/>
  <c r="AH14" i="44"/>
  <c r="AI14" i="44" s="1"/>
  <c r="AH26" i="44"/>
  <c r="AH9" i="44"/>
  <c r="U11" i="44"/>
  <c r="Y23" i="44"/>
  <c r="Y27" i="44"/>
  <c r="AC31" i="44"/>
  <c r="AH38" i="44"/>
  <c r="AG47" i="44"/>
  <c r="AG59" i="44"/>
  <c r="AC63" i="44"/>
  <c r="Y71" i="44"/>
  <c r="AI66" i="10"/>
  <c r="AI65" i="10"/>
  <c r="AH67" i="10"/>
  <c r="AC15" i="10"/>
  <c r="Y19" i="10"/>
  <c r="U23" i="10"/>
  <c r="AG31" i="10"/>
  <c r="AC35" i="10"/>
  <c r="Y39" i="10"/>
  <c r="AH46" i="10"/>
  <c r="AG55" i="10"/>
  <c r="AH62" i="10"/>
  <c r="AG15" i="10"/>
  <c r="AC19" i="10"/>
  <c r="Y23" i="10"/>
  <c r="AH30" i="10"/>
  <c r="AI30" i="10" s="1"/>
  <c r="AC39" i="10"/>
  <c r="AH41" i="10"/>
  <c r="AH43" i="10" s="1"/>
  <c r="U43" i="10"/>
  <c r="AH57" i="10"/>
  <c r="Y43" i="10"/>
  <c r="AH37" i="10"/>
  <c r="AI37" i="10" s="1"/>
  <c r="AH73" i="10"/>
  <c r="AH75" i="10" s="1"/>
  <c r="Y11" i="10"/>
  <c r="U11" i="10"/>
  <c r="AH18" i="10"/>
  <c r="AI18" i="10" s="1"/>
  <c r="AG23" i="10"/>
  <c r="Y27" i="10"/>
  <c r="AH50" i="10"/>
  <c r="AI50" i="10" s="1"/>
  <c r="U63" i="10"/>
  <c r="AH70" i="10"/>
  <c r="AI70" i="10" s="1"/>
  <c r="AH74" i="10"/>
  <c r="Y67" i="10"/>
  <c r="AC23" i="10"/>
  <c r="U27" i="10"/>
  <c r="AH42" i="10"/>
  <c r="AI42" i="10" s="1"/>
  <c r="AH26" i="10"/>
  <c r="U55" i="10"/>
  <c r="AH69" i="10"/>
  <c r="AI30" i="50"/>
  <c r="AI46" i="50"/>
  <c r="AI25" i="50"/>
  <c r="AI41" i="50"/>
  <c r="AI21" i="50"/>
  <c r="AH23" i="50"/>
  <c r="AI37" i="50"/>
  <c r="AH39" i="50"/>
  <c r="AI54" i="50"/>
  <c r="AH35" i="50"/>
  <c r="AI33" i="50"/>
  <c r="AH51" i="50"/>
  <c r="AI49" i="50"/>
  <c r="AH19" i="50"/>
  <c r="AI58" i="50"/>
  <c r="AI70" i="50"/>
  <c r="AI74" i="50"/>
  <c r="U51" i="50"/>
  <c r="AH61" i="50"/>
  <c r="AH13" i="50"/>
  <c r="AH29" i="50"/>
  <c r="AH45" i="50"/>
  <c r="AH10" i="50"/>
  <c r="AH26" i="50"/>
  <c r="AH27" i="50" s="1"/>
  <c r="AH42" i="50"/>
  <c r="AH57" i="50"/>
  <c r="AG23" i="50"/>
  <c r="AG39" i="50"/>
  <c r="AH55" i="50"/>
  <c r="Y19" i="50"/>
  <c r="AH71" i="50"/>
  <c r="AI26" i="48"/>
  <c r="AI42" i="48"/>
  <c r="AH51" i="48"/>
  <c r="AI49" i="48"/>
  <c r="AI54" i="48"/>
  <c r="AI10" i="48"/>
  <c r="AI33" i="48"/>
  <c r="AI21" i="48"/>
  <c r="AI37" i="48"/>
  <c r="AI58" i="48"/>
  <c r="AH63" i="48"/>
  <c r="AI62" i="48"/>
  <c r="AI9" i="48"/>
  <c r="AH11" i="48"/>
  <c r="AI25" i="48"/>
  <c r="AI41" i="48"/>
  <c r="AH43" i="48"/>
  <c r="Y11" i="48"/>
  <c r="AH13" i="48"/>
  <c r="AI14" i="48"/>
  <c r="U19" i="48"/>
  <c r="Y27" i="48"/>
  <c r="AH29" i="48"/>
  <c r="AI30" i="48"/>
  <c r="U35" i="48"/>
  <c r="Y43" i="48"/>
  <c r="AH45" i="48"/>
  <c r="AI46" i="48"/>
  <c r="AI61" i="48"/>
  <c r="Y55" i="48"/>
  <c r="AH57" i="48"/>
  <c r="U63" i="48"/>
  <c r="AH22" i="48"/>
  <c r="AH38" i="48"/>
  <c r="AH39" i="48" s="1"/>
  <c r="AH53" i="48"/>
  <c r="AH73" i="48"/>
  <c r="AI26" i="46"/>
  <c r="AI37" i="46"/>
  <c r="AH39" i="46"/>
  <c r="AI10" i="46"/>
  <c r="AI41" i="46"/>
  <c r="AH43" i="46"/>
  <c r="AI54" i="46"/>
  <c r="AI70" i="46"/>
  <c r="AI38" i="46"/>
  <c r="AI18" i="46"/>
  <c r="AI22" i="46"/>
  <c r="AH35" i="46"/>
  <c r="AI42" i="46"/>
  <c r="AI50" i="46"/>
  <c r="AI57" i="46"/>
  <c r="AH13" i="46"/>
  <c r="AI14" i="46"/>
  <c r="U19" i="46"/>
  <c r="AH29" i="46"/>
  <c r="AI30" i="46"/>
  <c r="U35" i="46"/>
  <c r="Y43" i="46"/>
  <c r="AH45" i="46"/>
  <c r="AI46" i="46"/>
  <c r="AH58" i="46"/>
  <c r="AH59" i="46" s="1"/>
  <c r="AI61" i="46"/>
  <c r="AH9" i="46"/>
  <c r="AH25" i="46"/>
  <c r="Y39" i="46"/>
  <c r="AH53" i="46"/>
  <c r="AH73" i="46"/>
  <c r="AH21" i="46"/>
  <c r="AH71" i="46"/>
  <c r="AI9" i="44"/>
  <c r="AH11" i="44"/>
  <c r="AI38" i="44"/>
  <c r="AI50" i="44"/>
  <c r="AI58" i="44"/>
  <c r="AI42" i="44"/>
  <c r="AI69" i="44"/>
  <c r="AH75" i="44"/>
  <c r="AI53" i="44"/>
  <c r="AH55" i="44"/>
  <c r="AI10" i="44"/>
  <c r="AH51" i="44"/>
  <c r="AI49" i="44"/>
  <c r="AI62" i="44"/>
  <c r="AI46" i="44"/>
  <c r="AI74" i="44"/>
  <c r="AI41" i="44"/>
  <c r="AH43" i="44"/>
  <c r="AI54" i="44"/>
  <c r="AI17" i="44"/>
  <c r="AI26" i="44"/>
  <c r="AG35" i="44"/>
  <c r="AC51" i="44"/>
  <c r="AH61" i="44"/>
  <c r="AH33" i="44"/>
  <c r="AH13" i="44"/>
  <c r="AC19" i="44"/>
  <c r="AH29" i="44"/>
  <c r="AH45" i="44"/>
  <c r="AH18" i="44"/>
  <c r="Y55" i="44"/>
  <c r="AH57" i="44"/>
  <c r="Y75" i="44"/>
  <c r="AH39" i="44"/>
  <c r="AG71" i="44"/>
  <c r="G25" i="9"/>
  <c r="S25" i="9"/>
  <c r="K25" i="9"/>
  <c r="Q25" i="9"/>
  <c r="I25" i="9"/>
  <c r="F25" i="9"/>
  <c r="V25" i="9"/>
  <c r="N25" i="9"/>
  <c r="J25" i="9"/>
  <c r="B25" i="9"/>
  <c r="R25" i="9"/>
  <c r="AH19" i="8"/>
  <c r="AI17" i="8"/>
  <c r="AC76" i="8"/>
  <c r="AI42" i="8"/>
  <c r="AI50" i="8"/>
  <c r="AI66" i="8"/>
  <c r="U76" i="8"/>
  <c r="AI54" i="8"/>
  <c r="AI9" i="8"/>
  <c r="AH11" i="8"/>
  <c r="AI13" i="8"/>
  <c r="AH15" i="8"/>
  <c r="AH31" i="8"/>
  <c r="AI29" i="8"/>
  <c r="AI35" i="8"/>
  <c r="AI58" i="8"/>
  <c r="AI70" i="8"/>
  <c r="AI18" i="8"/>
  <c r="AI65" i="8"/>
  <c r="AH67" i="8"/>
  <c r="AI74" i="8"/>
  <c r="AG76" i="8"/>
  <c r="AI45" i="8"/>
  <c r="AH47" i="8"/>
  <c r="AI51" i="8"/>
  <c r="AI63" i="8"/>
  <c r="AI10" i="8"/>
  <c r="AI26" i="8"/>
  <c r="AI34" i="8"/>
  <c r="AI62" i="8"/>
  <c r="Y11" i="8"/>
  <c r="Y76" i="8" s="1"/>
  <c r="AI14" i="8"/>
  <c r="U19" i="8"/>
  <c r="AI30" i="8"/>
  <c r="AI46" i="8"/>
  <c r="AI61" i="8"/>
  <c r="AH57" i="8"/>
  <c r="Y71" i="8"/>
  <c r="AH73" i="8"/>
  <c r="AH25" i="8"/>
  <c r="AH41" i="8"/>
  <c r="AH22" i="8"/>
  <c r="AH38" i="8"/>
  <c r="AH53" i="8"/>
  <c r="Y67" i="8"/>
  <c r="AH69" i="8"/>
  <c r="Y19" i="8"/>
  <c r="AH21" i="8"/>
  <c r="Y35" i="8"/>
  <c r="AH37" i="8"/>
  <c r="AH67" i="3"/>
  <c r="W22" i="4" s="1"/>
  <c r="AC67" i="3"/>
  <c r="R22" i="4" s="1"/>
  <c r="AI66" i="3"/>
  <c r="AI74" i="10"/>
  <c r="AI26" i="10"/>
  <c r="AH71" i="10"/>
  <c r="AI69" i="10"/>
  <c r="AI46" i="10"/>
  <c r="AI62" i="10"/>
  <c r="AI57" i="10"/>
  <c r="AI9" i="10"/>
  <c r="AH11" i="10"/>
  <c r="AI14" i="10"/>
  <c r="AI25" i="10"/>
  <c r="AH27" i="10"/>
  <c r="AI34" i="10"/>
  <c r="AI54" i="10"/>
  <c r="AH17" i="10"/>
  <c r="AH33" i="10"/>
  <c r="AH49" i="10"/>
  <c r="AH61" i="10"/>
  <c r="AC71" i="10"/>
  <c r="AH13" i="10"/>
  <c r="AH29" i="10"/>
  <c r="AH45" i="10"/>
  <c r="AH58" i="10"/>
  <c r="AH21" i="10"/>
  <c r="AG39" i="10"/>
  <c r="AH55" i="10"/>
  <c r="AI38" i="10"/>
  <c r="AI53" i="10"/>
  <c r="AI22" i="10"/>
  <c r="AH128" i="60" l="1"/>
  <c r="AI106" i="60"/>
  <c r="AI81" i="60"/>
  <c r="AI65" i="60"/>
  <c r="AH73" i="60"/>
  <c r="W15" i="61" s="1"/>
  <c r="AI61" i="60"/>
  <c r="AI62" i="60"/>
  <c r="AH63" i="60"/>
  <c r="W14" i="61" s="1"/>
  <c r="AH59" i="60"/>
  <c r="W13" i="61" s="1"/>
  <c r="AH132" i="60"/>
  <c r="W24" i="61" s="1"/>
  <c r="R25" i="61"/>
  <c r="AH84" i="60"/>
  <c r="AI84" i="60" s="1"/>
  <c r="X17" i="61" s="1"/>
  <c r="AH20" i="60"/>
  <c r="W10" i="61" s="1"/>
  <c r="AC133" i="60"/>
  <c r="AH104" i="60"/>
  <c r="W22" i="61" s="1"/>
  <c r="V25" i="61"/>
  <c r="AH71" i="56"/>
  <c r="W23" i="57" s="1"/>
  <c r="AH62" i="54"/>
  <c r="W15" i="55" s="1"/>
  <c r="AH86" i="54"/>
  <c r="W21" i="55" s="1"/>
  <c r="AH42" i="54"/>
  <c r="AI42" i="54" s="1"/>
  <c r="AH15" i="54"/>
  <c r="W9" i="55" s="1"/>
  <c r="AH19" i="54"/>
  <c r="W10" i="55" s="1"/>
  <c r="AI85" i="54"/>
  <c r="AH74" i="54"/>
  <c r="W18" i="55" s="1"/>
  <c r="AH70" i="54"/>
  <c r="W17" i="55" s="1"/>
  <c r="AI13" i="54"/>
  <c r="AH50" i="54"/>
  <c r="W14" i="55" s="1"/>
  <c r="AH46" i="54"/>
  <c r="W13" i="55" s="1"/>
  <c r="AI68" i="54"/>
  <c r="AI49" i="54"/>
  <c r="AH90" i="54"/>
  <c r="W22" i="55" s="1"/>
  <c r="N25" i="55"/>
  <c r="R25" i="55"/>
  <c r="AC126" i="54"/>
  <c r="AI72" i="54"/>
  <c r="V25" i="55"/>
  <c r="U126" i="54"/>
  <c r="J25" i="55"/>
  <c r="AG126" i="54"/>
  <c r="Y126" i="54"/>
  <c r="AH75" i="46"/>
  <c r="N24" i="45"/>
  <c r="N25" i="45" s="1"/>
  <c r="Y76" i="44"/>
  <c r="AH76" i="44"/>
  <c r="W24" i="45"/>
  <c r="W25" i="45" s="1"/>
  <c r="AH76" i="10"/>
  <c r="AI76" i="10" s="1"/>
  <c r="X25" i="11" s="1"/>
  <c r="W24" i="11"/>
  <c r="U76" i="64"/>
  <c r="W23" i="61"/>
  <c r="AH100" i="60"/>
  <c r="W21" i="61" s="1"/>
  <c r="AH92" i="60"/>
  <c r="W19" i="61" s="1"/>
  <c r="Y133" i="60"/>
  <c r="N15" i="61"/>
  <c r="N25" i="61" s="1"/>
  <c r="AI58" i="60"/>
  <c r="AH15" i="60"/>
  <c r="AI13" i="60"/>
  <c r="AI103" i="60"/>
  <c r="AG133" i="60"/>
  <c r="U133" i="60"/>
  <c r="J25" i="61"/>
  <c r="U77" i="56"/>
  <c r="J21" i="57"/>
  <c r="J25" i="57" s="1"/>
  <c r="AH15" i="56"/>
  <c r="W9" i="57" s="1"/>
  <c r="AI13" i="56"/>
  <c r="R25" i="57"/>
  <c r="AI61" i="56"/>
  <c r="V25" i="57"/>
  <c r="Y77" i="56"/>
  <c r="N19" i="57"/>
  <c r="N25" i="57" s="1"/>
  <c r="AH31" i="56"/>
  <c r="AC77" i="56"/>
  <c r="AG77" i="56"/>
  <c r="AI55" i="64"/>
  <c r="X19" i="65" s="1"/>
  <c r="AI25" i="64"/>
  <c r="AH27" i="64"/>
  <c r="AI15" i="64"/>
  <c r="X9" i="65" s="1"/>
  <c r="AI10" i="64"/>
  <c r="AI51" i="64"/>
  <c r="X18" i="65" s="1"/>
  <c r="AI37" i="64"/>
  <c r="AH39" i="64"/>
  <c r="AI63" i="64"/>
  <c r="X21" i="65" s="1"/>
  <c r="AI21" i="64"/>
  <c r="AH23" i="64"/>
  <c r="AI31" i="64"/>
  <c r="X13" i="65" s="1"/>
  <c r="AI71" i="64"/>
  <c r="X23" i="65" s="1"/>
  <c r="AI57" i="64"/>
  <c r="AH59" i="64"/>
  <c r="AH11" i="64"/>
  <c r="AI9" i="64"/>
  <c r="AI47" i="64"/>
  <c r="X17" i="65" s="1"/>
  <c r="AI65" i="64"/>
  <c r="AH67" i="64"/>
  <c r="AI41" i="64"/>
  <c r="AH43" i="64"/>
  <c r="AI75" i="64"/>
  <c r="X24" i="65" s="1"/>
  <c r="AI35" i="64"/>
  <c r="X14" i="65" s="1"/>
  <c r="AI19" i="64"/>
  <c r="X10" i="65" s="1"/>
  <c r="AI25" i="62"/>
  <c r="AH27" i="62"/>
  <c r="AI42" i="62"/>
  <c r="AI37" i="62"/>
  <c r="AH39" i="62"/>
  <c r="AI21" i="62"/>
  <c r="AH23" i="62"/>
  <c r="AI19" i="62"/>
  <c r="X10" i="63" s="1"/>
  <c r="AI65" i="62"/>
  <c r="AH67" i="62"/>
  <c r="AI63" i="62"/>
  <c r="X21" i="63" s="1"/>
  <c r="AI43" i="62"/>
  <c r="X16" i="63" s="1"/>
  <c r="AI55" i="62"/>
  <c r="X19" i="63" s="1"/>
  <c r="AI73" i="62"/>
  <c r="AH75" i="62"/>
  <c r="AI71" i="62"/>
  <c r="X23" i="63" s="1"/>
  <c r="AI35" i="62"/>
  <c r="X14" i="63" s="1"/>
  <c r="AI11" i="62"/>
  <c r="X8" i="63" s="1"/>
  <c r="AI10" i="62"/>
  <c r="AI57" i="62"/>
  <c r="AH59" i="62"/>
  <c r="AI49" i="62"/>
  <c r="AH51" i="62"/>
  <c r="AH24" i="60"/>
  <c r="W11" i="61" s="1"/>
  <c r="AH55" i="60"/>
  <c r="W12" i="61" s="1"/>
  <c r="AH96" i="60"/>
  <c r="W20" i="61" s="1"/>
  <c r="AI9" i="60"/>
  <c r="AH11" i="60"/>
  <c r="W8" i="61" s="1"/>
  <c r="AH88" i="60"/>
  <c r="W18" i="61" s="1"/>
  <c r="AI130" i="60"/>
  <c r="AH76" i="60"/>
  <c r="W16" i="61" s="1"/>
  <c r="AI59" i="58"/>
  <c r="X20" i="59" s="1"/>
  <c r="AI21" i="58"/>
  <c r="AH23" i="58"/>
  <c r="AI73" i="58"/>
  <c r="AH75" i="58"/>
  <c r="W24" i="59" s="1"/>
  <c r="W25" i="59" s="1"/>
  <c r="AI67" i="58"/>
  <c r="X22" i="59" s="1"/>
  <c r="AC76" i="58"/>
  <c r="AI71" i="58"/>
  <c r="X23" i="59" s="1"/>
  <c r="AI63" i="58"/>
  <c r="X21" i="59" s="1"/>
  <c r="AI11" i="58"/>
  <c r="X8" i="59" s="1"/>
  <c r="AH76" i="58"/>
  <c r="AJ21" i="58" s="1"/>
  <c r="AI19" i="58"/>
  <c r="X10" i="59" s="1"/>
  <c r="AI55" i="58"/>
  <c r="X19" i="59" s="1"/>
  <c r="AI37" i="58"/>
  <c r="AH39" i="58"/>
  <c r="AI22" i="58"/>
  <c r="AI15" i="58"/>
  <c r="X9" i="59" s="1"/>
  <c r="AI27" i="58"/>
  <c r="X12" i="59" s="1"/>
  <c r="AI49" i="58"/>
  <c r="AH51" i="58"/>
  <c r="AI38" i="58"/>
  <c r="AI41" i="58"/>
  <c r="AH43" i="58"/>
  <c r="AI35" i="58"/>
  <c r="X14" i="59" s="1"/>
  <c r="W24" i="57"/>
  <c r="AI73" i="56"/>
  <c r="AI35" i="56"/>
  <c r="X14" i="57" s="1"/>
  <c r="AI67" i="56"/>
  <c r="X22" i="57" s="1"/>
  <c r="AI37" i="56"/>
  <c r="AH39" i="56"/>
  <c r="W15" i="57" s="1"/>
  <c r="AI51" i="56"/>
  <c r="X18" i="57" s="1"/>
  <c r="AI21" i="56"/>
  <c r="AH23" i="56"/>
  <c r="W11" i="57" s="1"/>
  <c r="AI25" i="56"/>
  <c r="AH27" i="56"/>
  <c r="W12" i="57" s="1"/>
  <c r="AH59" i="56"/>
  <c r="W20" i="57" s="1"/>
  <c r="AI57" i="56"/>
  <c r="AI54" i="56"/>
  <c r="AI71" i="56"/>
  <c r="X23" i="57" s="1"/>
  <c r="AI15" i="56"/>
  <c r="X9" i="57" s="1"/>
  <c r="AI9" i="56"/>
  <c r="AH11" i="56"/>
  <c r="W8" i="57" s="1"/>
  <c r="AI63" i="56"/>
  <c r="X21" i="57" s="1"/>
  <c r="AH55" i="56"/>
  <c r="W19" i="57" s="1"/>
  <c r="AI41" i="56"/>
  <c r="AH43" i="56"/>
  <c r="W16" i="57" s="1"/>
  <c r="AI19" i="56"/>
  <c r="X10" i="57" s="1"/>
  <c r="AI9" i="54"/>
  <c r="AH11" i="54"/>
  <c r="W8" i="55" s="1"/>
  <c r="AH23" i="54"/>
  <c r="W11" i="55" s="1"/>
  <c r="AH125" i="54"/>
  <c r="W24" i="55" s="1"/>
  <c r="AI123" i="54"/>
  <c r="AI76" i="54"/>
  <c r="AH78" i="54"/>
  <c r="W19" i="55" s="1"/>
  <c r="W23" i="55"/>
  <c r="AI64" i="54"/>
  <c r="AH66" i="54"/>
  <c r="W16" i="55" s="1"/>
  <c r="AI80" i="54"/>
  <c r="AH82" i="54"/>
  <c r="W20" i="55" s="1"/>
  <c r="AI89" i="54"/>
  <c r="AI25" i="52"/>
  <c r="AH27" i="52"/>
  <c r="AI65" i="52"/>
  <c r="AH67" i="52"/>
  <c r="AI9" i="52"/>
  <c r="AH11" i="52"/>
  <c r="W8" i="53" s="1"/>
  <c r="AI63" i="52"/>
  <c r="X21" i="53" s="1"/>
  <c r="AI47" i="52"/>
  <c r="AI31" i="52"/>
  <c r="AI35" i="52"/>
  <c r="AI73" i="52"/>
  <c r="W24" i="53"/>
  <c r="AH15" i="52"/>
  <c r="AI13" i="52"/>
  <c r="AI55" i="52"/>
  <c r="AI59" i="52"/>
  <c r="AI19" i="52"/>
  <c r="AI39" i="52"/>
  <c r="AI51" i="52"/>
  <c r="AI23" i="52"/>
  <c r="AI41" i="52"/>
  <c r="AH43" i="52"/>
  <c r="AI71" i="52"/>
  <c r="AH75" i="50"/>
  <c r="AI67" i="50"/>
  <c r="AI17" i="48"/>
  <c r="AH71" i="48"/>
  <c r="AI67" i="48"/>
  <c r="AI17" i="46"/>
  <c r="AH63" i="46"/>
  <c r="AI63" i="46" s="1"/>
  <c r="AI49" i="46"/>
  <c r="AI67" i="46"/>
  <c r="AI67" i="44"/>
  <c r="AJ67" i="44"/>
  <c r="Y22" i="45" s="1"/>
  <c r="AH19" i="44"/>
  <c r="AH23" i="44"/>
  <c r="AH27" i="44"/>
  <c r="AI27" i="44" s="1"/>
  <c r="AH39" i="10"/>
  <c r="AI39" i="10" s="1"/>
  <c r="AI41" i="10"/>
  <c r="AI73" i="10"/>
  <c r="AI67" i="10"/>
  <c r="AH63" i="50"/>
  <c r="AI61" i="50"/>
  <c r="AI39" i="50"/>
  <c r="AI43" i="50"/>
  <c r="AI42" i="50"/>
  <c r="AI51" i="50"/>
  <c r="AI10" i="50"/>
  <c r="AI23" i="50"/>
  <c r="AI35" i="50"/>
  <c r="AI57" i="50"/>
  <c r="AH59" i="50"/>
  <c r="AI71" i="50"/>
  <c r="AI26" i="50"/>
  <c r="AI27" i="50"/>
  <c r="AI45" i="50"/>
  <c r="AH47" i="50"/>
  <c r="AI55" i="50"/>
  <c r="AI13" i="50"/>
  <c r="AH15" i="50"/>
  <c r="AH11" i="50"/>
  <c r="AI75" i="50"/>
  <c r="X24" i="51" s="1"/>
  <c r="AI29" i="50"/>
  <c r="AH31" i="50"/>
  <c r="AI19" i="50"/>
  <c r="AH15" i="48"/>
  <c r="AI13" i="48"/>
  <c r="AI51" i="48"/>
  <c r="AI22" i="48"/>
  <c r="AI35" i="48"/>
  <c r="AI73" i="48"/>
  <c r="AH75" i="48"/>
  <c r="AI39" i="48"/>
  <c r="AI38" i="48"/>
  <c r="AH23" i="48"/>
  <c r="AI53" i="48"/>
  <c r="AH55" i="48"/>
  <c r="AI19" i="48"/>
  <c r="AH47" i="48"/>
  <c r="AI45" i="48"/>
  <c r="AI27" i="48"/>
  <c r="AI57" i="48"/>
  <c r="AH59" i="48"/>
  <c r="AH31" i="48"/>
  <c r="AI29" i="48"/>
  <c r="AI43" i="48"/>
  <c r="AI11" i="48"/>
  <c r="AI63" i="48"/>
  <c r="AI71" i="48"/>
  <c r="AI73" i="46"/>
  <c r="AH15" i="46"/>
  <c r="AI13" i="46"/>
  <c r="AI43" i="46"/>
  <c r="AI53" i="46"/>
  <c r="AH55" i="46"/>
  <c r="AI45" i="46"/>
  <c r="AH47" i="46"/>
  <c r="AI59" i="46"/>
  <c r="AI25" i="46"/>
  <c r="AH27" i="46"/>
  <c r="AI9" i="46"/>
  <c r="AH11" i="46"/>
  <c r="AI35" i="46"/>
  <c r="AI29" i="46"/>
  <c r="AH31" i="46"/>
  <c r="AI19" i="46"/>
  <c r="AI71" i="46"/>
  <c r="AI21" i="46"/>
  <c r="AH23" i="46"/>
  <c r="AI58" i="46"/>
  <c r="AI51" i="46"/>
  <c r="AI39" i="46"/>
  <c r="AI19" i="44"/>
  <c r="AI61" i="44"/>
  <c r="AH63" i="44"/>
  <c r="AI75" i="44"/>
  <c r="X24" i="45" s="1"/>
  <c r="AI11" i="44"/>
  <c r="AI55" i="44"/>
  <c r="AI39" i="44"/>
  <c r="AI45" i="44"/>
  <c r="AH47" i="44"/>
  <c r="AI23" i="44"/>
  <c r="AI29" i="44"/>
  <c r="AH31" i="44"/>
  <c r="AI71" i="44"/>
  <c r="AI43" i="44"/>
  <c r="AI57" i="44"/>
  <c r="AH59" i="44"/>
  <c r="AI13" i="44"/>
  <c r="AH15" i="44"/>
  <c r="AI51" i="44"/>
  <c r="AI18" i="44"/>
  <c r="AH35" i="44"/>
  <c r="AI33" i="44"/>
  <c r="AI21" i="8"/>
  <c r="AH23" i="8"/>
  <c r="AI25" i="8"/>
  <c r="AH27" i="8"/>
  <c r="AI15" i="8"/>
  <c r="AI73" i="8"/>
  <c r="AH75" i="8"/>
  <c r="W24" i="9" s="1"/>
  <c r="W25" i="9" s="1"/>
  <c r="AI67" i="8"/>
  <c r="AI69" i="8"/>
  <c r="AH71" i="8"/>
  <c r="AI47" i="8"/>
  <c r="AI19" i="8"/>
  <c r="AI11" i="8"/>
  <c r="AI53" i="8"/>
  <c r="AH55" i="8"/>
  <c r="AI57" i="8"/>
  <c r="AH59" i="8"/>
  <c r="AI38" i="8"/>
  <c r="AI37" i="8"/>
  <c r="AH39" i="8"/>
  <c r="AI22" i="8"/>
  <c r="AI31" i="8"/>
  <c r="AI41" i="8"/>
  <c r="AH43" i="8"/>
  <c r="AI67" i="3"/>
  <c r="X22" i="4" s="1"/>
  <c r="AI58" i="10"/>
  <c r="AI75" i="10"/>
  <c r="X24" i="11" s="1"/>
  <c r="AI55" i="10"/>
  <c r="AI61" i="10"/>
  <c r="AH63" i="10"/>
  <c r="AH51" i="10"/>
  <c r="AI49" i="10"/>
  <c r="AI43" i="10"/>
  <c r="AH19" i="10"/>
  <c r="AI17" i="10"/>
  <c r="AI13" i="10"/>
  <c r="AH15" i="10"/>
  <c r="AI21" i="10"/>
  <c r="AH23" i="10"/>
  <c r="AH35" i="10"/>
  <c r="AI33" i="10"/>
  <c r="AI11" i="10"/>
  <c r="AI45" i="10"/>
  <c r="AH47" i="10"/>
  <c r="AI29" i="10"/>
  <c r="AH31" i="10"/>
  <c r="AI27" i="10"/>
  <c r="AH59" i="10"/>
  <c r="AI71" i="10"/>
  <c r="W17" i="61" l="1"/>
  <c r="AI63" i="60"/>
  <c r="X14" i="61" s="1"/>
  <c r="AI59" i="60"/>
  <c r="X13" i="61" s="1"/>
  <c r="AI100" i="60"/>
  <c r="X21" i="61" s="1"/>
  <c r="AI20" i="60"/>
  <c r="X10" i="61" s="1"/>
  <c r="AI104" i="60"/>
  <c r="X22" i="61" s="1"/>
  <c r="AI86" i="54"/>
  <c r="X21" i="55" s="1"/>
  <c r="W12" i="55"/>
  <c r="W25" i="55" s="1"/>
  <c r="AI90" i="54"/>
  <c r="X22" i="55" s="1"/>
  <c r="AI15" i="54"/>
  <c r="X9" i="55" s="1"/>
  <c r="AI46" i="54"/>
  <c r="X13" i="55" s="1"/>
  <c r="AI19" i="54"/>
  <c r="X10" i="55" s="1"/>
  <c r="AI70" i="54"/>
  <c r="X17" i="55" s="1"/>
  <c r="AI74" i="54"/>
  <c r="X18" i="55" s="1"/>
  <c r="AI50" i="54"/>
  <c r="X14" i="55" s="1"/>
  <c r="X12" i="55"/>
  <c r="W25" i="53"/>
  <c r="AJ66" i="44"/>
  <c r="AJ65" i="44"/>
  <c r="AI128" i="60"/>
  <c r="X23" i="61" s="1"/>
  <c r="AI92" i="60"/>
  <c r="X19" i="61" s="1"/>
  <c r="W9" i="61"/>
  <c r="AI15" i="60"/>
  <c r="X9" i="61" s="1"/>
  <c r="W25" i="57"/>
  <c r="W13" i="57"/>
  <c r="AI31" i="56"/>
  <c r="X13" i="57" s="1"/>
  <c r="W24" i="51"/>
  <c r="W25" i="51" s="1"/>
  <c r="AH76" i="50"/>
  <c r="AH76" i="46"/>
  <c r="AJ15" i="46" s="1"/>
  <c r="Y9" i="47" s="1"/>
  <c r="W24" i="47"/>
  <c r="W25" i="47" s="1"/>
  <c r="AI39" i="64"/>
  <c r="X15" i="65" s="1"/>
  <c r="AI43" i="64"/>
  <c r="X16" i="65" s="1"/>
  <c r="AI27" i="64"/>
  <c r="X12" i="65" s="1"/>
  <c r="AH76" i="64"/>
  <c r="AJ11" i="64" s="1"/>
  <c r="Y8" i="65" s="1"/>
  <c r="AI11" i="64"/>
  <c r="X8" i="65" s="1"/>
  <c r="AI23" i="64"/>
  <c r="X11" i="65" s="1"/>
  <c r="AI67" i="64"/>
  <c r="X22" i="65" s="1"/>
  <c r="AI59" i="64"/>
  <c r="X20" i="65" s="1"/>
  <c r="AI67" i="62"/>
  <c r="X22" i="63" s="1"/>
  <c r="AI51" i="62"/>
  <c r="X18" i="63" s="1"/>
  <c r="AI59" i="62"/>
  <c r="X20" i="63" s="1"/>
  <c r="AI39" i="62"/>
  <c r="X15" i="63" s="1"/>
  <c r="AI23" i="62"/>
  <c r="X11" i="63" s="1"/>
  <c r="AI27" i="62"/>
  <c r="X12" i="63" s="1"/>
  <c r="AH76" i="62"/>
  <c r="AJ59" i="62" s="1"/>
  <c r="AI75" i="62"/>
  <c r="X24" i="63" s="1"/>
  <c r="AH133" i="60"/>
  <c r="AI11" i="60"/>
  <c r="X8" i="61" s="1"/>
  <c r="AI76" i="60"/>
  <c r="X16" i="61" s="1"/>
  <c r="AI132" i="60"/>
  <c r="X24" i="61" s="1"/>
  <c r="AI73" i="60"/>
  <c r="X15" i="61" s="1"/>
  <c r="AI96" i="60"/>
  <c r="X20" i="61" s="1"/>
  <c r="AI88" i="60"/>
  <c r="X18" i="61" s="1"/>
  <c r="AI55" i="60"/>
  <c r="X12" i="61" s="1"/>
  <c r="AI24" i="60"/>
  <c r="X11" i="61" s="1"/>
  <c r="AJ59" i="58"/>
  <c r="Y20" i="59" s="1"/>
  <c r="AJ75" i="58"/>
  <c r="Y24" i="59" s="1"/>
  <c r="AI75" i="58"/>
  <c r="X24" i="59" s="1"/>
  <c r="AI43" i="58"/>
  <c r="X16" i="59" s="1"/>
  <c r="AJ43" i="58"/>
  <c r="Y16" i="59" s="1"/>
  <c r="AJ27" i="58"/>
  <c r="Y12" i="59" s="1"/>
  <c r="AJ37" i="58"/>
  <c r="AJ63" i="58"/>
  <c r="Y21" i="59" s="1"/>
  <c r="AJ73" i="58"/>
  <c r="AJ39" i="58"/>
  <c r="Y15" i="59" s="1"/>
  <c r="AI39" i="58"/>
  <c r="X15" i="59" s="1"/>
  <c r="AJ41" i="58"/>
  <c r="AJ55" i="58"/>
  <c r="Y19" i="59" s="1"/>
  <c r="AJ23" i="58"/>
  <c r="Y11" i="59" s="1"/>
  <c r="AI23" i="58"/>
  <c r="X11" i="59" s="1"/>
  <c r="AJ67" i="58"/>
  <c r="Y22" i="59" s="1"/>
  <c r="AJ15" i="58"/>
  <c r="Y9" i="59" s="1"/>
  <c r="AJ71" i="58"/>
  <c r="Y23" i="59" s="1"/>
  <c r="AJ51" i="58"/>
  <c r="Y18" i="59" s="1"/>
  <c r="AI51" i="58"/>
  <c r="X18" i="59" s="1"/>
  <c r="AJ38" i="58"/>
  <c r="AJ19" i="58"/>
  <c r="Y10" i="59" s="1"/>
  <c r="AJ76" i="58"/>
  <c r="Y25" i="59" s="1"/>
  <c r="AI76" i="58"/>
  <c r="X25" i="59" s="1"/>
  <c r="AJ66" i="58"/>
  <c r="AJ62" i="58"/>
  <c r="AJ14" i="58"/>
  <c r="AJ18" i="58"/>
  <c r="AJ46" i="58"/>
  <c r="AJ45" i="58"/>
  <c r="AJ53" i="58"/>
  <c r="AJ47" i="58"/>
  <c r="AJ69" i="58"/>
  <c r="AJ33" i="58"/>
  <c r="AJ30" i="58"/>
  <c r="AJ13" i="58"/>
  <c r="AJ34" i="58"/>
  <c r="AJ26" i="58"/>
  <c r="AJ42" i="58"/>
  <c r="AJ54" i="58"/>
  <c r="AJ29" i="58"/>
  <c r="AJ17" i="58"/>
  <c r="AJ65" i="58"/>
  <c r="AJ10" i="58"/>
  <c r="AJ58" i="58"/>
  <c r="AJ57" i="58"/>
  <c r="AJ50" i="58"/>
  <c r="AJ31" i="58"/>
  <c r="Y13" i="59" s="1"/>
  <c r="AJ61" i="58"/>
  <c r="AJ9" i="58"/>
  <c r="AJ74" i="58"/>
  <c r="AJ25" i="58"/>
  <c r="AJ70" i="58"/>
  <c r="AJ35" i="58"/>
  <c r="Y14" i="59" s="1"/>
  <c r="AJ49" i="58"/>
  <c r="AJ22" i="58"/>
  <c r="AJ11" i="58"/>
  <c r="Y8" i="59" s="1"/>
  <c r="AI43" i="56"/>
  <c r="X16" i="57" s="1"/>
  <c r="AI39" i="56"/>
  <c r="X15" i="57" s="1"/>
  <c r="AI55" i="56"/>
  <c r="X19" i="57" s="1"/>
  <c r="AI23" i="56"/>
  <c r="X11" i="57" s="1"/>
  <c r="AI27" i="56"/>
  <c r="X12" i="57" s="1"/>
  <c r="AH77" i="56"/>
  <c r="AI11" i="56"/>
  <c r="X8" i="57" s="1"/>
  <c r="AI59" i="56"/>
  <c r="X20" i="57" s="1"/>
  <c r="AI76" i="56"/>
  <c r="X24" i="57" s="1"/>
  <c r="AI66" i="54"/>
  <c r="X16" i="55" s="1"/>
  <c r="AI62" i="54"/>
  <c r="X15" i="55" s="1"/>
  <c r="AH126" i="54"/>
  <c r="AI11" i="54"/>
  <c r="X8" i="55" s="1"/>
  <c r="AI125" i="54"/>
  <c r="X24" i="55" s="1"/>
  <c r="AI82" i="54"/>
  <c r="X20" i="55" s="1"/>
  <c r="AI121" i="54"/>
  <c r="X23" i="55" s="1"/>
  <c r="AI78" i="54"/>
  <c r="X19" i="55" s="1"/>
  <c r="AI23" i="54"/>
  <c r="X11" i="55" s="1"/>
  <c r="AI27" i="52"/>
  <c r="AH76" i="52"/>
  <c r="AJ27" i="52" s="1"/>
  <c r="Y12" i="53" s="1"/>
  <c r="AI11" i="52"/>
  <c r="X8" i="53" s="1"/>
  <c r="AI15" i="52"/>
  <c r="X9" i="53" s="1"/>
  <c r="AI43" i="52"/>
  <c r="AI67" i="52"/>
  <c r="AI75" i="52"/>
  <c r="X24" i="53" s="1"/>
  <c r="AJ50" i="48"/>
  <c r="AI31" i="50"/>
  <c r="AI11" i="50"/>
  <c r="AI15" i="50"/>
  <c r="AI63" i="50"/>
  <c r="AI59" i="50"/>
  <c r="AI47" i="50"/>
  <c r="AJ76" i="48"/>
  <c r="AJ54" i="48"/>
  <c r="AJ26" i="48"/>
  <c r="AJ62" i="48"/>
  <c r="AJ42" i="48"/>
  <c r="AJ49" i="48"/>
  <c r="AJ30" i="48"/>
  <c r="AJ70" i="48"/>
  <c r="AJ35" i="48"/>
  <c r="AJ13" i="48"/>
  <c r="AJ73" i="48"/>
  <c r="AJ53" i="48"/>
  <c r="AJ43" i="48"/>
  <c r="AJ45" i="48"/>
  <c r="AJ22" i="48"/>
  <c r="AJ39" i="48"/>
  <c r="AJ19" i="48"/>
  <c r="AI47" i="48"/>
  <c r="AJ59" i="48"/>
  <c r="AI59" i="48"/>
  <c r="AJ55" i="48"/>
  <c r="AI55" i="48"/>
  <c r="AI75" i="48"/>
  <c r="X24" i="49" s="1"/>
  <c r="AI31" i="48"/>
  <c r="AJ23" i="48"/>
  <c r="AI23" i="48"/>
  <c r="AJ15" i="48"/>
  <c r="AI15" i="48"/>
  <c r="AI11" i="46"/>
  <c r="AI47" i="46"/>
  <c r="AI31" i="46"/>
  <c r="AI27" i="46"/>
  <c r="AI55" i="46"/>
  <c r="AI23" i="46"/>
  <c r="AI15" i="46"/>
  <c r="AI75" i="46"/>
  <c r="X24" i="47" s="1"/>
  <c r="AJ76" i="44"/>
  <c r="Y25" i="45" s="1"/>
  <c r="AI76" i="44"/>
  <c r="X25" i="45" s="1"/>
  <c r="AJ38" i="44"/>
  <c r="AJ42" i="44"/>
  <c r="AJ49" i="44"/>
  <c r="AJ46" i="44"/>
  <c r="AJ54" i="44"/>
  <c r="AJ14" i="44"/>
  <c r="AJ17" i="44"/>
  <c r="AJ10" i="44"/>
  <c r="AJ70" i="44"/>
  <c r="AJ25" i="44"/>
  <c r="AJ26" i="44"/>
  <c r="AJ30" i="44"/>
  <c r="AJ22" i="44"/>
  <c r="AJ21" i="44"/>
  <c r="AJ9" i="44"/>
  <c r="AJ50" i="44"/>
  <c r="AJ53" i="44"/>
  <c r="AJ62" i="44"/>
  <c r="AJ74" i="44"/>
  <c r="AJ58" i="44"/>
  <c r="AJ69" i="44"/>
  <c r="AJ73" i="44"/>
  <c r="AJ41" i="44"/>
  <c r="AJ34" i="44"/>
  <c r="AJ37" i="44"/>
  <c r="AJ19" i="44"/>
  <c r="Y10" i="45" s="1"/>
  <c r="AJ11" i="44"/>
  <c r="Y8" i="45" s="1"/>
  <c r="AJ43" i="44"/>
  <c r="Y16" i="45" s="1"/>
  <c r="AJ71" i="44"/>
  <c r="Y23" i="45" s="1"/>
  <c r="AJ23" i="44"/>
  <c r="Y11" i="45" s="1"/>
  <c r="AJ51" i="44"/>
  <c r="Y18" i="45" s="1"/>
  <c r="AJ61" i="44"/>
  <c r="AJ55" i="44"/>
  <c r="Y19" i="45" s="1"/>
  <c r="AJ57" i="44"/>
  <c r="AJ29" i="44"/>
  <c r="AJ18" i="44"/>
  <c r="AJ13" i="44"/>
  <c r="AJ33" i="44"/>
  <c r="AJ39" i="44"/>
  <c r="Y15" i="45" s="1"/>
  <c r="AJ27" i="44"/>
  <c r="Y12" i="45" s="1"/>
  <c r="AJ75" i="44"/>
  <c r="Y24" i="45" s="1"/>
  <c r="AJ45" i="44"/>
  <c r="AI35" i="44"/>
  <c r="AJ35" i="44"/>
  <c r="Y14" i="45" s="1"/>
  <c r="AJ63" i="44"/>
  <c r="Y21" i="45" s="1"/>
  <c r="AI63" i="44"/>
  <c r="AJ31" i="44"/>
  <c r="Y13" i="45" s="1"/>
  <c r="AI31" i="44"/>
  <c r="AJ59" i="44"/>
  <c r="Y20" i="45" s="1"/>
  <c r="AI59" i="44"/>
  <c r="AJ15" i="44"/>
  <c r="Y9" i="45" s="1"/>
  <c r="AI15" i="44"/>
  <c r="AJ47" i="44"/>
  <c r="AI47" i="44"/>
  <c r="AI75" i="8"/>
  <c r="X24" i="9" s="1"/>
  <c r="AI23" i="8"/>
  <c r="AI39" i="8"/>
  <c r="AI55" i="8"/>
  <c r="AI43" i="8"/>
  <c r="AI71" i="8"/>
  <c r="AI27" i="8"/>
  <c r="AI59" i="8"/>
  <c r="AH76" i="8"/>
  <c r="AJ71" i="8" s="1"/>
  <c r="Y23" i="9" s="1"/>
  <c r="AI59" i="10"/>
  <c r="AJ23" i="10"/>
  <c r="Y11" i="11" s="1"/>
  <c r="AI23" i="10"/>
  <c r="AI15" i="10"/>
  <c r="AI31" i="10"/>
  <c r="AI51" i="10"/>
  <c r="AJ51" i="10"/>
  <c r="Y18" i="11" s="1"/>
  <c r="AI47" i="10"/>
  <c r="AI35" i="10"/>
  <c r="AI19" i="10"/>
  <c r="AJ63" i="10"/>
  <c r="Y21" i="11" s="1"/>
  <c r="AI63" i="10"/>
  <c r="AJ108" i="60" l="1"/>
  <c r="AJ121" i="60"/>
  <c r="AJ123" i="60"/>
  <c r="AJ116" i="60"/>
  <c r="AJ107" i="60"/>
  <c r="AJ125" i="60"/>
  <c r="AJ120" i="60"/>
  <c r="AJ109" i="60"/>
  <c r="AJ126" i="60"/>
  <c r="AJ127" i="60"/>
  <c r="AJ118" i="60"/>
  <c r="AJ110" i="60"/>
  <c r="AJ124" i="60"/>
  <c r="AJ113" i="60"/>
  <c r="AJ115" i="60"/>
  <c r="AJ117" i="60"/>
  <c r="AJ112" i="60"/>
  <c r="AJ122" i="60"/>
  <c r="AJ111" i="60"/>
  <c r="AJ119" i="60"/>
  <c r="AJ114" i="60"/>
  <c r="AJ80" i="60"/>
  <c r="AJ82" i="60"/>
  <c r="AJ83" i="60"/>
  <c r="AJ79" i="60"/>
  <c r="AJ81" i="60"/>
  <c r="AJ66" i="60"/>
  <c r="AJ70" i="60"/>
  <c r="AJ72" i="60"/>
  <c r="AJ68" i="60"/>
  <c r="AJ67" i="60"/>
  <c r="AJ69" i="60"/>
  <c r="AJ71" i="60"/>
  <c r="W25" i="61"/>
  <c r="AJ31" i="60"/>
  <c r="AJ40" i="60"/>
  <c r="AJ49" i="60"/>
  <c r="AJ27" i="60"/>
  <c r="AJ28" i="60"/>
  <c r="AJ29" i="60"/>
  <c r="AJ30" i="60"/>
  <c r="AJ39" i="60"/>
  <c r="AJ48" i="60"/>
  <c r="AJ34" i="60"/>
  <c r="AJ35" i="60"/>
  <c r="AJ36" i="60"/>
  <c r="AJ37" i="60"/>
  <c r="AJ38" i="60"/>
  <c r="AJ47" i="60"/>
  <c r="AJ33" i="60"/>
  <c r="AJ42" i="60"/>
  <c r="AJ43" i="60"/>
  <c r="AJ44" i="60"/>
  <c r="AJ45" i="60"/>
  <c r="AJ46" i="60"/>
  <c r="AJ32" i="60"/>
  <c r="AJ41" i="60"/>
  <c r="AJ50" i="60"/>
  <c r="AJ51" i="60"/>
  <c r="AJ52" i="60"/>
  <c r="AJ53" i="60"/>
  <c r="AJ54" i="60"/>
  <c r="AJ11" i="60"/>
  <c r="Y8" i="61" s="1"/>
  <c r="AJ18" i="60"/>
  <c r="AJ104" i="54"/>
  <c r="AJ101" i="54"/>
  <c r="AJ111" i="54"/>
  <c r="AJ102" i="54"/>
  <c r="AJ119" i="54"/>
  <c r="AJ106" i="54"/>
  <c r="AJ112" i="54"/>
  <c r="AJ109" i="54"/>
  <c r="AJ107" i="54"/>
  <c r="AJ108" i="54"/>
  <c r="AJ114" i="54"/>
  <c r="AJ100" i="54"/>
  <c r="AJ110" i="54"/>
  <c r="AJ115" i="54"/>
  <c r="AJ116" i="54"/>
  <c r="AJ97" i="54"/>
  <c r="AJ117" i="54"/>
  <c r="AJ105" i="54"/>
  <c r="AJ118" i="54"/>
  <c r="AJ94" i="54"/>
  <c r="AJ95" i="54"/>
  <c r="AJ96" i="54"/>
  <c r="AJ93" i="54"/>
  <c r="AJ103" i="54"/>
  <c r="AJ113" i="54"/>
  <c r="AJ99" i="54"/>
  <c r="AJ92" i="54"/>
  <c r="AJ98" i="54"/>
  <c r="AJ55" i="54"/>
  <c r="AJ56" i="54"/>
  <c r="AJ52" i="54"/>
  <c r="AJ59" i="54"/>
  <c r="AJ54" i="54"/>
  <c r="AJ58" i="54"/>
  <c r="AJ53" i="54"/>
  <c r="AJ57" i="54"/>
  <c r="AJ60" i="54"/>
  <c r="AJ66" i="54"/>
  <c r="Y16" i="55" s="1"/>
  <c r="AJ35" i="54"/>
  <c r="AJ30" i="54"/>
  <c r="AJ34" i="54"/>
  <c r="AJ38" i="54"/>
  <c r="AJ27" i="54"/>
  <c r="AJ31" i="54"/>
  <c r="AJ26" i="54"/>
  <c r="AJ37" i="54"/>
  <c r="AJ32" i="54"/>
  <c r="AJ33" i="54"/>
  <c r="AJ28" i="54"/>
  <c r="AJ40" i="54"/>
  <c r="AJ39" i="54"/>
  <c r="AJ29" i="54"/>
  <c r="AJ25" i="54"/>
  <c r="AJ36" i="54"/>
  <c r="AI76" i="8"/>
  <c r="X25" i="9" s="1"/>
  <c r="AJ55" i="8"/>
  <c r="Y19" i="9" s="1"/>
  <c r="AJ23" i="8"/>
  <c r="Y11" i="9" s="1"/>
  <c r="AJ43" i="64"/>
  <c r="Y16" i="65" s="1"/>
  <c r="AJ96" i="60"/>
  <c r="Y20" i="61" s="1"/>
  <c r="AJ73" i="60"/>
  <c r="Y15" i="61" s="1"/>
  <c r="AJ24" i="60"/>
  <c r="Y11" i="61" s="1"/>
  <c r="AJ55" i="60"/>
  <c r="Y12" i="61" s="1"/>
  <c r="AJ132" i="60"/>
  <c r="Y24" i="61" s="1"/>
  <c r="AJ88" i="60"/>
  <c r="Y18" i="61" s="1"/>
  <c r="AJ76" i="60"/>
  <c r="Y16" i="61" s="1"/>
  <c r="AJ75" i="56"/>
  <c r="AJ74" i="56"/>
  <c r="AJ125" i="54"/>
  <c r="Y24" i="55" s="1"/>
  <c r="AJ23" i="54"/>
  <c r="Y11" i="55" s="1"/>
  <c r="AJ11" i="54"/>
  <c r="Y8" i="55" s="1"/>
  <c r="AJ62" i="54"/>
  <c r="Y15" i="55" s="1"/>
  <c r="AJ78" i="54"/>
  <c r="Y19" i="55" s="1"/>
  <c r="AJ82" i="54"/>
  <c r="Y20" i="55" s="1"/>
  <c r="AJ62" i="64"/>
  <c r="AJ76" i="64"/>
  <c r="Y25" i="65" s="1"/>
  <c r="AI76" i="64"/>
  <c r="X25" i="65" s="1"/>
  <c r="AJ33" i="64"/>
  <c r="AJ49" i="64"/>
  <c r="AJ17" i="64"/>
  <c r="AJ22" i="64"/>
  <c r="AJ29" i="64"/>
  <c r="AJ18" i="64"/>
  <c r="AJ58" i="64"/>
  <c r="AJ54" i="64"/>
  <c r="AJ34" i="64"/>
  <c r="AJ30" i="64"/>
  <c r="AJ73" i="64"/>
  <c r="AJ66" i="64"/>
  <c r="AJ45" i="64"/>
  <c r="AJ26" i="64"/>
  <c r="AJ38" i="64"/>
  <c r="AJ74" i="64"/>
  <c r="AJ61" i="64"/>
  <c r="AJ50" i="64"/>
  <c r="AJ53" i="64"/>
  <c r="AJ13" i="64"/>
  <c r="AJ70" i="64"/>
  <c r="AJ14" i="64"/>
  <c r="AJ42" i="64"/>
  <c r="AJ46" i="64"/>
  <c r="AJ69" i="64"/>
  <c r="AJ51" i="64"/>
  <c r="Y18" i="65" s="1"/>
  <c r="AJ19" i="64"/>
  <c r="Y10" i="65" s="1"/>
  <c r="AJ25" i="64"/>
  <c r="AJ9" i="64"/>
  <c r="AJ37" i="64"/>
  <c r="AJ31" i="64"/>
  <c r="Y13" i="65" s="1"/>
  <c r="AJ21" i="64"/>
  <c r="AJ71" i="64"/>
  <c r="Y23" i="65" s="1"/>
  <c r="AJ75" i="64"/>
  <c r="Y24" i="65" s="1"/>
  <c r="AJ63" i="64"/>
  <c r="Y21" i="65" s="1"/>
  <c r="AJ57" i="64"/>
  <c r="AJ35" i="64"/>
  <c r="Y14" i="65" s="1"/>
  <c r="AJ41" i="64"/>
  <c r="AJ15" i="64"/>
  <c r="Y9" i="65" s="1"/>
  <c r="AJ47" i="64"/>
  <c r="AJ10" i="64"/>
  <c r="AJ65" i="64"/>
  <c r="AJ55" i="64"/>
  <c r="Y19" i="65" s="1"/>
  <c r="AJ59" i="64"/>
  <c r="Y20" i="65" s="1"/>
  <c r="AJ27" i="64"/>
  <c r="Y12" i="65" s="1"/>
  <c r="AJ67" i="64"/>
  <c r="Y22" i="65" s="1"/>
  <c r="AJ23" i="64"/>
  <c r="Y11" i="65" s="1"/>
  <c r="AJ39" i="64"/>
  <c r="Y15" i="65" s="1"/>
  <c r="AJ39" i="62"/>
  <c r="AJ27" i="62"/>
  <c r="AJ51" i="62"/>
  <c r="AJ75" i="62"/>
  <c r="AJ76" i="62"/>
  <c r="AI76" i="62"/>
  <c r="X25" i="63" s="1"/>
  <c r="AJ30" i="62"/>
  <c r="AJ50" i="62"/>
  <c r="AJ26" i="62"/>
  <c r="AJ34" i="62"/>
  <c r="AJ70" i="62"/>
  <c r="AJ47" i="62"/>
  <c r="AJ58" i="62"/>
  <c r="AJ14" i="62"/>
  <c r="AJ38" i="62"/>
  <c r="AJ13" i="62"/>
  <c r="AJ41" i="62"/>
  <c r="AJ18" i="62"/>
  <c r="AJ22" i="62"/>
  <c r="AJ66" i="62"/>
  <c r="AJ29" i="62"/>
  <c r="AJ46" i="62"/>
  <c r="AJ61" i="62"/>
  <c r="AJ15" i="62"/>
  <c r="AJ62" i="62"/>
  <c r="AJ33" i="62"/>
  <c r="AJ69" i="62"/>
  <c r="AJ54" i="62"/>
  <c r="AJ45" i="62"/>
  <c r="AJ74" i="62"/>
  <c r="AJ17" i="62"/>
  <c r="AJ31" i="62"/>
  <c r="AJ9" i="62"/>
  <c r="AJ53" i="62"/>
  <c r="AJ25" i="62"/>
  <c r="AJ21" i="62"/>
  <c r="AJ73" i="62"/>
  <c r="AJ63" i="62"/>
  <c r="AJ71" i="62"/>
  <c r="AJ10" i="62"/>
  <c r="AJ55" i="62"/>
  <c r="AJ65" i="62"/>
  <c r="AJ11" i="62"/>
  <c r="AJ19" i="62"/>
  <c r="AJ43" i="62"/>
  <c r="AJ35" i="62"/>
  <c r="AJ42" i="62"/>
  <c r="AJ57" i="62"/>
  <c r="AJ37" i="62"/>
  <c r="AJ49" i="62"/>
  <c r="AJ23" i="62"/>
  <c r="AJ67" i="62"/>
  <c r="AJ133" i="60"/>
  <c r="Y25" i="61" s="1"/>
  <c r="AI133" i="60"/>
  <c r="X25" i="61" s="1"/>
  <c r="AJ10" i="60"/>
  <c r="AJ62" i="60"/>
  <c r="AJ106" i="60"/>
  <c r="AJ84" i="60"/>
  <c r="AJ23" i="60"/>
  <c r="AJ103" i="60"/>
  <c r="AJ99" i="60"/>
  <c r="AJ87" i="60"/>
  <c r="AJ78" i="60"/>
  <c r="AJ17" i="60"/>
  <c r="AJ95" i="60"/>
  <c r="AJ90" i="60"/>
  <c r="AJ13" i="60"/>
  <c r="AJ102" i="60"/>
  <c r="AJ131" i="60"/>
  <c r="AJ19" i="60"/>
  <c r="AJ15" i="60"/>
  <c r="Y9" i="61" s="1"/>
  <c r="AJ58" i="60"/>
  <c r="AJ98" i="60"/>
  <c r="AJ61" i="60"/>
  <c r="AJ14" i="60"/>
  <c r="AJ57" i="60"/>
  <c r="AJ128" i="60"/>
  <c r="Y23" i="61" s="1"/>
  <c r="AJ26" i="60"/>
  <c r="AJ104" i="60"/>
  <c r="Y22" i="61" s="1"/>
  <c r="AJ20" i="60"/>
  <c r="Y10" i="61" s="1"/>
  <c r="AJ100" i="60"/>
  <c r="Y21" i="61" s="1"/>
  <c r="AJ65" i="60"/>
  <c r="AJ91" i="60"/>
  <c r="AJ92" i="60"/>
  <c r="Y19" i="61" s="1"/>
  <c r="AJ86" i="60"/>
  <c r="AJ75" i="60"/>
  <c r="AJ94" i="60"/>
  <c r="AJ9" i="60"/>
  <c r="AJ130" i="60"/>
  <c r="AJ22" i="60"/>
  <c r="AJ63" i="60"/>
  <c r="Y14" i="61" s="1"/>
  <c r="AJ59" i="60"/>
  <c r="Y13" i="61" s="1"/>
  <c r="AJ77" i="56"/>
  <c r="Y25" i="57" s="1"/>
  <c r="AI77" i="56"/>
  <c r="X25" i="57" s="1"/>
  <c r="AJ33" i="56"/>
  <c r="AJ58" i="56"/>
  <c r="AJ65" i="56"/>
  <c r="AJ47" i="56"/>
  <c r="AJ10" i="56"/>
  <c r="AJ31" i="56"/>
  <c r="Y13" i="57" s="1"/>
  <c r="AJ50" i="56"/>
  <c r="AJ62" i="56"/>
  <c r="AJ66" i="56"/>
  <c r="AJ14" i="56"/>
  <c r="AJ46" i="56"/>
  <c r="AJ17" i="56"/>
  <c r="AJ30" i="56"/>
  <c r="AJ13" i="56"/>
  <c r="AJ45" i="56"/>
  <c r="AJ22" i="56"/>
  <c r="AJ49" i="56"/>
  <c r="AJ61" i="56"/>
  <c r="AJ26" i="56"/>
  <c r="AJ34" i="56"/>
  <c r="AJ42" i="56"/>
  <c r="AJ69" i="56"/>
  <c r="AJ53" i="56"/>
  <c r="AJ29" i="56"/>
  <c r="AJ18" i="56"/>
  <c r="AJ38" i="56"/>
  <c r="AJ21" i="56"/>
  <c r="AJ19" i="56"/>
  <c r="Y10" i="57" s="1"/>
  <c r="AJ37" i="56"/>
  <c r="AJ63" i="56"/>
  <c r="Y21" i="57" s="1"/>
  <c r="AJ73" i="56"/>
  <c r="AJ67" i="56"/>
  <c r="Y22" i="57" s="1"/>
  <c r="AJ54" i="56"/>
  <c r="AJ71" i="56"/>
  <c r="Y23" i="57" s="1"/>
  <c r="AJ41" i="56"/>
  <c r="AJ51" i="56"/>
  <c r="Y18" i="57" s="1"/>
  <c r="AJ35" i="56"/>
  <c r="Y14" i="57" s="1"/>
  <c r="AJ9" i="56"/>
  <c r="AJ70" i="56"/>
  <c r="AJ25" i="56"/>
  <c r="AJ57" i="56"/>
  <c r="AJ15" i="56"/>
  <c r="Y9" i="57" s="1"/>
  <c r="AJ43" i="56"/>
  <c r="Y16" i="57" s="1"/>
  <c r="AJ76" i="56"/>
  <c r="Y24" i="57" s="1"/>
  <c r="AJ23" i="56"/>
  <c r="Y11" i="57" s="1"/>
  <c r="AJ27" i="56"/>
  <c r="Y12" i="57" s="1"/>
  <c r="AJ59" i="56"/>
  <c r="Y20" i="57" s="1"/>
  <c r="AJ11" i="56"/>
  <c r="Y8" i="57" s="1"/>
  <c r="AJ39" i="56"/>
  <c r="Y15" i="57" s="1"/>
  <c r="AJ55" i="56"/>
  <c r="Y19" i="57" s="1"/>
  <c r="AJ126" i="54"/>
  <c r="Y25" i="55" s="1"/>
  <c r="AI126" i="54"/>
  <c r="X25" i="55" s="1"/>
  <c r="AJ45" i="54"/>
  <c r="AJ81" i="54"/>
  <c r="AJ13" i="54"/>
  <c r="AJ14" i="54"/>
  <c r="AJ15" i="54"/>
  <c r="Y9" i="55" s="1"/>
  <c r="AJ69" i="54"/>
  <c r="AJ44" i="54"/>
  <c r="AJ77" i="54"/>
  <c r="AJ86" i="54"/>
  <c r="Y21" i="55" s="1"/>
  <c r="AJ46" i="54"/>
  <c r="Y13" i="55" s="1"/>
  <c r="AJ10" i="54"/>
  <c r="AJ70" i="54"/>
  <c r="AJ85" i="54"/>
  <c r="AJ68" i="54"/>
  <c r="AJ18" i="54"/>
  <c r="AJ124" i="54"/>
  <c r="AJ17" i="54"/>
  <c r="AJ48" i="54"/>
  <c r="AJ65" i="54"/>
  <c r="AJ84" i="54"/>
  <c r="AJ72" i="54"/>
  <c r="AJ22" i="54"/>
  <c r="AJ49" i="54"/>
  <c r="AJ88" i="54"/>
  <c r="AJ41" i="54"/>
  <c r="AJ73" i="54"/>
  <c r="AJ61" i="54"/>
  <c r="AJ64" i="54"/>
  <c r="AJ42" i="54"/>
  <c r="Y12" i="55" s="1"/>
  <c r="AJ123" i="54"/>
  <c r="AJ9" i="54"/>
  <c r="AJ120" i="54"/>
  <c r="AJ80" i="54"/>
  <c r="AJ74" i="54"/>
  <c r="Y18" i="55" s="1"/>
  <c r="AJ89" i="54"/>
  <c r="AJ21" i="54"/>
  <c r="AJ76" i="54"/>
  <c r="AJ50" i="54"/>
  <c r="Y14" i="55" s="1"/>
  <c r="AJ90" i="54"/>
  <c r="Y22" i="55" s="1"/>
  <c r="AJ19" i="54"/>
  <c r="Y10" i="55" s="1"/>
  <c r="AJ121" i="54"/>
  <c r="Y23" i="55" s="1"/>
  <c r="AJ67" i="52"/>
  <c r="Y22" i="53" s="1"/>
  <c r="AJ43" i="52"/>
  <c r="Y16" i="53" s="1"/>
  <c r="AJ76" i="52"/>
  <c r="Y25" i="53" s="1"/>
  <c r="AI76" i="52"/>
  <c r="X25" i="53" s="1"/>
  <c r="AJ37" i="52"/>
  <c r="AJ57" i="52"/>
  <c r="AJ70" i="52"/>
  <c r="AJ53" i="52"/>
  <c r="AJ10" i="52"/>
  <c r="AJ74" i="52"/>
  <c r="AJ30" i="52"/>
  <c r="AJ18" i="52"/>
  <c r="AJ62" i="52"/>
  <c r="AJ46" i="52"/>
  <c r="AJ22" i="52"/>
  <c r="AJ21" i="52"/>
  <c r="AJ50" i="52"/>
  <c r="AJ38" i="52"/>
  <c r="AJ66" i="52"/>
  <c r="AJ17" i="52"/>
  <c r="AJ34" i="52"/>
  <c r="AJ54" i="52"/>
  <c r="AJ29" i="52"/>
  <c r="AJ45" i="52"/>
  <c r="AJ61" i="52"/>
  <c r="AJ26" i="52"/>
  <c r="AJ33" i="52"/>
  <c r="AJ42" i="52"/>
  <c r="AJ14" i="52"/>
  <c r="AJ69" i="52"/>
  <c r="AJ49" i="52"/>
  <c r="AJ58" i="52"/>
  <c r="AJ65" i="52"/>
  <c r="AJ47" i="52"/>
  <c r="AJ19" i="52"/>
  <c r="Y10" i="53" s="1"/>
  <c r="AJ41" i="52"/>
  <c r="AJ31" i="52"/>
  <c r="Y13" i="53" s="1"/>
  <c r="AJ13" i="52"/>
  <c r="AJ39" i="52"/>
  <c r="Y15" i="53" s="1"/>
  <c r="AJ73" i="52"/>
  <c r="AJ63" i="52"/>
  <c r="Y21" i="53" s="1"/>
  <c r="AJ9" i="52"/>
  <c r="AJ71" i="52"/>
  <c r="Y23" i="53" s="1"/>
  <c r="AJ25" i="52"/>
  <c r="AJ35" i="52"/>
  <c r="Y14" i="53" s="1"/>
  <c r="AJ55" i="52"/>
  <c r="Y19" i="53" s="1"/>
  <c r="AJ51" i="52"/>
  <c r="Y18" i="53" s="1"/>
  <c r="AJ59" i="52"/>
  <c r="Y20" i="53" s="1"/>
  <c r="AJ23" i="52"/>
  <c r="Y11" i="53" s="1"/>
  <c r="AJ15" i="52"/>
  <c r="Y9" i="53" s="1"/>
  <c r="AJ75" i="52"/>
  <c r="Y24" i="53" s="1"/>
  <c r="AJ11" i="52"/>
  <c r="Y8" i="53" s="1"/>
  <c r="AJ11" i="50"/>
  <c r="Y8" i="51" s="1"/>
  <c r="AJ65" i="50"/>
  <c r="AJ66" i="50"/>
  <c r="AJ67" i="50"/>
  <c r="Y22" i="51" s="1"/>
  <c r="AJ57" i="48"/>
  <c r="AJ29" i="48"/>
  <c r="AJ33" i="48"/>
  <c r="AJ61" i="48"/>
  <c r="AJ17" i="48"/>
  <c r="AJ46" i="48"/>
  <c r="AJ18" i="48"/>
  <c r="AJ63" i="48"/>
  <c r="AJ51" i="48"/>
  <c r="AJ37" i="48"/>
  <c r="AJ14" i="48"/>
  <c r="AJ34" i="48"/>
  <c r="AJ31" i="48"/>
  <c r="AJ47" i="48"/>
  <c r="AJ38" i="48"/>
  <c r="AJ71" i="48"/>
  <c r="AJ41" i="48"/>
  <c r="AJ74" i="48"/>
  <c r="AJ69" i="48"/>
  <c r="AJ58" i="48"/>
  <c r="AJ10" i="48"/>
  <c r="AI76" i="48"/>
  <c r="X25" i="49" s="1"/>
  <c r="AJ75" i="48"/>
  <c r="AJ11" i="48"/>
  <c r="AJ27" i="48"/>
  <c r="AJ9" i="48"/>
  <c r="AJ25" i="48"/>
  <c r="AJ21" i="48"/>
  <c r="AJ65" i="48"/>
  <c r="AJ66" i="48"/>
  <c r="AJ67" i="48"/>
  <c r="AJ11" i="46"/>
  <c r="Y8" i="47" s="1"/>
  <c r="AJ66" i="46"/>
  <c r="AJ65" i="46"/>
  <c r="AJ67" i="46"/>
  <c r="Y22" i="47" s="1"/>
  <c r="AJ23" i="46"/>
  <c r="Y11" i="47" s="1"/>
  <c r="AJ27" i="46"/>
  <c r="Y12" i="47" s="1"/>
  <c r="AJ75" i="46"/>
  <c r="Y24" i="47" s="1"/>
  <c r="AJ65" i="10"/>
  <c r="AJ66" i="10"/>
  <c r="AJ67" i="10"/>
  <c r="Y22" i="11" s="1"/>
  <c r="AJ31" i="10"/>
  <c r="Y13" i="11" s="1"/>
  <c r="AJ19" i="10"/>
  <c r="Y10" i="11" s="1"/>
  <c r="AJ35" i="10"/>
  <c r="Y14" i="11" s="1"/>
  <c r="AJ15" i="10"/>
  <c r="Y9" i="11" s="1"/>
  <c r="AJ47" i="10"/>
  <c r="AJ63" i="50"/>
  <c r="Y21" i="51" s="1"/>
  <c r="AJ15" i="50"/>
  <c r="Y9" i="51" s="1"/>
  <c r="AJ47" i="50"/>
  <c r="AJ76" i="50"/>
  <c r="Y25" i="51" s="1"/>
  <c r="AJ73" i="50"/>
  <c r="AJ53" i="50"/>
  <c r="AJ38" i="50"/>
  <c r="AJ22" i="50"/>
  <c r="AI76" i="50"/>
  <c r="X25" i="51" s="1"/>
  <c r="AJ62" i="50"/>
  <c r="AJ54" i="50"/>
  <c r="AJ69" i="50"/>
  <c r="AJ25" i="50"/>
  <c r="AJ21" i="50"/>
  <c r="AJ30" i="50"/>
  <c r="AJ17" i="50"/>
  <c r="AJ33" i="50"/>
  <c r="AJ14" i="50"/>
  <c r="AJ74" i="50"/>
  <c r="AJ34" i="50"/>
  <c r="AJ46" i="50"/>
  <c r="AJ41" i="50"/>
  <c r="AJ37" i="50"/>
  <c r="AJ58" i="50"/>
  <c r="AJ50" i="50"/>
  <c r="AJ18" i="50"/>
  <c r="AJ9" i="50"/>
  <c r="AJ49" i="50"/>
  <c r="AJ70" i="50"/>
  <c r="AJ71" i="50"/>
  <c r="Y23" i="51" s="1"/>
  <c r="AJ43" i="50"/>
  <c r="Y16" i="51" s="1"/>
  <c r="AJ23" i="50"/>
  <c r="Y11" i="51" s="1"/>
  <c r="AJ55" i="50"/>
  <c r="Y19" i="51" s="1"/>
  <c r="AJ29" i="50"/>
  <c r="AJ42" i="50"/>
  <c r="AJ35" i="50"/>
  <c r="Y14" i="51" s="1"/>
  <c r="AJ51" i="50"/>
  <c r="Y18" i="51" s="1"/>
  <c r="AJ10" i="50"/>
  <c r="AJ26" i="50"/>
  <c r="AJ13" i="50"/>
  <c r="AJ27" i="50"/>
  <c r="Y12" i="51" s="1"/>
  <c r="AJ61" i="50"/>
  <c r="AJ57" i="50"/>
  <c r="AJ19" i="50"/>
  <c r="Y10" i="51" s="1"/>
  <c r="AJ45" i="50"/>
  <c r="AJ39" i="50"/>
  <c r="Y15" i="51" s="1"/>
  <c r="AJ75" i="50"/>
  <c r="Y24" i="51" s="1"/>
  <c r="AJ59" i="50"/>
  <c r="Y20" i="51" s="1"/>
  <c r="AJ31" i="50"/>
  <c r="Y13" i="51" s="1"/>
  <c r="AJ31" i="46"/>
  <c r="Y13" i="47" s="1"/>
  <c r="AJ47" i="46"/>
  <c r="AJ55" i="46"/>
  <c r="Y19" i="47" s="1"/>
  <c r="AJ34" i="46"/>
  <c r="AJ76" i="46"/>
  <c r="Y25" i="47" s="1"/>
  <c r="AI76" i="46"/>
  <c r="X25" i="47" s="1"/>
  <c r="AJ69" i="46"/>
  <c r="AJ46" i="46"/>
  <c r="AJ42" i="46"/>
  <c r="AJ54" i="46"/>
  <c r="AJ22" i="46"/>
  <c r="AJ62" i="46"/>
  <c r="AJ49" i="46"/>
  <c r="AJ61" i="46"/>
  <c r="AJ17" i="46"/>
  <c r="AJ10" i="46"/>
  <c r="AJ70" i="46"/>
  <c r="AJ74" i="46"/>
  <c r="AJ50" i="46"/>
  <c r="AJ26" i="46"/>
  <c r="AJ57" i="46"/>
  <c r="AJ41" i="46"/>
  <c r="AJ30" i="46"/>
  <c r="AJ33" i="46"/>
  <c r="AJ37" i="46"/>
  <c r="AJ38" i="46"/>
  <c r="AJ18" i="46"/>
  <c r="AJ14" i="46"/>
  <c r="AJ35" i="46"/>
  <c r="Y14" i="47" s="1"/>
  <c r="AJ21" i="46"/>
  <c r="AJ53" i="46"/>
  <c r="AJ71" i="46"/>
  <c r="Y23" i="47" s="1"/>
  <c r="AJ43" i="46"/>
  <c r="Y16" i="47" s="1"/>
  <c r="AJ13" i="46"/>
  <c r="AJ58" i="46"/>
  <c r="AJ45" i="46"/>
  <c r="AJ9" i="46"/>
  <c r="AJ59" i="46"/>
  <c r="Y20" i="47" s="1"/>
  <c r="AJ25" i="46"/>
  <c r="AJ63" i="46"/>
  <c r="Y21" i="47" s="1"/>
  <c r="AJ19" i="46"/>
  <c r="Y10" i="47" s="1"/>
  <c r="AJ51" i="46"/>
  <c r="Y18" i="47" s="1"/>
  <c r="AJ73" i="46"/>
  <c r="AJ39" i="46"/>
  <c r="Y15" i="47" s="1"/>
  <c r="AJ29" i="46"/>
  <c r="AJ54" i="8"/>
  <c r="AJ14" i="8"/>
  <c r="AJ74" i="8"/>
  <c r="AJ34" i="8"/>
  <c r="AJ42" i="8"/>
  <c r="AJ70" i="8"/>
  <c r="AJ49" i="8"/>
  <c r="AJ9" i="8"/>
  <c r="AJ29" i="8"/>
  <c r="AJ63" i="8"/>
  <c r="Y21" i="9" s="1"/>
  <c r="AJ62" i="8"/>
  <c r="AJ45" i="8"/>
  <c r="AJ10" i="8"/>
  <c r="AJ50" i="8"/>
  <c r="AJ30" i="8"/>
  <c r="AJ18" i="8"/>
  <c r="AJ61" i="8"/>
  <c r="AJ66" i="8"/>
  <c r="AJ13" i="8"/>
  <c r="AJ26" i="8"/>
  <c r="AJ35" i="8"/>
  <c r="Y14" i="9" s="1"/>
  <c r="AJ46" i="8"/>
  <c r="AJ17" i="8"/>
  <c r="AJ58" i="8"/>
  <c r="AJ65" i="8"/>
  <c r="AJ51" i="8"/>
  <c r="Y18" i="9" s="1"/>
  <c r="AJ33" i="8"/>
  <c r="AJ25" i="8"/>
  <c r="AJ67" i="8"/>
  <c r="Y22" i="9" s="1"/>
  <c r="AJ19" i="8"/>
  <c r="Y10" i="9" s="1"/>
  <c r="AJ31" i="8"/>
  <c r="Y13" i="9" s="1"/>
  <c r="AJ69" i="8"/>
  <c r="AJ11" i="8"/>
  <c r="Y8" i="9" s="1"/>
  <c r="AJ38" i="8"/>
  <c r="AJ15" i="8"/>
  <c r="Y9" i="9" s="1"/>
  <c r="AJ41" i="8"/>
  <c r="AJ53" i="8"/>
  <c r="AJ37" i="8"/>
  <c r="AJ21" i="8"/>
  <c r="AJ73" i="8"/>
  <c r="AJ47" i="8"/>
  <c r="AJ57" i="8"/>
  <c r="AJ22" i="8"/>
  <c r="AJ43" i="8"/>
  <c r="Y16" i="9" s="1"/>
  <c r="AJ75" i="8"/>
  <c r="Y24" i="9" s="1"/>
  <c r="AJ59" i="8"/>
  <c r="Y20" i="9" s="1"/>
  <c r="AJ27" i="8"/>
  <c r="Y12" i="9" s="1"/>
  <c r="AJ39" i="8"/>
  <c r="Y15" i="9" s="1"/>
  <c r="AJ76" i="10"/>
  <c r="Y25" i="11" s="1"/>
  <c r="AJ10" i="10"/>
  <c r="AJ74" i="10"/>
  <c r="AJ30" i="10"/>
  <c r="AJ69" i="10"/>
  <c r="AJ9" i="10"/>
  <c r="AJ25" i="10"/>
  <c r="AJ73" i="10"/>
  <c r="AJ34" i="10"/>
  <c r="AJ18" i="10"/>
  <c r="AJ38" i="10"/>
  <c r="AJ41" i="10"/>
  <c r="AJ22" i="10"/>
  <c r="AJ54" i="10"/>
  <c r="AJ50" i="10"/>
  <c r="AJ42" i="10"/>
  <c r="AJ46" i="10"/>
  <c r="AJ53" i="10"/>
  <c r="AJ14" i="10"/>
  <c r="AJ26" i="10"/>
  <c r="AJ62" i="10"/>
  <c r="AJ57" i="10"/>
  <c r="AJ37" i="10"/>
  <c r="AJ70" i="10"/>
  <c r="AJ58" i="10"/>
  <c r="AJ21" i="10"/>
  <c r="AJ39" i="10"/>
  <c r="Y15" i="11" s="1"/>
  <c r="AJ17" i="10"/>
  <c r="AJ71" i="10"/>
  <c r="Y23" i="11" s="1"/>
  <c r="AJ75" i="10"/>
  <c r="Y24" i="11" s="1"/>
  <c r="AJ33" i="10"/>
  <c r="AJ29" i="10"/>
  <c r="AJ13" i="10"/>
  <c r="AJ55" i="10"/>
  <c r="Y19" i="11" s="1"/>
  <c r="AJ49" i="10"/>
  <c r="AJ27" i="10"/>
  <c r="Y12" i="11" s="1"/>
  <c r="AJ61" i="10"/>
  <c r="AJ43" i="10"/>
  <c r="Y16" i="11" s="1"/>
  <c r="AJ11" i="10"/>
  <c r="Y8" i="11" s="1"/>
  <c r="AJ45" i="10"/>
  <c r="AJ59" i="10"/>
  <c r="Y20" i="11" s="1"/>
  <c r="AJ76" i="8" l="1"/>
  <c r="Y25" i="9" s="1"/>
  <c r="C18" i="4"/>
  <c r="Y17" i="4"/>
  <c r="G13" i="4"/>
  <c r="A25" i="4"/>
  <c r="A77" i="3"/>
  <c r="AF76" i="3"/>
  <c r="AE76" i="3"/>
  <c r="AD76" i="3"/>
  <c r="AB76" i="3"/>
  <c r="AA76" i="3"/>
  <c r="Z76" i="3"/>
  <c r="O76" i="3"/>
  <c r="N76" i="3"/>
  <c r="M76" i="3"/>
  <c r="J76" i="3"/>
  <c r="AG75" i="3"/>
  <c r="AC75" i="3"/>
  <c r="Y75" i="3"/>
  <c r="AH75" i="3" s="1"/>
  <c r="AI75" i="3" s="1"/>
  <c r="AG73" i="3"/>
  <c r="AG76" i="3" s="1"/>
  <c r="AC73" i="3"/>
  <c r="AC76" i="3" s="1"/>
  <c r="Y73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J71" i="3"/>
  <c r="AG70" i="3"/>
  <c r="AC70" i="3"/>
  <c r="Y70" i="3"/>
  <c r="U70" i="3"/>
  <c r="AG69" i="3"/>
  <c r="AC69" i="3"/>
  <c r="Y69" i="3"/>
  <c r="U69" i="3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J63" i="3"/>
  <c r="AG62" i="3"/>
  <c r="AC62" i="3"/>
  <c r="Y62" i="3"/>
  <c r="U62" i="3"/>
  <c r="AG61" i="3"/>
  <c r="AG63" i="3" s="1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J59" i="3"/>
  <c r="AG58" i="3"/>
  <c r="AC58" i="3"/>
  <c r="Y58" i="3"/>
  <c r="U58" i="3"/>
  <c r="AG57" i="3"/>
  <c r="AC57" i="3"/>
  <c r="AC59" i="3" s="1"/>
  <c r="Y57" i="3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J55" i="3"/>
  <c r="AG54" i="3"/>
  <c r="AC54" i="3"/>
  <c r="Y54" i="3"/>
  <c r="U54" i="3"/>
  <c r="AG53" i="3"/>
  <c r="AG55" i="3" s="1"/>
  <c r="AC53" i="3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AG50" i="3"/>
  <c r="AC50" i="3"/>
  <c r="Y50" i="3"/>
  <c r="U50" i="3"/>
  <c r="AG49" i="3"/>
  <c r="AG51" i="3" s="1"/>
  <c r="AC49" i="3"/>
  <c r="Y49" i="3"/>
  <c r="U49" i="3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J47" i="3"/>
  <c r="AG46" i="3"/>
  <c r="AC46" i="3"/>
  <c r="Y46" i="3"/>
  <c r="U46" i="3"/>
  <c r="AG45" i="3"/>
  <c r="AC45" i="3"/>
  <c r="Y45" i="3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J43" i="3"/>
  <c r="AG42" i="3"/>
  <c r="AC42" i="3"/>
  <c r="Y42" i="3"/>
  <c r="U42" i="3"/>
  <c r="AG41" i="3"/>
  <c r="AC41" i="3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J39" i="3"/>
  <c r="AG38" i="3"/>
  <c r="AC38" i="3"/>
  <c r="Y38" i="3"/>
  <c r="U38" i="3"/>
  <c r="AG37" i="3"/>
  <c r="AC37" i="3"/>
  <c r="Y37" i="3"/>
  <c r="U37" i="3"/>
  <c r="AF35" i="3"/>
  <c r="AE35" i="3"/>
  <c r="AD35" i="3"/>
  <c r="S14" i="4" s="1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J35" i="3"/>
  <c r="AG34" i="3"/>
  <c r="AG35" i="3" s="1"/>
  <c r="AC34" i="3"/>
  <c r="Y34" i="3"/>
  <c r="U34" i="3"/>
  <c r="AG33" i="3"/>
  <c r="AC33" i="3"/>
  <c r="Y33" i="3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O31" i="3"/>
  <c r="N31" i="3"/>
  <c r="M31" i="3"/>
  <c r="K31" i="3"/>
  <c r="J31" i="3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J27" i="3"/>
  <c r="AG26" i="3"/>
  <c r="AC26" i="3"/>
  <c r="Y26" i="3"/>
  <c r="U26" i="3"/>
  <c r="AG25" i="3"/>
  <c r="AC25" i="3"/>
  <c r="Y25" i="3"/>
  <c r="Y27" i="3" s="1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J23" i="3"/>
  <c r="AG22" i="3"/>
  <c r="AC22" i="3"/>
  <c r="Y22" i="3"/>
  <c r="U22" i="3"/>
  <c r="AG21" i="3"/>
  <c r="AC21" i="3"/>
  <c r="AC23" i="3" s="1"/>
  <c r="Y21" i="3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J19" i="3"/>
  <c r="AG18" i="3"/>
  <c r="AC18" i="3"/>
  <c r="Y18" i="3"/>
  <c r="U18" i="3"/>
  <c r="AG17" i="3"/>
  <c r="AG19" i="3" s="1"/>
  <c r="AC17" i="3"/>
  <c r="Y17" i="3"/>
  <c r="U17" i="3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J15" i="3"/>
  <c r="AG14" i="3"/>
  <c r="AC14" i="3"/>
  <c r="Y14" i="3"/>
  <c r="U14" i="3"/>
  <c r="AG13" i="3"/>
  <c r="AC13" i="3"/>
  <c r="Y13" i="3"/>
  <c r="U13" i="3"/>
  <c r="AF11" i="3"/>
  <c r="AE11" i="3"/>
  <c r="AD11" i="3"/>
  <c r="AB11" i="3"/>
  <c r="AB77" i="3" s="1"/>
  <c r="AA11" i="3"/>
  <c r="Z11" i="3"/>
  <c r="X11" i="3"/>
  <c r="W11" i="3"/>
  <c r="V11" i="3"/>
  <c r="T11" i="3"/>
  <c r="S11" i="3"/>
  <c r="R11" i="3"/>
  <c r="R77" i="3" s="1"/>
  <c r="O11" i="3"/>
  <c r="N11" i="3"/>
  <c r="M11" i="3"/>
  <c r="K11" i="3"/>
  <c r="J11" i="3"/>
  <c r="AG10" i="3"/>
  <c r="AC10" i="3"/>
  <c r="Y10" i="3"/>
  <c r="U10" i="3"/>
  <c r="AG9" i="3"/>
  <c r="AC9" i="3"/>
  <c r="Y9" i="3"/>
  <c r="U9" i="3"/>
  <c r="T77" i="3" l="1"/>
  <c r="K77" i="3"/>
  <c r="V77" i="3"/>
  <c r="AF77" i="3"/>
  <c r="S77" i="3"/>
  <c r="J77" i="3"/>
  <c r="M77" i="3"/>
  <c r="AC43" i="3"/>
  <c r="Y47" i="3"/>
  <c r="AD77" i="3"/>
  <c r="N77" i="3"/>
  <c r="Z77" i="3"/>
  <c r="AE77" i="3"/>
  <c r="O77" i="3"/>
  <c r="AA77" i="3"/>
  <c r="Y59" i="3"/>
  <c r="V10" i="4"/>
  <c r="D11" i="4"/>
  <c r="U13" i="4"/>
  <c r="T14" i="4"/>
  <c r="H15" i="4"/>
  <c r="S15" i="4"/>
  <c r="F17" i="4"/>
  <c r="V18" i="4"/>
  <c r="F18" i="4"/>
  <c r="P18" i="4"/>
  <c r="V19" i="4"/>
  <c r="E19" i="4"/>
  <c r="O19" i="4"/>
  <c r="R20" i="4"/>
  <c r="D20" i="4"/>
  <c r="M20" i="4"/>
  <c r="C21" i="4"/>
  <c r="L21" i="4"/>
  <c r="B23" i="4"/>
  <c r="K23" i="4"/>
  <c r="U23" i="4"/>
  <c r="I24" i="4"/>
  <c r="T24" i="4"/>
  <c r="H8" i="4"/>
  <c r="S8" i="4"/>
  <c r="G9" i="4"/>
  <c r="Q9" i="4"/>
  <c r="F10" i="4"/>
  <c r="P10" i="4"/>
  <c r="AG23" i="3"/>
  <c r="E11" i="4"/>
  <c r="O11" i="4"/>
  <c r="AC27" i="3"/>
  <c r="D12" i="4"/>
  <c r="M12" i="4"/>
  <c r="C13" i="4"/>
  <c r="L13" i="4"/>
  <c r="B14" i="4"/>
  <c r="K14" i="4"/>
  <c r="U14" i="4"/>
  <c r="I15" i="4"/>
  <c r="T15" i="4"/>
  <c r="H16" i="4"/>
  <c r="S16" i="4"/>
  <c r="G17" i="4"/>
  <c r="Q17" i="4"/>
  <c r="G18" i="4"/>
  <c r="Q18" i="4"/>
  <c r="AH54" i="3"/>
  <c r="AI54" i="3" s="1"/>
  <c r="F19" i="4"/>
  <c r="P19" i="4"/>
  <c r="E20" i="4"/>
  <c r="O20" i="4"/>
  <c r="D21" i="4"/>
  <c r="M21" i="4"/>
  <c r="C23" i="4"/>
  <c r="L23" i="4"/>
  <c r="J24" i="4"/>
  <c r="B24" i="4"/>
  <c r="K24" i="4"/>
  <c r="U24" i="4"/>
  <c r="F9" i="4"/>
  <c r="V14" i="4"/>
  <c r="S9" i="4"/>
  <c r="G10" i="4"/>
  <c r="F11" i="4"/>
  <c r="O12" i="4"/>
  <c r="Y35" i="3"/>
  <c r="L14" i="4"/>
  <c r="B15" i="4"/>
  <c r="U15" i="4"/>
  <c r="T16" i="4"/>
  <c r="H17" i="4"/>
  <c r="S18" i="4"/>
  <c r="G19" i="4"/>
  <c r="V21" i="4"/>
  <c r="O21" i="4"/>
  <c r="D23" i="4"/>
  <c r="M23" i="4"/>
  <c r="N24" i="4"/>
  <c r="L24" i="4"/>
  <c r="G8" i="4"/>
  <c r="P9" i="4"/>
  <c r="M11" i="4"/>
  <c r="B13" i="4"/>
  <c r="Q16" i="4"/>
  <c r="T8" i="4"/>
  <c r="H9" i="4"/>
  <c r="Q10" i="4"/>
  <c r="P11" i="4"/>
  <c r="E12" i="4"/>
  <c r="AC31" i="3"/>
  <c r="D13" i="4"/>
  <c r="M13" i="4"/>
  <c r="C14" i="4"/>
  <c r="U39" i="3"/>
  <c r="K15" i="4"/>
  <c r="I16" i="4"/>
  <c r="S17" i="4"/>
  <c r="H18" i="4"/>
  <c r="Q19" i="4"/>
  <c r="F20" i="4"/>
  <c r="P20" i="4"/>
  <c r="E21" i="4"/>
  <c r="C24" i="4"/>
  <c r="AH9" i="3"/>
  <c r="U8" i="4"/>
  <c r="I9" i="4"/>
  <c r="T9" i="4"/>
  <c r="AC19" i="3"/>
  <c r="H10" i="4"/>
  <c r="S10" i="4"/>
  <c r="G11" i="4"/>
  <c r="Q11" i="4"/>
  <c r="F12" i="4"/>
  <c r="P12" i="4"/>
  <c r="AG31" i="3"/>
  <c r="E13" i="4"/>
  <c r="O13" i="4"/>
  <c r="AC35" i="3"/>
  <c r="D14" i="4"/>
  <c r="M14" i="4"/>
  <c r="C15" i="4"/>
  <c r="L15" i="4"/>
  <c r="B16" i="4"/>
  <c r="K16" i="4"/>
  <c r="U16" i="4"/>
  <c r="I17" i="4"/>
  <c r="T17" i="4"/>
  <c r="I18" i="4"/>
  <c r="T18" i="4"/>
  <c r="H19" i="4"/>
  <c r="S19" i="4"/>
  <c r="G20" i="4"/>
  <c r="Q20" i="4"/>
  <c r="F21" i="4"/>
  <c r="P21" i="4"/>
  <c r="AG71" i="3"/>
  <c r="E23" i="4"/>
  <c r="O23" i="4"/>
  <c r="R24" i="4"/>
  <c r="D24" i="4"/>
  <c r="M24" i="4"/>
  <c r="O10" i="4"/>
  <c r="L12" i="4"/>
  <c r="I14" i="4"/>
  <c r="G16" i="4"/>
  <c r="L8" i="4"/>
  <c r="K9" i="4"/>
  <c r="S11" i="4"/>
  <c r="G12" i="4"/>
  <c r="O14" i="4"/>
  <c r="D15" i="4"/>
  <c r="M15" i="4"/>
  <c r="L16" i="4"/>
  <c r="B17" i="4"/>
  <c r="U17" i="4"/>
  <c r="K18" i="4"/>
  <c r="U18" i="4"/>
  <c r="I19" i="4"/>
  <c r="T19" i="4"/>
  <c r="H20" i="4"/>
  <c r="S20" i="4"/>
  <c r="G21" i="4"/>
  <c r="Q21" i="4"/>
  <c r="F23" i="4"/>
  <c r="P23" i="4"/>
  <c r="V24" i="4"/>
  <c r="E24" i="4"/>
  <c r="O24" i="4"/>
  <c r="R11" i="4"/>
  <c r="K13" i="4"/>
  <c r="P17" i="4"/>
  <c r="C8" i="4"/>
  <c r="B9" i="4"/>
  <c r="U9" i="4"/>
  <c r="I10" i="4"/>
  <c r="T10" i="4"/>
  <c r="H11" i="4"/>
  <c r="Q12" i="4"/>
  <c r="F13" i="4"/>
  <c r="P13" i="4"/>
  <c r="E14" i="4"/>
  <c r="Y43" i="3"/>
  <c r="C16" i="4"/>
  <c r="K17" i="4"/>
  <c r="U71" i="3"/>
  <c r="D8" i="4"/>
  <c r="M8" i="4"/>
  <c r="C9" i="4"/>
  <c r="L9" i="4"/>
  <c r="B10" i="4"/>
  <c r="K10" i="4"/>
  <c r="U10" i="4"/>
  <c r="I11" i="4"/>
  <c r="T11" i="4"/>
  <c r="H12" i="4"/>
  <c r="S12" i="4"/>
  <c r="Q13" i="4"/>
  <c r="F14" i="4"/>
  <c r="P14" i="4"/>
  <c r="E15" i="4"/>
  <c r="O15" i="4"/>
  <c r="R16" i="4"/>
  <c r="D16" i="4"/>
  <c r="M16" i="4"/>
  <c r="N17" i="4"/>
  <c r="C17" i="4"/>
  <c r="L17" i="4"/>
  <c r="B18" i="4"/>
  <c r="L18" i="4"/>
  <c r="B19" i="4"/>
  <c r="K19" i="4"/>
  <c r="U19" i="4"/>
  <c r="AH58" i="3"/>
  <c r="AI58" i="3" s="1"/>
  <c r="I20" i="4"/>
  <c r="T20" i="4"/>
  <c r="H21" i="4"/>
  <c r="S21" i="4"/>
  <c r="G23" i="4"/>
  <c r="Q23" i="4"/>
  <c r="F24" i="4"/>
  <c r="P24" i="4"/>
  <c r="E10" i="4"/>
  <c r="C12" i="4"/>
  <c r="E8" i="4"/>
  <c r="D9" i="4"/>
  <c r="M9" i="4"/>
  <c r="C10" i="4"/>
  <c r="L10" i="4"/>
  <c r="B11" i="4"/>
  <c r="K11" i="4"/>
  <c r="U11" i="4"/>
  <c r="I12" i="4"/>
  <c r="T12" i="4"/>
  <c r="H13" i="4"/>
  <c r="S13" i="4"/>
  <c r="G14" i="4"/>
  <c r="Q14" i="4"/>
  <c r="F15" i="4"/>
  <c r="P15" i="4"/>
  <c r="E16" i="4"/>
  <c r="O16" i="4"/>
  <c r="D17" i="4"/>
  <c r="M17" i="4"/>
  <c r="D18" i="4"/>
  <c r="M18" i="4"/>
  <c r="C19" i="4"/>
  <c r="L19" i="4"/>
  <c r="U59" i="3"/>
  <c r="B20" i="4"/>
  <c r="K20" i="4"/>
  <c r="U20" i="4"/>
  <c r="I21" i="4"/>
  <c r="T21" i="4"/>
  <c r="H23" i="4"/>
  <c r="S23" i="4"/>
  <c r="G24" i="4"/>
  <c r="Q24" i="4"/>
  <c r="N12" i="4"/>
  <c r="O8" i="4"/>
  <c r="F8" i="4"/>
  <c r="P8" i="4"/>
  <c r="E9" i="4"/>
  <c r="O9" i="4"/>
  <c r="D10" i="4"/>
  <c r="M10" i="4"/>
  <c r="C11" i="4"/>
  <c r="L11" i="4"/>
  <c r="B12" i="4"/>
  <c r="K12" i="4"/>
  <c r="U12" i="4"/>
  <c r="I13" i="4"/>
  <c r="T13" i="4"/>
  <c r="H14" i="4"/>
  <c r="G15" i="4"/>
  <c r="Q15" i="4"/>
  <c r="F16" i="4"/>
  <c r="P16" i="4"/>
  <c r="E17" i="4"/>
  <c r="O17" i="4"/>
  <c r="E18" i="4"/>
  <c r="O18" i="4"/>
  <c r="D19" i="4"/>
  <c r="M19" i="4"/>
  <c r="N20" i="4"/>
  <c r="C20" i="4"/>
  <c r="L20" i="4"/>
  <c r="B21" i="4"/>
  <c r="K21" i="4"/>
  <c r="U21" i="4"/>
  <c r="I23" i="4"/>
  <c r="T23" i="4"/>
  <c r="H24" i="4"/>
  <c r="S24" i="4"/>
  <c r="U43" i="3"/>
  <c r="U19" i="3"/>
  <c r="AG59" i="3"/>
  <c r="AC11" i="3"/>
  <c r="AC77" i="3" s="1"/>
  <c r="AC15" i="3"/>
  <c r="AG27" i="3"/>
  <c r="AG39" i="3"/>
  <c r="AC47" i="3"/>
  <c r="AG15" i="3"/>
  <c r="U27" i="3"/>
  <c r="Y11" i="3"/>
  <c r="AH41" i="3"/>
  <c r="AI41" i="3" s="1"/>
  <c r="AH45" i="3"/>
  <c r="AG11" i="3"/>
  <c r="AG77" i="3" s="1"/>
  <c r="AH25" i="3"/>
  <c r="AC55" i="3"/>
  <c r="U11" i="3"/>
  <c r="J8" i="4" s="1"/>
  <c r="Y19" i="3"/>
  <c r="AH22" i="3"/>
  <c r="AC39" i="3"/>
  <c r="AH70" i="3"/>
  <c r="AH26" i="3"/>
  <c r="AI26" i="3" s="1"/>
  <c r="AG43" i="3"/>
  <c r="AG47" i="3"/>
  <c r="Y51" i="3"/>
  <c r="U55" i="3"/>
  <c r="Y63" i="3"/>
  <c r="AH29" i="3"/>
  <c r="AI29" i="3" s="1"/>
  <c r="U31" i="3"/>
  <c r="AH37" i="3"/>
  <c r="AI37" i="3" s="1"/>
  <c r="AH46" i="3"/>
  <c r="AH47" i="3" s="1"/>
  <c r="AC51" i="3"/>
  <c r="Y55" i="3"/>
  <c r="AC63" i="3"/>
  <c r="AH69" i="3"/>
  <c r="K8" i="4"/>
  <c r="U23" i="3"/>
  <c r="Y31" i="3"/>
  <c r="AH10" i="3"/>
  <c r="AI10" i="3" s="1"/>
  <c r="AH13" i="3"/>
  <c r="AI13" i="3" s="1"/>
  <c r="U15" i="3"/>
  <c r="AH38" i="3"/>
  <c r="AI38" i="3" s="1"/>
  <c r="AH62" i="3"/>
  <c r="AI62" i="3" s="1"/>
  <c r="AI45" i="3"/>
  <c r="AI22" i="3"/>
  <c r="I8" i="4"/>
  <c r="Q8" i="4"/>
  <c r="AH33" i="3"/>
  <c r="AI9" i="3"/>
  <c r="B8" i="4"/>
  <c r="Y15" i="3"/>
  <c r="AH21" i="3"/>
  <c r="U35" i="3"/>
  <c r="U51" i="3"/>
  <c r="AH49" i="3"/>
  <c r="AH53" i="3"/>
  <c r="Y39" i="3"/>
  <c r="AI69" i="3"/>
  <c r="AH18" i="3"/>
  <c r="AH42" i="3"/>
  <c r="U47" i="3"/>
  <c r="AC71" i="3"/>
  <c r="N8" i="4"/>
  <c r="Y23" i="3"/>
  <c r="AH73" i="3"/>
  <c r="AH14" i="3"/>
  <c r="AH34" i="3"/>
  <c r="AH57" i="3"/>
  <c r="AH17" i="3"/>
  <c r="AH30" i="3"/>
  <c r="AH50" i="3"/>
  <c r="AH61" i="3"/>
  <c r="U63" i="3"/>
  <c r="Y71" i="3"/>
  <c r="AI73" i="3" l="1"/>
  <c r="AH76" i="3"/>
  <c r="E25" i="4"/>
  <c r="G25" i="4"/>
  <c r="V8" i="4"/>
  <c r="O25" i="4"/>
  <c r="U77" i="3"/>
  <c r="P25" i="4"/>
  <c r="AH27" i="3"/>
  <c r="W12" i="4" s="1"/>
  <c r="H25" i="11"/>
  <c r="D25" i="11"/>
  <c r="U25" i="4"/>
  <c r="C25" i="4"/>
  <c r="F25" i="4"/>
  <c r="M25" i="4"/>
  <c r="H25" i="4"/>
  <c r="S25" i="4"/>
  <c r="T25" i="4"/>
  <c r="D25" i="4"/>
  <c r="I25" i="4"/>
  <c r="L25" i="4"/>
  <c r="K25" i="4"/>
  <c r="R15" i="4"/>
  <c r="V11" i="4"/>
  <c r="V20" i="4"/>
  <c r="R12" i="4"/>
  <c r="J13" i="4"/>
  <c r="B25" i="4"/>
  <c r="N10" i="4"/>
  <c r="J12" i="4"/>
  <c r="J10" i="4"/>
  <c r="F25" i="11"/>
  <c r="N16" i="4"/>
  <c r="V23" i="4"/>
  <c r="K25" i="11"/>
  <c r="J15" i="4"/>
  <c r="T25" i="11"/>
  <c r="G25" i="11"/>
  <c r="AI46" i="3"/>
  <c r="AH15" i="3"/>
  <c r="N15" i="4"/>
  <c r="J18" i="4"/>
  <c r="J9" i="4"/>
  <c r="R21" i="4"/>
  <c r="V9" i="4"/>
  <c r="J16" i="4"/>
  <c r="J23" i="4"/>
  <c r="N11" i="4"/>
  <c r="V16" i="4"/>
  <c r="U25" i="11"/>
  <c r="R23" i="4"/>
  <c r="J14" i="4"/>
  <c r="R19" i="4"/>
  <c r="R17" i="4"/>
  <c r="O25" i="11"/>
  <c r="E25" i="11"/>
  <c r="Q25" i="11"/>
  <c r="L25" i="11"/>
  <c r="R13" i="4"/>
  <c r="I25" i="11"/>
  <c r="N14" i="4"/>
  <c r="N19" i="4"/>
  <c r="N21" i="4"/>
  <c r="J17" i="4"/>
  <c r="R18" i="4"/>
  <c r="J19" i="4"/>
  <c r="V15" i="4"/>
  <c r="J20" i="4"/>
  <c r="V13" i="4"/>
  <c r="B25" i="11"/>
  <c r="S25" i="11"/>
  <c r="N9" i="4"/>
  <c r="N13" i="4"/>
  <c r="P25" i="11"/>
  <c r="M25" i="11"/>
  <c r="C25" i="11"/>
  <c r="R14" i="4"/>
  <c r="R10" i="4"/>
  <c r="N23" i="4"/>
  <c r="AH43" i="3"/>
  <c r="W16" i="4" s="1"/>
  <c r="Q25" i="4"/>
  <c r="N18" i="4"/>
  <c r="V12" i="4"/>
  <c r="J21" i="4"/>
  <c r="R8" i="4"/>
  <c r="J11" i="4"/>
  <c r="V17" i="4"/>
  <c r="R9" i="4"/>
  <c r="AH71" i="3"/>
  <c r="AH31" i="3"/>
  <c r="W13" i="4" s="1"/>
  <c r="AH11" i="3"/>
  <c r="AI25" i="3"/>
  <c r="AH39" i="3"/>
  <c r="AI70" i="3"/>
  <c r="W9" i="4"/>
  <c r="AI15" i="3"/>
  <c r="AI50" i="3"/>
  <c r="AI42" i="3"/>
  <c r="AI31" i="3"/>
  <c r="AI30" i="3"/>
  <c r="AI57" i="3"/>
  <c r="AH59" i="3"/>
  <c r="AI18" i="3"/>
  <c r="AI14" i="3"/>
  <c r="AI33" i="3"/>
  <c r="AH35" i="3"/>
  <c r="W15" i="4"/>
  <c r="AI39" i="3"/>
  <c r="AI34" i="3"/>
  <c r="AH55" i="3"/>
  <c r="AI53" i="3"/>
  <c r="AI17" i="3"/>
  <c r="AH19" i="3"/>
  <c r="AI21" i="3"/>
  <c r="AH23" i="3"/>
  <c r="AH63" i="3"/>
  <c r="AI61" i="3"/>
  <c r="AI49" i="3"/>
  <c r="AH51" i="3"/>
  <c r="W17" i="4"/>
  <c r="AI47" i="3"/>
  <c r="AH77" i="3" l="1"/>
  <c r="AJ74" i="3" s="1"/>
  <c r="AI27" i="3"/>
  <c r="X12" i="4" s="1"/>
  <c r="J25" i="4"/>
  <c r="AI11" i="3"/>
  <c r="X8" i="4" s="1"/>
  <c r="N25" i="4"/>
  <c r="V25" i="4"/>
  <c r="R25" i="4"/>
  <c r="V25" i="11"/>
  <c r="W8" i="4"/>
  <c r="R25" i="11"/>
  <c r="X9" i="4"/>
  <c r="AI43" i="3"/>
  <c r="J25" i="11"/>
  <c r="W23" i="4"/>
  <c r="X13" i="4"/>
  <c r="X17" i="4"/>
  <c r="X15" i="4"/>
  <c r="N25" i="11"/>
  <c r="AI71" i="3"/>
  <c r="AI63" i="3"/>
  <c r="W21" i="4"/>
  <c r="AI19" i="3"/>
  <c r="W10" i="4"/>
  <c r="W24" i="4"/>
  <c r="AI76" i="3"/>
  <c r="AI51" i="3"/>
  <c r="W18" i="4"/>
  <c r="AI23" i="3"/>
  <c r="W11" i="4"/>
  <c r="W19" i="4"/>
  <c r="AI55" i="3"/>
  <c r="W20" i="4"/>
  <c r="AI59" i="3"/>
  <c r="AI35" i="3"/>
  <c r="W14" i="4"/>
  <c r="AJ75" i="3" l="1"/>
  <c r="AI77" i="3"/>
  <c r="W25" i="11"/>
  <c r="X18" i="4"/>
  <c r="X16" i="4"/>
  <c r="X20" i="4"/>
  <c r="X24" i="4"/>
  <c r="X23" i="4"/>
  <c r="X14" i="4"/>
  <c r="X19" i="4"/>
  <c r="X10" i="4"/>
  <c r="X11" i="4"/>
  <c r="X21" i="4"/>
  <c r="AJ66" i="3"/>
  <c r="AJ65" i="3"/>
  <c r="AJ67" i="3"/>
  <c r="Y22" i="4" s="1"/>
  <c r="AJ71" i="3"/>
  <c r="AJ69" i="3"/>
  <c r="AJ25" i="3"/>
  <c r="AJ51" i="3"/>
  <c r="AJ45" i="3"/>
  <c r="AJ23" i="3"/>
  <c r="AJ26" i="3"/>
  <c r="AJ50" i="3"/>
  <c r="AJ35" i="3"/>
  <c r="AJ33" i="3"/>
  <c r="AJ39" i="3"/>
  <c r="AJ73" i="3"/>
  <c r="AJ19" i="3"/>
  <c r="AJ10" i="3"/>
  <c r="AJ54" i="3"/>
  <c r="AJ62" i="3"/>
  <c r="AJ21" i="3"/>
  <c r="AJ17" i="3"/>
  <c r="AJ34" i="3"/>
  <c r="AJ22" i="3"/>
  <c r="AJ42" i="3"/>
  <c r="AJ14" i="3"/>
  <c r="AJ53" i="3"/>
  <c r="AJ11" i="3"/>
  <c r="AJ57" i="3"/>
  <c r="AJ47" i="3"/>
  <c r="AJ46" i="3"/>
  <c r="AJ70" i="3"/>
  <c r="AJ15" i="3"/>
  <c r="AJ27" i="3"/>
  <c r="AJ55" i="3"/>
  <c r="AJ49" i="3"/>
  <c r="AJ76" i="3"/>
  <c r="AJ31" i="3"/>
  <c r="AJ58" i="3"/>
  <c r="AJ41" i="3"/>
  <c r="AJ9" i="3"/>
  <c r="AJ29" i="3"/>
  <c r="AJ61" i="3"/>
  <c r="AJ63" i="3"/>
  <c r="AJ30" i="3"/>
  <c r="AJ37" i="3"/>
  <c r="AJ43" i="3"/>
  <c r="AJ59" i="3"/>
  <c r="AJ18" i="3"/>
  <c r="AJ38" i="3"/>
  <c r="AJ13" i="3"/>
  <c r="W25" i="4"/>
  <c r="AJ77" i="3" l="1"/>
  <c r="Y12" i="4"/>
  <c r="Y9" i="4"/>
  <c r="Y11" i="4"/>
  <c r="Y20" i="4"/>
  <c r="X25" i="4"/>
  <c r="Y10" i="4"/>
  <c r="Y16" i="4"/>
  <c r="Y18" i="4"/>
  <c r="Y15" i="4"/>
  <c r="Y21" i="4"/>
  <c r="Y14" i="4"/>
  <c r="Y23" i="4"/>
  <c r="Y13" i="4"/>
  <c r="Y24" i="4"/>
  <c r="Y19" i="4"/>
  <c r="Y8" i="4"/>
  <c r="Y25" i="4" l="1"/>
</calcChain>
</file>

<file path=xl/sharedStrings.xml><?xml version="1.0" encoding="utf-8"?>
<sst xmlns="http://schemas.openxmlformats.org/spreadsheetml/2006/main" count="2366" uniqueCount="348">
  <si>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</si>
  <si>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</si>
  <si>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</si>
  <si>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</si>
  <si>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</si>
  <si>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</si>
  <si>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</si>
  <si>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</si>
  <si>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</si>
  <si>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</si>
  <si>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</si>
  <si>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</si>
  <si>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</si>
  <si>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</si>
  <si>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</si>
  <si>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</si>
  <si>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</si>
  <si>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</si>
  <si>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</si>
  <si>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</si>
  <si>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</si>
  <si>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</si>
  <si>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</si>
  <si>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</si>
  <si>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</si>
  <si>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</si>
  <si>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</si>
  <si>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</si>
  <si>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</si>
  <si>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</si>
  <si>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</si>
  <si>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</si>
  <si>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</si>
  <si>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</si>
  <si>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</si>
  <si>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</si>
  <si>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</si>
  <si>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</si>
  <si>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</si>
  <si>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</si>
  <si>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</si>
  <si>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</si>
  <si>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</si>
  <si>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</si>
  <si>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</si>
  <si>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</si>
  <si>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</si>
  <si>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</si>
  <si>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</si>
  <si>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</si>
  <si>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</si>
  <si>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</si>
  <si>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</si>
  <si>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</si>
  <si>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</si>
  <si>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</si>
  <si>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</si>
  <si>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</si>
  <si>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</si>
  <si>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</si>
  <si>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</si>
  <si>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</si>
  <si>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</si>
  <si>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</si>
  <si>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</si>
  <si>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</si>
  <si>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</si>
  <si>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</si>
  <si>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</si>
  <si>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</si>
  <si>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</si>
  <si>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</si>
  <si>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</si>
  <si>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</si>
  <si>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</si>
  <si>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</si>
  <si>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</si>
  <si>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</si>
  <si>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</si>
  <si>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24-01-010 "Programa Bonificación Ley N°20.595"</t>
  </si>
  <si>
    <t>24-01-337 "Bonos Art. 2 Transitorio, Ley N°19,949"</t>
  </si>
  <si>
    <t>ÑUBLE</t>
  </si>
  <si>
    <t>TOTAL  REGIÓN ÑUBLE</t>
  </si>
  <si>
    <t>24-02-010 "Programa de Ayudas Técnicas - SENADIS"</t>
  </si>
  <si>
    <t>24-02-012 "Programas de Alimentación - JUNAEB"</t>
  </si>
  <si>
    <t>24-02-014 "Fondo de Solidaridad e Inversión Social"</t>
  </si>
  <si>
    <t>24-02-015 "INTEGRA - Subsecretaria de Educación Parvularia"</t>
  </si>
  <si>
    <t>24-02-020 "Programa de Educación Media - JUNAEB"</t>
  </si>
  <si>
    <t>TOTAL  REGIÓN DEL ÑUBLE</t>
  </si>
  <si>
    <t>24-03-335 "Programa de Habitabilidad Chile Solidario"</t>
  </si>
  <si>
    <t>24-03-340 "Programa de Apoyo Integral al Adulto Mayor Chile Solidario"</t>
  </si>
  <si>
    <t>24-03-343 "Programa de Apoyo a Personas en Situación de Calle"</t>
  </si>
  <si>
    <t>24-03-344 "Programa de Apoyo a Familias para el Autoconsumo"</t>
  </si>
  <si>
    <t>24-03-345 "Programa Eje (Ley N°20,595)"</t>
  </si>
  <si>
    <t>24-03-997 "Centro para Niños(as) con Cuidadores Principales Temporeras(os)"</t>
  </si>
  <si>
    <t>24-03-999 "Programa de Generación de Microemprendimiento Indígena Urbano Chile Solidario - CONADI"</t>
  </si>
  <si>
    <t>PARTIDA 21-01-05 "INGRESO ÉTICO FAMILIAR Y SISTEMA CHILE SOLIDARIO"</t>
  </si>
  <si>
    <t>Subtítulo 21</t>
  </si>
  <si>
    <t>Subtítulo 22</t>
  </si>
  <si>
    <t>Subtítulo 24</t>
  </si>
  <si>
    <t>FONDO DE SOLIDARIDAD E INVERSION SOCIAL</t>
  </si>
  <si>
    <t>YO EMPRENDO SEMILLA</t>
  </si>
  <si>
    <t xml:space="preserve">YO TRABAJO </t>
  </si>
  <si>
    <t>JUNTA NACIONAL DE AUXILIO ESCOLAR Y BECAS</t>
  </si>
  <si>
    <t>EDUCACION MEDIA</t>
  </si>
  <si>
    <t xml:space="preserve">FONDO DE SOLIDARIDAD E INVERSION SOCIAL </t>
  </si>
  <si>
    <t xml:space="preserve">SERVICIO DE ASISTENCIA TECNICA </t>
  </si>
  <si>
    <t>MINISTERIO DE BIENES NACIONALES</t>
  </si>
  <si>
    <t xml:space="preserve">TÍTULOS DE DOMINIO </t>
  </si>
  <si>
    <t>REX. N° 496</t>
  </si>
  <si>
    <t xml:space="preserve">MUNICIPALIDAD DE PAIHUANO </t>
  </si>
  <si>
    <t>APOYO INTEGRAL AL ADULTO MAYOR</t>
  </si>
  <si>
    <t>DEC. N° 4</t>
  </si>
  <si>
    <t>DEX. N° 024</t>
  </si>
  <si>
    <t>DEC. AFEC. N° 2</t>
  </si>
  <si>
    <t>DEX. N° 03</t>
  </si>
  <si>
    <t>DEX. N° 018</t>
  </si>
  <si>
    <t>SERVICO NACIONAL DEL ADULTO MAYOR</t>
  </si>
  <si>
    <t>SERVICIO DE ASISTENCIA TECNICA AL PROGRAMA DE APOYO INTEGRAL AL ADULTO MAYOR</t>
  </si>
  <si>
    <t>DEX. N° 04</t>
  </si>
  <si>
    <t xml:space="preserve">SERVICIO DE ASISTENCIA TECNICA AL PROGRAMA DE APOYO A LAS FAMILIAS PARA EL AUTOCONSUMO </t>
  </si>
  <si>
    <t>REX. N° 213</t>
  </si>
  <si>
    <t>MUNICIPALIDAD DE PAIHUANO</t>
  </si>
  <si>
    <t>PROGRAMA EJE</t>
  </si>
  <si>
    <t>DEX. 02</t>
  </si>
  <si>
    <t>CORPORACION NACIONAL DE DESARROLLO INDIGENA</t>
  </si>
  <si>
    <t xml:space="preserve">PROGRAMA DE GENERACION DE MICROEMPRENDIMIENTO INDIGENA URBANO </t>
  </si>
  <si>
    <t>BONOS ART. 2° TRANSITO</t>
  </si>
  <si>
    <t>BONIFICACION LEY 20.595</t>
  </si>
  <si>
    <t>24-01-010</t>
  </si>
  <si>
    <t>24-01-337</t>
  </si>
  <si>
    <t>SERVICIO NACIONAL DE LA DISCAPACIDAD</t>
  </si>
  <si>
    <t>24-02-010</t>
  </si>
  <si>
    <t>24-02-012</t>
  </si>
  <si>
    <t>DEC. N° 15</t>
  </si>
  <si>
    <t>DEC. N° 9</t>
  </si>
  <si>
    <t>DEC. N° 10</t>
  </si>
  <si>
    <t>DEC. N° 14</t>
  </si>
  <si>
    <t>PROGRAMA HABITABILIDAD</t>
  </si>
  <si>
    <t>24-03-335</t>
  </si>
  <si>
    <t>FUNDACION PARA EL TRABAJO UNAP</t>
  </si>
  <si>
    <t>REX. N° 532</t>
  </si>
  <si>
    <t>ONG. DESARROLLO E INTEGRACION SOCIAL MARIA OLGA</t>
  </si>
  <si>
    <t>REX. N° 670</t>
  </si>
  <si>
    <t>REX. N° 663</t>
  </si>
  <si>
    <t>MUNICIPALIDAD DE COPIAPO</t>
  </si>
  <si>
    <t>MUNICIPALIDAD DE TIERRA AMARILLA</t>
  </si>
  <si>
    <t xml:space="preserve">REX. N° </t>
  </si>
  <si>
    <t>REX. N° 109</t>
  </si>
  <si>
    <t>REX. N° 98</t>
  </si>
  <si>
    <t>REX. N° 61</t>
  </si>
  <si>
    <t>REX. N° 155</t>
  </si>
  <si>
    <t>REX. N° 70</t>
  </si>
  <si>
    <t>REX. N° 79</t>
  </si>
  <si>
    <t>REX. N° 188</t>
  </si>
  <si>
    <t>REX. N° 75</t>
  </si>
  <si>
    <t>REX. N° 187</t>
  </si>
  <si>
    <t>REX. N° 82</t>
  </si>
  <si>
    <t>REX. N° 74</t>
  </si>
  <si>
    <t>REX. N° 59</t>
  </si>
  <si>
    <t>REX. N° 230</t>
  </si>
  <si>
    <t>REX. N° 140</t>
  </si>
  <si>
    <t>REX. N° 171</t>
  </si>
  <si>
    <t>REX. N° 101</t>
  </si>
  <si>
    <t>REX. N° 103</t>
  </si>
  <si>
    <t>MUNICIPALIDAD DE CALLE LARGA</t>
  </si>
  <si>
    <t>MUNICIPALIDAD DE CARTAGENA</t>
  </si>
  <si>
    <t>MUNICIPALIDAD DE CASABLANCA</t>
  </si>
  <si>
    <t>MUNICIPALIDAD DE CONCON</t>
  </si>
  <si>
    <t>MUNICIPALIDAD DE EL TABO</t>
  </si>
  <si>
    <t>MUNICIPALIDAD DE LA CALERA</t>
  </si>
  <si>
    <t>MUNICIPALIDAD DE NOGALES</t>
  </si>
  <si>
    <t>MUNICIPALIDAD DE OLMUE</t>
  </si>
  <si>
    <t>MUNICIPALIDAD DE PANQUEHUE</t>
  </si>
  <si>
    <t>MUNICIPALIDAD DE QUILLOTA</t>
  </si>
  <si>
    <t>MUNICIPALIDAD DE QUILPUE</t>
  </si>
  <si>
    <t>MUNICIPALIDAD DE QUINTERO</t>
  </si>
  <si>
    <t>MUNICIPALIDAD DE RINCONADA</t>
  </si>
  <si>
    <t>MUNICIPALIDAD DE SAN ESTEBAN</t>
  </si>
  <si>
    <t>MUNICIPALIDAD DE SANTA MARIA</t>
  </si>
  <si>
    <t>MUNICIPALIDAD DE VALPARAISO</t>
  </si>
  <si>
    <t>MUNICIPALIDAD DE VIÑA DEL MAR</t>
  </si>
  <si>
    <t xml:space="preserve">MUNICIPALIDAD DE CONCEPCION </t>
  </si>
  <si>
    <t>MUNICIPALIDAD DE TUCAPEL</t>
  </si>
  <si>
    <t>REX. N° 193</t>
  </si>
  <si>
    <t>REX. N° 86</t>
  </si>
  <si>
    <t>MUNICIPALIDAD DE CURANILAHUE</t>
  </si>
  <si>
    <t>MUNICIPALIDAD DE SANTA BARBARA</t>
  </si>
  <si>
    <t>MUNICIPALIDAD DE NEGRETE</t>
  </si>
  <si>
    <t>MUNICIPALIDAD DE CHIGUAYANTE</t>
  </si>
  <si>
    <t>MUNICIPALIDAD DE FLORIDA</t>
  </si>
  <si>
    <t>MUNICIPALIDAD DE SANTA JUANA</t>
  </si>
  <si>
    <t>REX. N° 330</t>
  </si>
  <si>
    <t>REX. N° 329</t>
  </si>
  <si>
    <t>REX. N° 255</t>
  </si>
  <si>
    <t>REX. N° 81</t>
  </si>
  <si>
    <t>MUNICIPALIDAD DE PUENTE ALTO</t>
  </si>
  <si>
    <t>REX. N° 1396</t>
  </si>
  <si>
    <t>REX. N° 1631</t>
  </si>
  <si>
    <t>REX. N° 1347</t>
  </si>
  <si>
    <t>REX. N° 1381</t>
  </si>
  <si>
    <t>REX. N° 1378</t>
  </si>
  <si>
    <t>REX. N° 1328</t>
  </si>
  <si>
    <t>REX. N° 1332</t>
  </si>
  <si>
    <t>REX. N° 1011</t>
  </si>
  <si>
    <t>REX. N° 1372</t>
  </si>
  <si>
    <t>REX. N° 1376</t>
  </si>
  <si>
    <t>REX. N° 1331</t>
  </si>
  <si>
    <t>REX. N° 1375</t>
  </si>
  <si>
    <t>REX. N° 1374</t>
  </si>
  <si>
    <t>REX. N° 1327</t>
  </si>
  <si>
    <t>REX. N° 1329</t>
  </si>
  <si>
    <t>REX. N° 1330</t>
  </si>
  <si>
    <t>REX. N° 1334</t>
  </si>
  <si>
    <t>REX. N° 1333</t>
  </si>
  <si>
    <t>REX. N° 1325</t>
  </si>
  <si>
    <t>REX. N° 1437</t>
  </si>
  <si>
    <t>REX. N° 1010</t>
  </si>
  <si>
    <t>REX. N° 1012</t>
  </si>
  <si>
    <t>REX. N° 1251</t>
  </si>
  <si>
    <t>REX. N° 1119</t>
  </si>
  <si>
    <t>REX. N° 1009</t>
  </si>
  <si>
    <t>REX. N° 1007</t>
  </si>
  <si>
    <t>REX. N° 1008</t>
  </si>
  <si>
    <t>REX. N° 1013</t>
  </si>
  <si>
    <t>REX. N° 858</t>
  </si>
  <si>
    <t>MUNICIPALIDAD DE SAN MIGUEL</t>
  </si>
  <si>
    <t>MUNICIPALIDAD DE EL BOSQUE</t>
  </si>
  <si>
    <t>MUNICIPALIDAD DE RECOLETA</t>
  </si>
  <si>
    <t xml:space="preserve">MUNICIPALIDAD DE PUENTE ALTO </t>
  </si>
  <si>
    <t>MUNICIPALIDAD DE LAMPA</t>
  </si>
  <si>
    <t>MUNICIPALIDAD DE LA FLORIDA</t>
  </si>
  <si>
    <t>MUNICIPALIDAD DE PEÑAFLOR</t>
  </si>
  <si>
    <t>MUNICIPALIDAD DE LA REINA</t>
  </si>
  <si>
    <t>MUNICIPALIDAD DE PIRQUE</t>
  </si>
  <si>
    <t>MUNICIPALIDAD DE SAN JOAQUIN</t>
  </si>
  <si>
    <t>MUNICIPALIDAD DE MAIPU</t>
  </si>
  <si>
    <t>MUNICIPALIDAD DE CERRILLOS</t>
  </si>
  <si>
    <t xml:space="preserve">MUNICIPALIDAD DE LO ESPEJO </t>
  </si>
  <si>
    <t>MUNICIPALIDAD DE QUINTA NORMAL</t>
  </si>
  <si>
    <t>MUNICIPALIDAD DE RENCA</t>
  </si>
  <si>
    <t>MUNICIPALIDAD DE INDEPENDENCIA</t>
  </si>
  <si>
    <t xml:space="preserve">MUNICIPALIDAD DE MAIPO </t>
  </si>
  <si>
    <t>MUNICIPALIDAD DE LA PINTANA</t>
  </si>
  <si>
    <t>MUNICIPALIDAD DE MACUL</t>
  </si>
  <si>
    <t>MUNICIPALIDAD DE PAINE</t>
  </si>
  <si>
    <t>MUNICIPALIDAD DE PEÑALOLEN</t>
  </si>
  <si>
    <t>MUNICIPALIDAD DE PROVIDENCIA</t>
  </si>
  <si>
    <t>MUNICIPALIDAD DE QUILICURA</t>
  </si>
  <si>
    <t>MUNICIPALIDAD DE SAN BERNARDO</t>
  </si>
  <si>
    <t>MUNICIPALIDAD DE TALAGANTE</t>
  </si>
  <si>
    <t>EJECUCIÓN AL 30 JUNIO DE 2025</t>
  </si>
  <si>
    <t>REX. N° 966</t>
  </si>
  <si>
    <t xml:space="preserve">FUNDACION DE BENEFICENCIA HOGAR DE CRISTO </t>
  </si>
  <si>
    <t>PROGRAMA DE APOYO A PERSONAS EN SITUACION DE CALLE</t>
  </si>
  <si>
    <t>REX. N° 433</t>
  </si>
  <si>
    <t>REX. N° 1145</t>
  </si>
  <si>
    <t>ONG CIDETS</t>
  </si>
  <si>
    <t>REX. N° 1144</t>
  </si>
  <si>
    <t xml:space="preserve">FUNDACION SODEM </t>
  </si>
  <si>
    <t>REX. N° 362</t>
  </si>
  <si>
    <t>REX. N° 343</t>
  </si>
  <si>
    <t xml:space="preserve">MUNICIPALIDAD DE COPIAPO </t>
  </si>
  <si>
    <t>REX. N° 219</t>
  </si>
  <si>
    <t>MUNICIPALIDAD DE CABILDO</t>
  </si>
  <si>
    <t>REX. N° 143</t>
  </si>
  <si>
    <t>REX. N° 139</t>
  </si>
  <si>
    <t>REX. N° 111</t>
  </si>
  <si>
    <t>MUNICIPALIDAD DE CATEMU</t>
  </si>
  <si>
    <t>REX. N° 221</t>
  </si>
  <si>
    <t>MUNICIPALIDAD DE CON CON</t>
  </si>
  <si>
    <t>REX. N° 199</t>
  </si>
  <si>
    <t xml:space="preserve">MUNICIPALIDAD DE EL TABO </t>
  </si>
  <si>
    <t>REX. N° 200</t>
  </si>
  <si>
    <t>MUNICIPALIDAD DE HIJUELAS</t>
  </si>
  <si>
    <t>REX. N° 107</t>
  </si>
  <si>
    <t>REX. N° 137</t>
  </si>
  <si>
    <t>MUNICIPALIDAD DE LA CRUZ</t>
  </si>
  <si>
    <t>REX. N° 106</t>
  </si>
  <si>
    <t>MUNICIPALIDAD DE LA LIGUA</t>
  </si>
  <si>
    <t>REX. N° 116</t>
  </si>
  <si>
    <t>MUNICIPALIDAD DE LIMACHE</t>
  </si>
  <si>
    <t>REX. N° 220</t>
  </si>
  <si>
    <t>MUNICIPALIDAD DE LOS ANDES</t>
  </si>
  <si>
    <t>REX. N° 142</t>
  </si>
  <si>
    <t>REX. N° 110</t>
  </si>
  <si>
    <t>REX. N° 141</t>
  </si>
  <si>
    <t>MUNICIPALIDAD DE PETORCA</t>
  </si>
  <si>
    <t>REX. N° 113</t>
  </si>
  <si>
    <t>MUNICIPALIDAD DE PUTAENDO</t>
  </si>
  <si>
    <t>REX. N° 136</t>
  </si>
  <si>
    <t>REX. N° 198</t>
  </si>
  <si>
    <t>REX. N° 114</t>
  </si>
  <si>
    <t>REX. N° 115</t>
  </si>
  <si>
    <t>MUNICIPALIDAD DE SAN ANTONIO</t>
  </si>
  <si>
    <t>REX. N° 135</t>
  </si>
  <si>
    <t xml:space="preserve">MUNICIPALIDAD DE SAN ESTEBAN </t>
  </si>
  <si>
    <t>REX. N° 108</t>
  </si>
  <si>
    <t>MUNICIPALIDAD DE SAN FELIPE</t>
  </si>
  <si>
    <t>REX. N° 112</t>
  </si>
  <si>
    <t>REX. N° 138</t>
  </si>
  <si>
    <t>REX. N° 179</t>
  </si>
  <si>
    <t>MUNICIPALIDAD DE VILLA ALEMANA</t>
  </si>
  <si>
    <t>REX. N° 180</t>
  </si>
  <si>
    <t>MUNICIPALIDAD DE VIÑA DEL MAL</t>
  </si>
  <si>
    <t>MUNICIPALIDAD DE LEBU</t>
  </si>
  <si>
    <t>REX. N° 1931</t>
  </si>
  <si>
    <t>REX. N° 165</t>
  </si>
  <si>
    <t>REX. N° 163</t>
  </si>
  <si>
    <t>REX. N° 166</t>
  </si>
  <si>
    <t>REX. N° 164</t>
  </si>
  <si>
    <t>REX. N° 192</t>
  </si>
  <si>
    <t>Subtitulo 24</t>
  </si>
  <si>
    <t>REX. N° 381</t>
  </si>
  <si>
    <t>MUNICIPALIDAD DE FRESIA</t>
  </si>
  <si>
    <t>REX. N° 380</t>
  </si>
  <si>
    <t>MUNICIPALIDAD DE QUEILEN</t>
  </si>
  <si>
    <t>REX. N° 2811</t>
  </si>
  <si>
    <t>MUNICIPALIDAD DE PUERTO OCTAY</t>
  </si>
  <si>
    <t>REX. N° 2510</t>
  </si>
  <si>
    <t>MUNICIPALIDAD DE PUERTO VARAS</t>
  </si>
  <si>
    <t>REX. N° 2231</t>
  </si>
  <si>
    <t>MUNICIPALIDAD DE PUQUELDON</t>
  </si>
  <si>
    <t>REX. N° 654</t>
  </si>
  <si>
    <t>REX. N° 866</t>
  </si>
  <si>
    <t>MUNICIPALIDAD DE ESTACION CENTRAL</t>
  </si>
  <si>
    <t>REX. N° 917</t>
  </si>
  <si>
    <t>MUNICIPALIDAD DE ISLA DE MAIPO</t>
  </si>
  <si>
    <t>REX. N° 487</t>
  </si>
  <si>
    <t>REX. N° 647</t>
  </si>
  <si>
    <t>REX. N° 865</t>
  </si>
  <si>
    <t>REX. N° 651</t>
  </si>
  <si>
    <t>REX. N° 641</t>
  </si>
  <si>
    <t>REX. N° 655</t>
  </si>
  <si>
    <t>REX. N° 645</t>
  </si>
  <si>
    <t>REX. N° 972</t>
  </si>
  <si>
    <t>MUNICIPALIDAD DE MELIPILLA</t>
  </si>
  <si>
    <t>REX. N° 642</t>
  </si>
  <si>
    <t>MUNICIPALIDAD DE PUDAHUEL</t>
  </si>
  <si>
    <t>REX. N° 643</t>
  </si>
  <si>
    <t>REX. N° 656</t>
  </si>
  <si>
    <t>REX. N° 646</t>
  </si>
  <si>
    <t>REX. N° 515</t>
  </si>
  <si>
    <t>REX. N° 653</t>
  </si>
  <si>
    <t>REX. N° 650</t>
  </si>
  <si>
    <t>REX. N° 648</t>
  </si>
  <si>
    <t>MUNICIPALIDAD DE SAN JOSE DE MAIPO</t>
  </si>
  <si>
    <t>REX. N° 535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</si>
</sst>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dd/mm/yy;@"/>
    <numFmt numFmtId="170" formatCode="_-[$€]\ * #,##0.00_-;\-[$€]\ * #,##0.00_-;_-[$€]\ * &quot;-&quot;??_-;_-@_-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_-* #,##0.00\ _€_-;\-* #,##0.00\ _€_-;_-* &quot;-&quot;??\ _€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name val="Calibri"/>
      <family val="2"/>
      <scheme val="minor"/>
    </font>
    <font>
      <b/>
      <sz val="12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sz val="8"/>
      <color rgb="FF2F3D44"/>
      <name val="Verdana"/>
      <family val="2"/>
    </font>
    <font>
      <sz val="8"/>
      <color rgb="FF666666"/>
      <name val="Trebuchet MS"/>
      <family val="2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2015">
    <xf numFmtId="0" fontId="0" fillId="0" borderId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9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9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9" fillId="42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9" fillId="43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20" fillId="38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20" fillId="39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20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20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0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9" fillId="51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52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9" fillId="41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9" fillId="50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9" fillId="5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20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0" fillId="52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20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20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0" fillId="53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58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1" borderId="0" applyNumberFormat="0" applyBorder="0" applyAlignment="0" applyProtection="0"/>
    <xf numFmtId="0" fontId="22" fillId="51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2" borderId="0" applyNumberFormat="0" applyBorder="0" applyAlignment="0" applyProtection="0"/>
    <xf numFmtId="0" fontId="22" fillId="52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61" borderId="0" applyNumberFormat="0" applyBorder="0" applyAlignment="0" applyProtection="0"/>
    <xf numFmtId="0" fontId="22" fillId="61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3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3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3" fillId="52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21" fillId="52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3" fillId="61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6" borderId="0" applyNumberFormat="0" applyBorder="0" applyAlignment="0" applyProtection="0"/>
    <xf numFmtId="0" fontId="22" fillId="66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7" borderId="0" applyNumberFormat="0" applyBorder="0" applyAlignment="0" applyProtection="0"/>
    <xf numFmtId="0" fontId="22" fillId="67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68" borderId="0" applyNumberFormat="0" applyBorder="0" applyAlignment="0" applyProtection="0"/>
    <xf numFmtId="0" fontId="22" fillId="68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59" borderId="0" applyNumberFormat="0" applyBorder="0" applyAlignment="0" applyProtection="0"/>
    <xf numFmtId="0" fontId="22" fillId="59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0" borderId="0" applyNumberFormat="0" applyBorder="0" applyAlignment="0" applyProtection="0"/>
    <xf numFmtId="0" fontId="22" fillId="60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2" fillId="69" borderId="0" applyNumberFormat="0" applyBorder="0" applyAlignment="0" applyProtection="0"/>
    <xf numFmtId="0" fontId="21" fillId="69" borderId="0" applyNumberFormat="0" applyBorder="0" applyAlignment="0" applyProtection="0"/>
    <xf numFmtId="0" fontId="22" fillId="6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4" fillId="39" borderId="0" applyNumberFormat="0" applyBorder="0" applyAlignment="0" applyProtection="0"/>
    <xf numFmtId="0" fontId="25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9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9" fillId="70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30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1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28" fillId="70" borderId="19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2" fillId="73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2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4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73" borderId="20" applyNumberFormat="0" applyAlignment="0" applyProtection="0"/>
    <xf numFmtId="0" fontId="31" fillId="73" borderId="20" applyNumberFormat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0" fontId="35" fillId="73" borderId="20" applyNumberFormat="0" applyAlignment="0" applyProtection="0"/>
    <xf numFmtId="0" fontId="31" fillId="73" borderId="20" applyNumberFormat="0" applyAlignment="0" applyProtection="0"/>
    <xf numFmtId="0" fontId="35" fillId="73" borderId="20" applyNumberFormat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3" fillId="66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74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3" fillId="67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75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21" fillId="6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3" fillId="68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76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21" fillId="68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3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3" fillId="60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3" fillId="69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77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2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9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15" fontId="43" fillId="34" borderId="0">
      <alignment horizontal="center"/>
    </xf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0" fontId="36" fillId="0" borderId="0" applyFont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17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ont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2" fontId="36" fillId="0" borderId="0" applyFill="0" applyBorder="0" applyAlignment="0" applyProtection="0"/>
    <xf numFmtId="0" fontId="2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2" applyNumberFormat="0" applyFill="0" applyAlignment="0" applyProtection="0"/>
    <xf numFmtId="0" fontId="48" fillId="0" borderId="22" applyNumberFormat="0" applyFill="0" applyAlignment="0" applyProtection="0"/>
    <xf numFmtId="0" fontId="49" fillId="0" borderId="23" applyNumberFormat="0" applyFill="0" applyAlignment="0" applyProtection="0"/>
    <xf numFmtId="0" fontId="50" fillId="0" borderId="23" applyNumberFormat="0" applyFill="0" applyAlignment="0" applyProtection="0"/>
    <xf numFmtId="0" fontId="50" fillId="0" borderId="23" applyNumberFormat="0" applyFill="0" applyAlignment="0" applyProtection="0"/>
    <xf numFmtId="0" fontId="39" fillId="0" borderId="24" applyNumberFormat="0" applyFill="0" applyAlignment="0" applyProtection="0"/>
    <xf numFmtId="0" fontId="51" fillId="0" borderId="24" applyNumberFormat="0" applyFill="0" applyAlignment="0" applyProtection="0"/>
    <xf numFmtId="0" fontId="5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173" fontId="56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59" fillId="39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60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41" fillId="43" borderId="19" applyNumberFormat="0" applyAlignment="0" applyProtection="0"/>
    <xf numFmtId="0" fontId="60" fillId="43" borderId="19" applyNumberFormat="0" applyAlignment="0" applyProtection="0"/>
    <xf numFmtId="0" fontId="33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17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72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62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7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77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1" fontId="36" fillId="0" borderId="0" applyFont="0" applyFill="0" applyBorder="0" applyAlignment="0" applyProtection="0"/>
    <xf numFmtId="181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62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2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5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79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80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8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87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4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0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78" fontId="62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166" fontId="1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36" fillId="0" borderId="0" applyFont="0" applyFill="0" applyBorder="0" applyAlignment="0" applyProtection="0"/>
    <xf numFmtId="177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90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90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9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71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2" fontId="36" fillId="0" borderId="0" applyFont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93" fontId="36" fillId="0" borderId="0" applyFill="0" applyBorder="0" applyAlignment="0" applyProtection="0"/>
    <xf numFmtId="178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2" fontId="36" fillId="0" borderId="0" applyFill="0" applyBorder="0" applyAlignment="0" applyProtection="0"/>
    <xf numFmtId="194" fontId="36" fillId="0" borderId="0" applyFill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5" fillId="78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9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4" fillId="78" borderId="0" applyNumberFormat="0" applyBorder="0" applyAlignment="0" applyProtection="0"/>
    <xf numFmtId="0" fontId="62" fillId="0" borderId="0"/>
    <xf numFmtId="0" fontId="62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8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63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63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8" fillId="0" borderId="0"/>
    <xf numFmtId="0" fontId="36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6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1" fillId="0" borderId="0"/>
    <xf numFmtId="0" fontId="63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36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67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62" fillId="0" borderId="0"/>
    <xf numFmtId="0" fontId="36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2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3" fillId="0" borderId="0"/>
    <xf numFmtId="0" fontId="36" fillId="0" borderId="0"/>
    <xf numFmtId="0" fontId="1" fillId="0" borderId="0"/>
    <xf numFmtId="0" fontId="18" fillId="0" borderId="0"/>
    <xf numFmtId="0" fontId="63" fillId="0" borderId="0"/>
    <xf numFmtId="0" fontId="36" fillId="0" borderId="0"/>
    <xf numFmtId="0" fontId="63" fillId="0" borderId="0"/>
    <xf numFmtId="0" fontId="1" fillId="0" borderId="0"/>
    <xf numFmtId="0" fontId="63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0"/>
    <xf numFmtId="0" fontId="36" fillId="0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36" fillId="0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18" fillId="80" borderId="25" applyNumberFormat="0" applyFont="0" applyAlignment="0" applyProtection="0"/>
    <xf numFmtId="0" fontId="1" fillId="0" borderId="0"/>
    <xf numFmtId="0" fontId="18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8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0" borderId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1" borderId="2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8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18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8" fillId="8" borderId="8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36" fillId="80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80" borderId="25" applyNumberFormat="0" applyFont="0" applyAlignment="0" applyProtection="0"/>
    <xf numFmtId="0" fontId="1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36" fillId="0" borderId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80" borderId="25" applyNumberFormat="0" applyFon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80" borderId="25" applyNumberFormat="0" applyFon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9" fillId="70" borderId="26" applyNumberFormat="0" applyAlignment="0" applyProtection="0"/>
    <xf numFmtId="0" fontId="1" fillId="0" borderId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69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9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0" fontId="1" fillId="0" borderId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1" fillId="0" borderId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10" fontId="36" fillId="0" borderId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10" fontId="36" fillId="0" borderId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0" fontId="36" fillId="0" borderId="0"/>
    <xf numFmtId="10" fontId="36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9" fontId="18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63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" fillId="0" borderId="0"/>
    <xf numFmtId="0" fontId="36" fillId="0" borderId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63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9" fontId="63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1" fillId="0" borderId="0"/>
    <xf numFmtId="9" fontId="62" fillId="0" borderId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9" fontId="62" fillId="0" borderId="0" applyFont="0" applyFill="0" applyBorder="0" applyAlignment="0" applyProtection="0"/>
    <xf numFmtId="0" fontId="1" fillId="0" borderId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1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184" fontId="36" fillId="0" borderId="0" applyFill="0" applyBorder="0" applyAlignment="0" applyProtection="0"/>
    <xf numFmtId="0" fontId="1" fillId="0" borderId="0"/>
    <xf numFmtId="184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1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0" fontId="1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0" fontId="1" fillId="0" borderId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3" fontId="36" fillId="0" borderId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3" fontId="36" fillId="0" borderId="0" applyFill="0" applyBorder="0" applyAlignment="0" applyProtection="0"/>
    <xf numFmtId="0" fontId="1" fillId="0" borderId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70" fillId="0" borderId="5" applyNumberFormat="0" applyAlignment="0" applyProtection="0"/>
    <xf numFmtId="0" fontId="68" fillId="71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10" fillId="6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71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68" fillId="71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1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10" fillId="6" borderId="5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68" fillId="70" borderId="26" applyNumberFormat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68" fillId="70" borderId="26" applyNumberFormat="0" applyAlignment="0" applyProtection="0"/>
    <xf numFmtId="0" fontId="36" fillId="0" borderId="0"/>
    <xf numFmtId="0" fontId="36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0" fillId="0" borderId="5" applyNumberFormat="0" applyAlignment="0" applyProtection="0"/>
    <xf numFmtId="0" fontId="36" fillId="0" borderId="0"/>
    <xf numFmtId="0" fontId="68" fillId="71" borderId="26" applyNumberFormat="0" applyAlignment="0" applyProtection="0"/>
    <xf numFmtId="0" fontId="70" fillId="0" borderId="5" applyNumberFormat="0" applyAlignment="0" applyProtection="0"/>
    <xf numFmtId="0" fontId="68" fillId="70" borderId="26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70" fillId="0" borderId="5" applyNumberFormat="0" applyAlignment="0" applyProtection="0"/>
    <xf numFmtId="0" fontId="68" fillId="71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36" fillId="0" borderId="0"/>
    <xf numFmtId="0" fontId="68" fillId="70" borderId="26" applyNumberFormat="0" applyAlignment="0" applyProtection="0"/>
    <xf numFmtId="0" fontId="1" fillId="0" borderId="0"/>
    <xf numFmtId="0" fontId="68" fillId="70" borderId="26" applyNumberFormat="0" applyAlignment="0" applyProtection="0"/>
    <xf numFmtId="0" fontId="68" fillId="70" borderId="26" applyNumberFormat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/>
    <xf numFmtId="0" fontId="36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73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7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4" fillId="0" borderId="0" applyNumberFormat="0" applyFill="0" applyBorder="0" applyAlignment="0" applyProtection="0"/>
    <xf numFmtId="0" fontId="1" fillId="0" borderId="0"/>
    <xf numFmtId="0" fontId="4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6" fillId="0" borderId="0"/>
    <xf numFmtId="0" fontId="36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6" fillId="0" borderId="0"/>
    <xf numFmtId="0" fontId="44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78" fillId="0" borderId="1" applyNumberFormat="0" applyFill="0" applyAlignment="0" applyProtection="0"/>
    <xf numFmtId="0" fontId="47" fillId="0" borderId="22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78" fillId="0" borderId="1" applyNumberFormat="0" applyFill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79" fillId="0" borderId="22" applyNumberFormat="0" applyFill="0" applyAlignment="0" applyProtection="0"/>
    <xf numFmtId="0" fontId="1" fillId="0" borderId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7" fillId="0" borderId="22" applyNumberFormat="0" applyFill="0" applyAlignment="0" applyProtection="0"/>
    <xf numFmtId="0" fontId="1" fillId="0" borderId="0"/>
    <xf numFmtId="0" fontId="47" fillId="0" borderId="22" applyNumberFormat="0" applyFill="0" applyAlignment="0" applyProtection="0"/>
    <xf numFmtId="0" fontId="3" fillId="0" borderId="1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7" fillId="0" borderId="2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47" fillId="0" borderId="22" applyNumberFormat="0" applyFill="0" applyAlignment="0" applyProtection="0"/>
    <xf numFmtId="0" fontId="36" fillId="0" borderId="0"/>
    <xf numFmtId="0" fontId="36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78" fillId="0" borderId="1" applyNumberFormat="0" applyFill="0" applyAlignment="0" applyProtection="0"/>
    <xf numFmtId="0" fontId="36" fillId="0" borderId="0"/>
    <xf numFmtId="0" fontId="47" fillId="0" borderId="22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8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36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78" fillId="0" borderId="2" applyNumberFormat="0" applyFill="0" applyAlignment="0" applyProtection="0"/>
    <xf numFmtId="0" fontId="49" fillId="0" borderId="23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78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49" fillId="0" borderId="23" applyNumberFormat="0" applyFill="0" applyAlignment="0" applyProtection="0"/>
    <xf numFmtId="0" fontId="81" fillId="0" borderId="23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49" fillId="0" borderId="23" applyNumberFormat="0" applyFill="0" applyAlignment="0" applyProtection="0"/>
    <xf numFmtId="0" fontId="1" fillId="0" borderId="0"/>
    <xf numFmtId="0" fontId="49" fillId="0" borderId="23" applyNumberFormat="0" applyFill="0" applyAlignment="0" applyProtection="0"/>
    <xf numFmtId="0" fontId="4" fillId="0" borderId="2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49" fillId="0" borderId="2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49" fillId="0" borderId="23" applyNumberFormat="0" applyFill="0" applyAlignment="0" applyProtection="0"/>
    <xf numFmtId="0" fontId="36" fillId="0" borderId="0"/>
    <xf numFmtId="0" fontId="36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8" fillId="0" borderId="2" applyNumberFormat="0" applyFill="0" applyAlignment="0" applyProtection="0"/>
    <xf numFmtId="0" fontId="36" fillId="0" borderId="0"/>
    <xf numFmtId="0" fontId="49" fillId="0" borderId="23" applyNumberFormat="0" applyFill="0" applyAlignment="0" applyProtection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78" fillId="0" borderId="3" applyNumberFormat="0" applyFill="0" applyAlignment="0" applyProtection="0"/>
    <xf numFmtId="0" fontId="39" fillId="0" borderId="24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78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9" fillId="0" borderId="24" applyNumberFormat="0" applyFill="0" applyAlignment="0" applyProtection="0"/>
    <xf numFmtId="0" fontId="40" fillId="0" borderId="24" applyNumberFormat="0" applyFill="0" applyAlignment="0" applyProtection="0"/>
    <xf numFmtId="0" fontId="1" fillId="0" borderId="0"/>
    <xf numFmtId="0" fontId="36" fillId="0" borderId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39" fillId="0" borderId="24" applyNumberFormat="0" applyFill="0" applyAlignment="0" applyProtection="0"/>
    <xf numFmtId="0" fontId="1" fillId="0" borderId="0"/>
    <xf numFmtId="0" fontId="39" fillId="0" borderId="24" applyNumberFormat="0" applyFill="0" applyAlignment="0" applyProtection="0"/>
    <xf numFmtId="0" fontId="5" fillId="0" borderId="3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9" fillId="0" borderId="24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39" fillId="0" borderId="24" applyNumberFormat="0" applyFill="0" applyAlignment="0" applyProtection="0"/>
    <xf numFmtId="0" fontId="36" fillId="0" borderId="0"/>
    <xf numFmtId="0" fontId="36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8" fillId="0" borderId="3" applyNumberFormat="0" applyFill="0" applyAlignment="0" applyProtection="0"/>
    <xf numFmtId="0" fontId="36" fillId="0" borderId="0"/>
    <xf numFmtId="0" fontId="39" fillId="0" borderId="24" applyNumberFormat="0" applyFill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9" fillId="0" borderId="0" applyNumberFormat="0" applyFill="0" applyBorder="0" applyAlignment="0" applyProtection="0"/>
    <xf numFmtId="0" fontId="36" fillId="0" borderId="0"/>
    <xf numFmtId="0" fontId="1" fillId="0" borderId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9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77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1" fillId="0" borderId="0"/>
    <xf numFmtId="0" fontId="77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66" fillId="0" borderId="9" applyNumberFormat="0" applyFill="0" applyAlignment="0" applyProtection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3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6" fillId="0" borderId="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9" applyNumberForma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82" fillId="0" borderId="28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1" fillId="0" borderId="0"/>
    <xf numFmtId="0" fontId="36" fillId="0" borderId="0"/>
    <xf numFmtId="0" fontId="36" fillId="0" borderId="29" applyNumberFormat="0" applyFill="0" applyAlignment="0" applyProtection="0"/>
    <xf numFmtId="0" fontId="1" fillId="0" borderId="0"/>
    <xf numFmtId="0" fontId="36" fillId="0" borderId="29" applyNumberFormat="0" applyFill="0" applyAlignment="0" applyProtection="0"/>
    <xf numFmtId="0" fontId="36" fillId="0" borderId="2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36" fillId="0" borderId="27" applyNumberFormat="0" applyFont="0" applyFill="0" applyAlignment="0" applyProtection="0"/>
    <xf numFmtId="0" fontId="36" fillId="0" borderId="0" applyNumberFormat="0" applyFont="0" applyFill="0" applyBorder="0" applyAlignment="0" applyProtection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36" fillId="0" borderId="0"/>
    <xf numFmtId="0" fontId="1" fillId="0" borderId="0"/>
    <xf numFmtId="0" fontId="36" fillId="0" borderId="0"/>
    <xf numFmtId="0" fontId="36" fillId="0" borderId="27" applyNumberFormat="0" applyFont="0" applyFill="0" applyAlignment="0" applyProtection="0"/>
    <xf numFmtId="0" fontId="16" fillId="0" borderId="9" applyNumberFormat="0" applyFill="0" applyAlignment="0" applyProtection="0"/>
    <xf numFmtId="0" fontId="82" fillId="0" borderId="2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82" fillId="0" borderId="28" applyNumberFormat="0" applyFill="0" applyAlignment="0" applyProtection="0"/>
    <xf numFmtId="0" fontId="66" fillId="0" borderId="9" applyNumberFormat="0" applyFill="0" applyAlignment="0" applyProtection="0"/>
    <xf numFmtId="0" fontId="36" fillId="0" borderId="27" applyNumberFormat="0" applyFont="0" applyFill="0" applyAlignment="0" applyProtection="0"/>
    <xf numFmtId="0" fontId="66" fillId="0" borderId="9" applyNumberFormat="0" applyFill="0" applyAlignment="0" applyProtection="0"/>
    <xf numFmtId="0" fontId="1" fillId="0" borderId="0"/>
    <xf numFmtId="0" fontId="66" fillId="0" borderId="9" applyNumberFormat="0" applyFill="0" applyAlignment="0" applyProtection="0"/>
    <xf numFmtId="0" fontId="66" fillId="0" borderId="9" applyNumberFormat="0" applyFill="0" applyAlignment="0" applyProtection="0"/>
    <xf numFmtId="0" fontId="36" fillId="0" borderId="0"/>
    <xf numFmtId="0" fontId="1" fillId="0" borderId="0"/>
    <xf numFmtId="0" fontId="82" fillId="0" borderId="28" applyNumberFormat="0" applyFill="0" applyAlignment="0" applyProtection="0"/>
    <xf numFmtId="0" fontId="36" fillId="0" borderId="27" applyNumberFormat="0" applyFont="0" applyFill="0" applyAlignment="0" applyProtection="0"/>
    <xf numFmtId="0" fontId="82" fillId="0" borderId="28" applyNumberFormat="0" applyFill="0" applyAlignment="0" applyProtection="0"/>
    <xf numFmtId="0" fontId="82" fillId="0" borderId="28" applyNumberFormat="0" applyFill="0" applyAlignment="0" applyProtection="0"/>
    <xf numFmtId="0" fontId="1" fillId="0" borderId="0"/>
    <xf numFmtId="0" fontId="7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ont="0" applyFill="0" applyBorder="0" applyAlignment="0" applyProtection="0"/>
    <xf numFmtId="0" fontId="36" fillId="0" borderId="0"/>
    <xf numFmtId="0" fontId="84" fillId="0" borderId="0" applyNumberFormat="0" applyFill="0" applyBorder="0" applyAlignment="0" applyProtection="0"/>
    <xf numFmtId="0" fontId="36" fillId="0" borderId="0"/>
    <xf numFmtId="0" fontId="1" fillId="0" borderId="0"/>
    <xf numFmtId="0" fontId="36" fillId="0" borderId="0" applyNumberFormat="0" applyFon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36" fillId="0" borderId="0"/>
    <xf numFmtId="0" fontId="1" fillId="0" borderId="0"/>
    <xf numFmtId="0" fontId="8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14">
    <xf numFmtId="0" fontId="0" fillId="0" borderId="0" xfId="0"/>
    <xf numFmtId="0" fontId="87" fillId="0" borderId="0" xfId="0" applyFont="1" applyAlignment="1">
      <alignment horizontal="justify" vertical="center" wrapText="1"/>
    </xf>
    <xf numFmtId="0" fontId="90" fillId="0" borderId="0" xfId="0" applyFont="1" applyAlignment="1">
      <alignment horizontal="justify" vertical="center" wrapText="1"/>
    </xf>
    <xf numFmtId="0" fontId="90" fillId="33" borderId="0" xfId="0" applyFont="1" applyFill="1" applyAlignment="1">
      <alignment horizontal="center" vertical="center" wrapText="1"/>
    </xf>
    <xf numFmtId="0" fontId="87" fillId="0" borderId="13" xfId="0" applyFont="1" applyBorder="1" applyAlignment="1">
      <alignment horizontal="justify" vertical="center" wrapText="1"/>
    </xf>
    <xf numFmtId="0" fontId="90" fillId="0" borderId="13" xfId="0" applyFont="1" applyBorder="1" applyAlignment="1">
      <alignment horizontal="center" vertical="center" wrapText="1"/>
    </xf>
    <xf numFmtId="169" fontId="87" fillId="0" borderId="13" xfId="0" applyNumberFormat="1" applyFont="1" applyBorder="1" applyAlignment="1">
      <alignment horizontal="center" vertical="center" wrapText="1"/>
    </xf>
    <xf numFmtId="3" fontId="90" fillId="0" borderId="13" xfId="0" applyNumberFormat="1" applyFont="1" applyBorder="1" applyAlignment="1">
      <alignment vertical="center" wrapText="1"/>
    </xf>
    <xf numFmtId="3" fontId="87" fillId="0" borderId="13" xfId="0" applyNumberFormat="1" applyFont="1" applyBorder="1" applyAlignment="1">
      <alignment horizontal="right" vertical="center" wrapText="1"/>
    </xf>
    <xf numFmtId="0" fontId="90" fillId="0" borderId="13" xfId="0" applyFont="1" applyBorder="1" applyAlignment="1">
      <alignment horizontal="justify" vertical="center" wrapText="1"/>
    </xf>
    <xf numFmtId="3" fontId="87" fillId="0" borderId="13" xfId="0" applyNumberFormat="1" applyFont="1" applyBorder="1" applyAlignment="1">
      <alignment horizontal="center" vertical="center" wrapText="1"/>
    </xf>
    <xf numFmtId="0" fontId="87" fillId="0" borderId="13" xfId="0" applyFont="1" applyBorder="1" applyAlignment="1">
      <alignment horizontal="left" vertical="center" wrapText="1"/>
    </xf>
    <xf numFmtId="10" fontId="87" fillId="0" borderId="13" xfId="0" applyNumberFormat="1" applyFont="1" applyBorder="1" applyAlignment="1">
      <alignment vertical="center" wrapText="1"/>
    </xf>
    <xf numFmtId="10" fontId="87" fillId="0" borderId="13" xfId="0" applyNumberFormat="1" applyFont="1" applyBorder="1" applyAlignment="1">
      <alignment horizontal="right" vertical="center" wrapText="1"/>
    </xf>
    <xf numFmtId="0" fontId="87" fillId="0" borderId="13" xfId="0" applyFont="1" applyBorder="1" applyAlignment="1">
      <alignment horizontal="center" vertical="center" wrapText="1"/>
    </xf>
    <xf numFmtId="0" fontId="91" fillId="34" borderId="13" xfId="0" applyFont="1" applyFill="1" applyBorder="1" applyAlignment="1" applyProtection="1">
      <alignment horizontal="justify" vertical="justify" wrapText="1"/>
      <protection locked="0"/>
    </xf>
    <xf numFmtId="14" fontId="90" fillId="0" borderId="13" xfId="0" applyNumberFormat="1" applyFont="1" applyBorder="1" applyProtection="1">
      <protection locked="0"/>
    </xf>
    <xf numFmtId="3" fontId="90" fillId="0" borderId="13" xfId="0" applyNumberFormat="1" applyFont="1" applyBorder="1" applyAlignment="1">
      <alignment horizontal="center" vertical="center" wrapText="1"/>
    </xf>
    <xf numFmtId="3" fontId="91" fillId="34" borderId="13" xfId="0" applyNumberFormat="1" applyFont="1" applyFill="1" applyBorder="1" applyAlignment="1" applyProtection="1">
      <alignment wrapText="1"/>
      <protection locked="0"/>
    </xf>
    <xf numFmtId="3" fontId="90" fillId="0" borderId="13" xfId="0" applyNumberFormat="1" applyFont="1" applyBorder="1" applyAlignment="1" applyProtection="1">
      <alignment horizontal="right" vertical="center" wrapText="1"/>
      <protection locked="0"/>
    </xf>
    <xf numFmtId="10" fontId="90" fillId="0" borderId="13" xfId="0" applyNumberFormat="1" applyFont="1" applyBorder="1" applyAlignment="1">
      <alignment horizontal="right" vertical="center" wrapText="1"/>
    </xf>
    <xf numFmtId="9" fontId="90" fillId="0" borderId="13" xfId="62014" applyFont="1" applyBorder="1" applyAlignment="1">
      <alignment horizontal="right" vertical="center" wrapText="1"/>
    </xf>
    <xf numFmtId="0" fontId="90" fillId="35" borderId="0" xfId="0" applyFont="1" applyFill="1" applyAlignment="1">
      <alignment horizontal="justify" vertical="center" wrapText="1"/>
    </xf>
    <xf numFmtId="3" fontId="90" fillId="0" borderId="13" xfId="0" applyNumberFormat="1" applyFont="1" applyBorder="1" applyAlignment="1">
      <alignment vertical="center"/>
    </xf>
    <xf numFmtId="0" fontId="92" fillId="36" borderId="13" xfId="0" applyFont="1" applyFill="1" applyBorder="1" applyAlignment="1">
      <alignment horizontal="center" vertical="center" wrapText="1"/>
    </xf>
    <xf numFmtId="14" fontId="92" fillId="36" borderId="13" xfId="0" applyNumberFormat="1" applyFont="1" applyFill="1" applyBorder="1" applyAlignment="1">
      <alignment horizontal="center" vertical="center" wrapText="1"/>
    </xf>
    <xf numFmtId="0" fontId="91" fillId="34" borderId="13" xfId="0" applyFont="1" applyFill="1" applyBorder="1" applyAlignment="1" applyProtection="1">
      <alignment horizontal="left" vertical="center" wrapText="1"/>
      <protection locked="0"/>
    </xf>
    <xf numFmtId="0" fontId="91" fillId="34" borderId="13" xfId="0" applyFont="1" applyFill="1" applyBorder="1" applyAlignment="1" applyProtection="1">
      <alignment horizontal="center" vertical="center" wrapText="1"/>
      <protection locked="0"/>
    </xf>
    <xf numFmtId="14" fontId="92" fillId="0" borderId="13" xfId="0" applyNumberFormat="1" applyFont="1" applyBorder="1" applyAlignment="1">
      <alignment vertical="center" wrapText="1"/>
    </xf>
    <xf numFmtId="3" fontId="91" fillId="34" borderId="13" xfId="0" applyNumberFormat="1" applyFont="1" applyFill="1" applyBorder="1" applyAlignment="1" applyProtection="1">
      <alignment vertical="center" wrapText="1"/>
      <protection locked="0"/>
    </xf>
    <xf numFmtId="0" fontId="92" fillId="0" borderId="13" xfId="0" applyFont="1" applyBorder="1" applyAlignment="1">
      <alignment horizontal="center" vertical="center" wrapText="1"/>
    </xf>
    <xf numFmtId="3" fontId="90" fillId="0" borderId="13" xfId="0" applyNumberFormat="1" applyFont="1" applyBorder="1" applyAlignment="1" applyProtection="1">
      <alignment horizontal="center" vertical="center" wrapText="1"/>
      <protection locked="0"/>
    </xf>
    <xf numFmtId="49" fontId="91" fillId="34" borderId="13" xfId="0" applyNumberFormat="1" applyFont="1" applyFill="1" applyBorder="1" applyAlignment="1" applyProtection="1">
      <alignment horizontal="center" vertical="center" wrapText="1"/>
      <protection locked="0"/>
    </xf>
    <xf numFmtId="0" fontId="92" fillId="36" borderId="13" xfId="0" applyFont="1" applyFill="1" applyBorder="1" applyAlignment="1">
      <alignment horizontal="center" vertical="center"/>
    </xf>
    <xf numFmtId="14" fontId="92" fillId="36" borderId="13" xfId="0" applyNumberFormat="1" applyFont="1" applyFill="1" applyBorder="1" applyAlignment="1">
      <alignment horizontal="center" vertical="center"/>
    </xf>
    <xf numFmtId="0" fontId="91" fillId="34" borderId="13" xfId="0" applyFont="1" applyFill="1" applyBorder="1" applyAlignment="1" applyProtection="1">
      <alignment horizontal="justify" vertical="center" wrapText="1"/>
      <protection locked="0"/>
    </xf>
    <xf numFmtId="14" fontId="92" fillId="0" borderId="13" xfId="0" applyNumberFormat="1" applyFont="1" applyBorder="1" applyAlignment="1">
      <alignment horizontal="center" vertical="center"/>
    </xf>
    <xf numFmtId="169" fontId="87" fillId="82" borderId="13" xfId="0" applyNumberFormat="1" applyFont="1" applyFill="1" applyBorder="1" applyAlignment="1">
      <alignment horizontal="center" vertical="center" wrapText="1"/>
    </xf>
    <xf numFmtId="14" fontId="92" fillId="0" borderId="13" xfId="0" applyNumberFormat="1" applyFont="1" applyBorder="1" applyAlignment="1">
      <alignment horizontal="center" vertical="center" wrapText="1"/>
    </xf>
    <xf numFmtId="0" fontId="92" fillId="0" borderId="13" xfId="0" applyFont="1" applyBorder="1" applyAlignment="1">
      <alignment horizontal="left" vertical="center" wrapText="1"/>
    </xf>
    <xf numFmtId="3" fontId="90" fillId="0" borderId="13" xfId="0" applyNumberFormat="1" applyFont="1" applyBorder="1" applyAlignment="1">
      <alignment horizontal="right" vertical="center" wrapText="1"/>
    </xf>
    <xf numFmtId="3" fontId="91" fillId="0" borderId="13" xfId="0" applyNumberFormat="1" applyFont="1" applyBorder="1" applyAlignment="1" applyProtection="1">
      <alignment vertical="center" wrapText="1"/>
      <protection locked="0"/>
    </xf>
    <xf numFmtId="49" fontId="91" fillId="0" borderId="13" xfId="0" applyNumberFormat="1" applyFont="1" applyBorder="1" applyAlignment="1" applyProtection="1">
      <alignment horizontal="center" vertical="center" wrapText="1"/>
      <protection locked="0"/>
    </xf>
    <xf numFmtId="0" fontId="91" fillId="0" borderId="13" xfId="0" applyFont="1" applyBorder="1" applyAlignment="1" applyProtection="1">
      <alignment horizontal="center" vertical="center" wrapText="1"/>
      <protection locked="0"/>
    </xf>
    <xf numFmtId="14" fontId="91" fillId="0" borderId="13" xfId="0" applyNumberFormat="1" applyFont="1" applyBorder="1" applyAlignment="1" applyProtection="1">
      <alignment horizontal="center" vertical="center" wrapText="1"/>
      <protection locked="0"/>
    </xf>
    <xf numFmtId="0" fontId="90" fillId="33" borderId="0" xfId="0" applyFont="1" applyFill="1" applyAlignment="1">
      <alignment horizontal="justify" vertical="center" wrapText="1"/>
    </xf>
    <xf numFmtId="0" fontId="90" fillId="0" borderId="0" xfId="0" applyFont="1" applyAlignment="1">
      <alignment horizontal="center" vertical="center" wrapText="1"/>
    </xf>
    <xf numFmtId="0" fontId="90" fillId="0" borderId="0" xfId="0" applyFont="1" applyAlignment="1">
      <alignment horizontal="right" vertical="center" wrapText="1"/>
    </xf>
    <xf numFmtId="0" fontId="90" fillId="0" borderId="0" xfId="0" applyFont="1" applyAlignment="1">
      <alignment horizontal="left" vertical="center" wrapText="1"/>
    </xf>
    <xf numFmtId="3" fontId="90" fillId="0" borderId="0" xfId="0" applyNumberFormat="1" applyFont="1" applyAlignment="1">
      <alignment horizontal="right" vertical="center" wrapText="1"/>
    </xf>
    <xf numFmtId="10" fontId="90" fillId="0" borderId="0" xfId="0" applyNumberFormat="1" applyFont="1" applyAlignment="1">
      <alignment horizontal="right" vertical="center" wrapText="1"/>
    </xf>
    <xf numFmtId="0" fontId="90" fillId="37" borderId="0" xfId="0" applyFont="1" applyFill="1" applyAlignment="1">
      <alignment horizontal="justify" vertical="center" wrapText="1"/>
    </xf>
    <xf numFmtId="0" fontId="87" fillId="84" borderId="13" xfId="0" applyFont="1" applyFill="1" applyBorder="1" applyAlignment="1">
      <alignment horizontal="center" vertical="center" wrapText="1"/>
    </xf>
    <xf numFmtId="3" fontId="87" fillId="84" borderId="13" xfId="0" applyNumberFormat="1" applyFont="1" applyFill="1" applyBorder="1" applyAlignment="1">
      <alignment horizontal="center" vertical="center" wrapText="1"/>
    </xf>
    <xf numFmtId="10" fontId="87" fillId="84" borderId="13" xfId="0" applyNumberFormat="1" applyFont="1" applyFill="1" applyBorder="1" applyAlignment="1">
      <alignment horizontal="center" vertical="center" wrapText="1"/>
    </xf>
    <xf numFmtId="0" fontId="87" fillId="84" borderId="13" xfId="0" applyFont="1" applyFill="1" applyBorder="1" applyAlignment="1" applyProtection="1">
      <alignment horizontal="justify" vertical="center" wrapText="1"/>
      <protection locked="0"/>
    </xf>
    <xf numFmtId="3" fontId="87" fillId="84" borderId="13" xfId="0" applyNumberFormat="1" applyFont="1" applyFill="1" applyBorder="1" applyAlignment="1">
      <alignment horizontal="right" vertical="center" wrapText="1"/>
    </xf>
    <xf numFmtId="0" fontId="87" fillId="84" borderId="13" xfId="0" applyFont="1" applyFill="1" applyBorder="1" applyAlignment="1" applyProtection="1">
      <alignment horizontal="center" vertical="center" wrapText="1"/>
      <protection locked="0"/>
    </xf>
    <xf numFmtId="0" fontId="87" fillId="84" borderId="13" xfId="0" applyFont="1" applyFill="1" applyBorder="1" applyAlignment="1" applyProtection="1">
      <alignment horizontal="left" vertical="center" wrapText="1"/>
      <protection locked="0"/>
    </xf>
    <xf numFmtId="10" fontId="87" fillId="84" borderId="13" xfId="0" applyNumberFormat="1" applyFont="1" applyFill="1" applyBorder="1" applyAlignment="1">
      <alignment horizontal="right" vertical="center" wrapText="1"/>
    </xf>
    <xf numFmtId="0" fontId="90" fillId="0" borderId="13" xfId="0" applyFont="1" applyBorder="1" applyAlignment="1">
      <alignment horizontal="left" vertical="center"/>
    </xf>
    <xf numFmtId="10" fontId="90" fillId="0" borderId="13" xfId="0" applyNumberFormat="1" applyFont="1" applyBorder="1" applyAlignment="1">
      <alignment horizontal="center" vertical="center" wrapText="1"/>
    </xf>
    <xf numFmtId="0" fontId="90" fillId="0" borderId="13" xfId="0" applyFont="1" applyBorder="1" applyAlignment="1">
      <alignment horizontal="left" vertical="center" wrapText="1"/>
    </xf>
    <xf numFmtId="0" fontId="90" fillId="0" borderId="10" xfId="0" applyFont="1" applyBorder="1" applyAlignment="1">
      <alignment horizontal="justify" vertical="center" wrapText="1"/>
    </xf>
    <xf numFmtId="10" fontId="90" fillId="0" borderId="0" xfId="0" applyNumberFormat="1" applyFont="1" applyAlignment="1">
      <alignment horizontal="center" vertical="center" wrapText="1"/>
    </xf>
    <xf numFmtId="0" fontId="87" fillId="83" borderId="10" xfId="0" applyFont="1" applyFill="1" applyBorder="1" applyAlignment="1">
      <alignment horizontal="left" vertical="center" wrapText="1"/>
    </xf>
    <xf numFmtId="3" fontId="87" fillId="83" borderId="13" xfId="0" applyNumberFormat="1" applyFont="1" applyFill="1" applyBorder="1" applyAlignment="1">
      <alignment horizontal="right" vertical="center" wrapText="1"/>
    </xf>
    <xf numFmtId="10" fontId="87" fillId="83" borderId="13" xfId="0" applyNumberFormat="1" applyFont="1" applyFill="1" applyBorder="1" applyAlignment="1">
      <alignment horizontal="center" vertical="center" wrapText="1"/>
    </xf>
    <xf numFmtId="10" fontId="87" fillId="83" borderId="13" xfId="0" applyNumberFormat="1" applyFont="1" applyFill="1" applyBorder="1" applyAlignment="1">
      <alignment horizontal="right" vertical="center" wrapText="1"/>
    </xf>
    <xf numFmtId="14" fontId="90" fillId="0" borderId="13" xfId="0" applyNumberFormat="1" applyFont="1" applyBorder="1" applyAlignment="1" applyProtection="1">
      <alignment vertical="center"/>
      <protection locked="0"/>
    </xf>
    <xf numFmtId="3" fontId="93" fillId="0" borderId="13" xfId="0" applyNumberFormat="1" applyFont="1" applyBorder="1" applyAlignment="1">
      <alignment vertical="center"/>
    </xf>
    <xf numFmtId="3" fontId="93" fillId="0" borderId="0" xfId="0" applyNumberFormat="1" applyFont="1"/>
    <xf numFmtId="3" fontId="90" fillId="0" borderId="18" xfId="0" applyNumberFormat="1" applyFont="1" applyBorder="1" applyAlignment="1">
      <alignment horizontal="center" vertical="center" wrapText="1"/>
    </xf>
    <xf numFmtId="14" fontId="90" fillId="0" borderId="13" xfId="0" applyNumberFormat="1" applyFont="1" applyBorder="1" applyAlignment="1" applyProtection="1">
      <alignment horizontal="center" vertical="center"/>
      <protection locked="0"/>
    </xf>
    <xf numFmtId="3" fontId="90" fillId="0" borderId="13" xfId="0" applyNumberFormat="1" applyFont="1" applyBorder="1" applyAlignment="1" applyProtection="1">
      <alignment vertical="center" wrapText="1"/>
      <protection locked="0"/>
    </xf>
    <xf numFmtId="0" fontId="91" fillId="0" borderId="13" xfId="0" applyFont="1" applyBorder="1" applyAlignment="1" applyProtection="1">
      <alignment horizontal="justify" vertical="center" wrapText="1"/>
      <protection locked="0"/>
    </xf>
    <xf numFmtId="0" fontId="91" fillId="0" borderId="13" xfId="0" applyFont="1" applyBorder="1" applyAlignment="1" applyProtection="1">
      <alignment horizontal="justify" vertical="justify" wrapText="1"/>
      <protection locked="0"/>
    </xf>
    <xf numFmtId="0" fontId="87" fillId="85" borderId="13" xfId="0" applyFont="1" applyFill="1" applyBorder="1" applyAlignment="1">
      <alignment horizontal="left" vertical="center" wrapText="1"/>
    </xf>
    <xf numFmtId="3" fontId="90" fillId="0" borderId="13" xfId="0" applyNumberFormat="1" applyFont="1" applyBorder="1" applyAlignment="1">
      <alignment horizontal="center" vertical="center" wrapText="1"/>
    </xf>
    <xf numFmtId="0" fontId="87" fillId="84" borderId="13" xfId="0" applyFont="1" applyFill="1" applyBorder="1" applyAlignment="1" applyProtection="1">
      <alignment horizontal="justify" vertical="center" wrapText="1"/>
      <protection locked="0"/>
    </xf>
    <xf numFmtId="0" fontId="86" fillId="0" borderId="0" xfId="0" applyFont="1" applyAlignment="1" applyProtection="1">
      <alignment horizontal="center" vertical="center" wrapText="1"/>
      <protection locked="0"/>
    </xf>
    <xf numFmtId="0" fontId="88" fillId="0" borderId="0" xfId="0" applyFont="1" applyAlignment="1">
      <alignment horizontal="center" vertical="center" wrapText="1"/>
    </xf>
    <xf numFmtId="0" fontId="88" fillId="0" borderId="0" xfId="0" applyFont="1" applyAlignment="1" applyProtection="1">
      <alignment horizontal="center" vertical="center" wrapText="1"/>
      <protection locked="0"/>
    </xf>
    <xf numFmtId="0" fontId="87" fillId="0" borderId="0" xfId="0" applyFont="1" applyAlignment="1">
      <alignment horizontal="center" vertical="center" wrapText="1"/>
    </xf>
    <xf numFmtId="16" fontId="89" fillId="83" borderId="13" xfId="0" applyNumberFormat="1" applyFont="1" applyFill="1" applyBorder="1" applyAlignment="1" applyProtection="1">
      <alignment horizontal="left" vertical="center" wrapText="1"/>
      <protection locked="0"/>
    </xf>
    <xf numFmtId="3" fontId="87" fillId="84" borderId="13" xfId="0" applyNumberFormat="1" applyFont="1" applyFill="1" applyBorder="1" applyAlignment="1">
      <alignment horizontal="center" vertical="center" wrapText="1"/>
    </xf>
    <xf numFmtId="10" fontId="87" fillId="84" borderId="13" xfId="0" applyNumberFormat="1" applyFont="1" applyFill="1" applyBorder="1" applyAlignment="1">
      <alignment horizontal="center" vertical="center" wrapText="1"/>
    </xf>
    <xf numFmtId="0" fontId="87" fillId="84" borderId="13" xfId="0" applyFont="1" applyFill="1" applyBorder="1" applyAlignment="1">
      <alignment horizontal="center" vertical="center" wrapText="1"/>
    </xf>
    <xf numFmtId="3" fontId="90" fillId="0" borderId="13" xfId="0" applyNumberFormat="1" applyFont="1" applyBorder="1" applyAlignment="1">
      <alignment horizontal="center" vertical="center"/>
    </xf>
    <xf numFmtId="3" fontId="90" fillId="0" borderId="14" xfId="0" applyNumberFormat="1" applyFont="1" applyBorder="1" applyAlignment="1">
      <alignment horizontal="center" vertical="center" wrapText="1"/>
    </xf>
    <xf numFmtId="3" fontId="90" fillId="0" borderId="30" xfId="0" applyNumberFormat="1" applyFont="1" applyBorder="1" applyAlignment="1">
      <alignment horizontal="center" vertical="center" wrapText="1"/>
    </xf>
    <xf numFmtId="3" fontId="90" fillId="0" borderId="18" xfId="0" applyNumberFormat="1" applyFont="1" applyBorder="1" applyAlignment="1">
      <alignment horizontal="center" vertical="center" wrapText="1"/>
    </xf>
    <xf numFmtId="0" fontId="87" fillId="83" borderId="13" xfId="0" applyFont="1" applyFill="1" applyBorder="1" applyAlignment="1">
      <alignment horizontal="justify" vertical="center" wrapText="1"/>
    </xf>
    <xf numFmtId="3" fontId="87" fillId="84" borderId="14" xfId="0" applyNumberFormat="1" applyFont="1" applyFill="1" applyBorder="1" applyAlignment="1">
      <alignment horizontal="center" vertical="center" wrapText="1"/>
    </xf>
    <xf numFmtId="3" fontId="87" fillId="84" borderId="18" xfId="0" applyNumberFormat="1" applyFont="1" applyFill="1" applyBorder="1" applyAlignment="1">
      <alignment horizontal="center" vertical="center" wrapText="1"/>
    </xf>
    <xf numFmtId="3" fontId="87" fillId="84" borderId="15" xfId="0" applyNumberFormat="1" applyFont="1" applyFill="1" applyBorder="1" applyAlignment="1">
      <alignment horizontal="center" vertical="center" wrapText="1"/>
    </xf>
    <xf numFmtId="3" fontId="87" fillId="84" borderId="16" xfId="0" applyNumberFormat="1" applyFont="1" applyFill="1" applyBorder="1" applyAlignment="1">
      <alignment horizontal="center" vertical="center" wrapText="1"/>
    </xf>
    <xf numFmtId="3" fontId="87" fillId="84" borderId="17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16" fontId="87" fillId="83" borderId="10" xfId="0" quotePrefix="1" applyNumberFormat="1" applyFont="1" applyFill="1" applyBorder="1" applyAlignment="1">
      <alignment horizontal="left" vertical="center" wrapText="1"/>
    </xf>
    <xf numFmtId="0" fontId="87" fillId="83" borderId="11" xfId="0" applyFont="1" applyFill="1" applyBorder="1" applyAlignment="1">
      <alignment horizontal="left" vertical="center" wrapText="1"/>
    </xf>
    <xf numFmtId="0" fontId="87" fillId="83" borderId="12" xfId="0" applyFont="1" applyFill="1" applyBorder="1" applyAlignment="1">
      <alignment horizontal="left" vertical="center" wrapText="1"/>
    </xf>
    <xf numFmtId="10" fontId="87" fillId="84" borderId="14" xfId="0" applyNumberFormat="1" applyFont="1" applyFill="1" applyBorder="1" applyAlignment="1">
      <alignment horizontal="center" vertical="center" wrapText="1"/>
    </xf>
    <xf numFmtId="0" fontId="87" fillId="84" borderId="14" xfId="0" applyFont="1" applyFill="1" applyBorder="1" applyAlignment="1">
      <alignment horizontal="center" vertical="center" wrapText="1"/>
    </xf>
    <xf numFmtId="0" fontId="87" fillId="84" borderId="18" xfId="0" applyFont="1" applyFill="1" applyBorder="1" applyAlignment="1">
      <alignment horizontal="center" vertical="center" wrapText="1"/>
    </xf>
    <xf numFmtId="3" fontId="87" fillId="84" borderId="10" xfId="0" applyNumberFormat="1" applyFont="1" applyFill="1" applyBorder="1" applyAlignment="1">
      <alignment horizontal="center" vertical="center" wrapText="1"/>
    </xf>
    <xf numFmtId="3" fontId="87" fillId="84" borderId="11" xfId="0" applyNumberFormat="1" applyFont="1" applyFill="1" applyBorder="1" applyAlignment="1">
      <alignment horizontal="center" vertical="center" wrapText="1"/>
    </xf>
    <xf numFmtId="3" fontId="87" fillId="84" borderId="12" xfId="0" applyNumberFormat="1" applyFont="1" applyFill="1" applyBorder="1" applyAlignment="1">
      <alignment horizontal="center" vertical="center" wrapText="1"/>
    </xf>
    <xf numFmtId="10" fontId="87" fillId="84" borderId="10" xfId="0" applyNumberFormat="1" applyFont="1" applyFill="1" applyBorder="1" applyAlignment="1">
      <alignment horizontal="center" vertical="center" wrapText="1"/>
    </xf>
    <xf numFmtId="10" fontId="87" fillId="84" borderId="12" xfId="0" applyNumberFormat="1" applyFont="1" applyFill="1" applyBorder="1" applyAlignment="1">
      <alignment horizontal="center" vertical="center" wrapText="1"/>
    </xf>
    <xf numFmtId="16" fontId="89" fillId="83" borderId="13" xfId="0" quotePrefix="1" applyNumberFormat="1" applyFont="1" applyFill="1" applyBorder="1" applyAlignment="1" applyProtection="1">
      <alignment horizontal="left" vertical="center" wrapText="1"/>
      <protection locked="0"/>
    </xf>
    <xf numFmtId="3" fontId="90" fillId="0" borderId="14" xfId="0" applyNumberFormat="1" applyFont="1" applyBorder="1" applyAlignment="1">
      <alignment horizontal="center" vertical="center"/>
    </xf>
    <xf numFmtId="3" fontId="90" fillId="0" borderId="30" xfId="0" applyNumberFormat="1" applyFont="1" applyBorder="1" applyAlignment="1">
      <alignment horizontal="center" vertical="center"/>
    </xf>
    <xf numFmtId="3" fontId="90" fillId="0" borderId="18" xfId="0" applyNumberFormat="1" applyFont="1" applyBorder="1" applyAlignment="1">
      <alignment horizontal="center" vertical="center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" xfId="62014" builtinId="5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colors>
    <mruColors>
      <color rgb="FFC3C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tabColor rgb="FF007DB5"/>
    <pageSetUpPr fitToPage="1"/>
  </sheetPr>
  <dimension ref="A1:DB96"/>
  <sheetViews>
    <sheetView topLeftCell="J3" zoomScaleNormal="100" workbookViewId="0">
      <pane xSplit="11" ySplit="5" topLeftCell="U29" activePane="bottomRight" state="frozen"/>
      <selection activeCell="J3" sqref="J3"/>
      <selection pane="topRight" activeCell="U3" sqref="U3"/>
      <selection pane="bottomLeft" activeCell="J8" sqref="J8"/>
      <selection pane="bottomRight" activeCell="V77" sqref="V77:X77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28515625" style="49" bestFit="1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79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IF(ISERROR(AH13/$AH$77),"-",AH13/$AH$77)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IF(ISERROR(AH15/$AH$77),0,AH15/$AH$77)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>
        <v>720000</v>
      </c>
      <c r="K25" s="29">
        <v>720000</v>
      </c>
      <c r="L25" s="30" t="s">
        <v>98</v>
      </c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>
        <v>720000</v>
      </c>
      <c r="X25" s="19"/>
      <c r="Y25" s="8">
        <f>SUM(V25:X25)</f>
        <v>720000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720000</v>
      </c>
      <c r="AI25" s="20">
        <f>IF(ISERROR(AH25/J25),0,AH25/J25)</f>
        <v>1</v>
      </c>
      <c r="AJ25" s="20">
        <f>IF(ISERROR(AH25/$AH$77),"-",AH25/$AH$77)</f>
        <v>2.4406240876289336E-5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720000</v>
      </c>
      <c r="K27" s="56">
        <f>SUM(K25:K26)</f>
        <v>720000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720000</v>
      </c>
      <c r="X27" s="56">
        <f t="shared" si="4"/>
        <v>0</v>
      </c>
      <c r="Y27" s="56">
        <f t="shared" si="4"/>
        <v>720000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720000</v>
      </c>
      <c r="AI27" s="59">
        <f>IF(ISERROR(AH27/J27),0,AH27/J27)</f>
        <v>1</v>
      </c>
      <c r="AJ27" s="59">
        <f>IF(ISERROR(AH27/$AH$77),0,AH27/$AH$77)</f>
        <v>2.4406240876289336E-5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>
        <v>200000</v>
      </c>
      <c r="K29" s="29">
        <v>200000</v>
      </c>
      <c r="L29" s="30" t="s">
        <v>98</v>
      </c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200000</v>
      </c>
      <c r="K31" s="56">
        <f>SUM(K29:K30)</f>
        <v>200000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89">
        <v>1500000</v>
      </c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>
        <v>711002</v>
      </c>
      <c r="L41" s="39" t="s">
        <v>97</v>
      </c>
      <c r="M41" s="31"/>
      <c r="N41" s="32"/>
      <c r="O41" s="31"/>
      <c r="P41" s="27"/>
      <c r="Q41" s="27"/>
      <c r="R41" s="19">
        <v>711002</v>
      </c>
      <c r="S41" s="19"/>
      <c r="T41" s="19"/>
      <c r="U41" s="8">
        <f>SUM(R41:T41)</f>
        <v>711002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711002</v>
      </c>
      <c r="AI41" s="20">
        <f>IF(ISERROR(AH41/J40),0,AH41/J40)</f>
        <v>0.47400133333333333</v>
      </c>
      <c r="AJ41" s="20">
        <f>IF(ISERROR(AH41/$AH$77),"-",AH41/$AH$77)</f>
        <v>2.4101230660449266E-5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1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SUM(J40:J42)</f>
        <v>1500000</v>
      </c>
      <c r="K43" s="56">
        <f>SUM(K41:K42)</f>
        <v>711002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711002</v>
      </c>
      <c r="S43" s="56">
        <f t="shared" si="8"/>
        <v>0</v>
      </c>
      <c r="T43" s="56">
        <f t="shared" si="8"/>
        <v>0</v>
      </c>
      <c r="U43" s="56">
        <f t="shared" si="8"/>
        <v>711002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711002</v>
      </c>
      <c r="AI43" s="59">
        <f>IF(ISERROR(AH43/J43),0,AH43/J43)</f>
        <v>0.47400133333333333</v>
      </c>
      <c r="AJ43" s="59">
        <f>IF(ISERROR(AH43/$AH$77),0,AH43/$AH$77)</f>
        <v>2.4101230660449266E-5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>
        <v>650000</v>
      </c>
      <c r="K61" s="29">
        <v>520000</v>
      </c>
      <c r="L61" s="30" t="s">
        <v>98</v>
      </c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>
        <v>520000</v>
      </c>
      <c r="Y61" s="8">
        <f>SUM(V61:X61)</f>
        <v>520000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520000</v>
      </c>
      <c r="AI61" s="20">
        <f>IF(ISERROR(AH61/J61),0,AH61/J61)</f>
        <v>0.8</v>
      </c>
      <c r="AJ61" s="20">
        <f>IF(ISERROR(AH61/$AH$77),"-",AH61/$AH$77)</f>
        <v>1.7626729521764521E-5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650000</v>
      </c>
      <c r="K63" s="56">
        <f>SUM(K61:K62)</f>
        <v>520000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520000</v>
      </c>
      <c r="Y63" s="56">
        <f t="shared" si="13"/>
        <v>520000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520000</v>
      </c>
      <c r="AI63" s="59">
        <f>IF(ISERROR(AH63/J63),0,AH63/J63)</f>
        <v>0.8</v>
      </c>
      <c r="AJ63" s="59">
        <f>IF(ISERROR(AH63/$AH$77),0,AH63/$AH$77)</f>
        <v>1.7626729521764521E-5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>
        <v>725900</v>
      </c>
      <c r="K65" s="29">
        <v>725900</v>
      </c>
      <c r="L65" s="30" t="s">
        <v>98</v>
      </c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>
        <v>725900</v>
      </c>
      <c r="Y65" s="8">
        <f>SUM(V65:X65)</f>
        <v>725900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725900</v>
      </c>
      <c r="AI65" s="20">
        <f>IF(ISERROR(AH65/J65),0,AH65/J65)</f>
        <v>1</v>
      </c>
      <c r="AJ65" s="20">
        <f>IF(ISERROR(AH65/$AH$77),"-",AH65/$AH$77)</f>
        <v>2.4606236461247817E-5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82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725900</v>
      </c>
      <c r="K67" s="56">
        <f>SUM(K65:K66)</f>
        <v>725900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725900</v>
      </c>
      <c r="Y67" s="56">
        <f t="shared" si="14"/>
        <v>725900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725900</v>
      </c>
      <c r="AI67" s="59">
        <f>IF(ISERROR(AH67/J67),0,AH67/J67)</f>
        <v>1</v>
      </c>
      <c r="AJ67" s="59">
        <f>IF(ISERROR(AH67/$AH$77),0,AH67/$AH$77)</f>
        <v>2.4606236461247817E-5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IF(ISERROR(AH69/$AH$77),"-",AH69/$AH$77)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IF(ISERROR(AH70/$AH$77),"-",AH70/$AH$77)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IF(ISERROR(AH71/$AH$77),0,AH71/$AH$77)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84792910100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8"/>
      <c r="K73" s="41">
        <v>180300524</v>
      </c>
      <c r="L73" s="39" t="s">
        <v>97</v>
      </c>
      <c r="M73" s="31"/>
      <c r="N73" s="42"/>
      <c r="O73" s="31"/>
      <c r="P73" s="43"/>
      <c r="Q73" s="43"/>
      <c r="R73" s="41">
        <v>14980673</v>
      </c>
      <c r="S73" s="41">
        <v>14980673</v>
      </c>
      <c r="T73" s="41">
        <v>14980673</v>
      </c>
      <c r="U73" s="8">
        <f>SUM(R73:T73)</f>
        <v>44942019</v>
      </c>
      <c r="V73" s="19">
        <v>14980673</v>
      </c>
      <c r="W73" s="19">
        <v>14980673</v>
      </c>
      <c r="X73" s="19">
        <v>15056737</v>
      </c>
      <c r="Y73" s="8">
        <f>SUM(V73:X73)</f>
        <v>45018083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89960102</v>
      </c>
      <c r="AI73" s="20">
        <f>IF(ISERROR(AH73/J72),0,AH73/J72)</f>
        <v>1.0609389616880243E-3</v>
      </c>
      <c r="AJ73" s="20">
        <f>IF(ISERROR(AH73/$AH$77),"-",AH73/$AH$77)</f>
        <v>3.0494276648160529E-3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26"/>
      <c r="H74" s="36"/>
      <c r="I74" s="38"/>
      <c r="J74" s="78"/>
      <c r="K74" s="41">
        <v>718932485</v>
      </c>
      <c r="L74" s="39" t="s">
        <v>98</v>
      </c>
      <c r="M74" s="31"/>
      <c r="N74" s="42"/>
      <c r="O74" s="31"/>
      <c r="P74" s="43"/>
      <c r="Q74" s="43"/>
      <c r="R74" s="41">
        <v>4659544</v>
      </c>
      <c r="S74" s="41">
        <v>31257464</v>
      </c>
      <c r="T74" s="41">
        <v>8929526</v>
      </c>
      <c r="U74" s="8">
        <f>SUM(R74:T74)</f>
        <v>44846534</v>
      </c>
      <c r="V74" s="19">
        <v>51810281</v>
      </c>
      <c r="W74" s="19">
        <v>54912872</v>
      </c>
      <c r="X74" s="19">
        <v>41054542</v>
      </c>
      <c r="Y74" s="8">
        <f>SUM(V74:X74)</f>
        <v>147777695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 t="shared" ref="AH74:AH75" si="16">SUM(U74,Y74,AC74,AG74)</f>
        <v>192624229</v>
      </c>
      <c r="AI74" s="20">
        <f>IF(ISERROR(AH74/J72),0,AH74/J72)</f>
        <v>2.2717020653357668E-3</v>
      </c>
      <c r="AJ74" s="20">
        <f t="shared" ref="AJ74:AJ75" si="17">IF(ISERROR(AH74/$AH$77),"-",AH74/$AH$77)</f>
        <v>6.5294907383104412E-3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3</v>
      </c>
      <c r="B75" s="14"/>
      <c r="C75" s="33" t="s">
        <v>134</v>
      </c>
      <c r="D75" s="34">
        <v>45797</v>
      </c>
      <c r="E75" s="26" t="s">
        <v>128</v>
      </c>
      <c r="F75" s="27" t="s">
        <v>129</v>
      </c>
      <c r="G75" s="44"/>
      <c r="H75" s="36"/>
      <c r="I75" s="38"/>
      <c r="J75" s="78"/>
      <c r="K75" s="41">
        <v>79678336000</v>
      </c>
      <c r="L75" s="39" t="s">
        <v>99</v>
      </c>
      <c r="M75" s="31"/>
      <c r="N75" s="42"/>
      <c r="O75" s="31"/>
      <c r="P75" s="43"/>
      <c r="Q75" s="43"/>
      <c r="R75" s="19"/>
      <c r="S75" s="19"/>
      <c r="T75" s="19"/>
      <c r="U75" s="8">
        <f t="shared" ref="U75" si="18">SUM(R75:T75)</f>
        <v>0</v>
      </c>
      <c r="V75" s="19"/>
      <c r="W75" s="19"/>
      <c r="X75" s="19">
        <v>29215390000</v>
      </c>
      <c r="Y75" s="8">
        <f>SUM(V75:X75)</f>
        <v>29215390000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 t="shared" si="16"/>
        <v>29215390000</v>
      </c>
      <c r="AI75" s="20">
        <f>IF(ISERROR(AH75/J72),0,AH75/J72)</f>
        <v>0.34454991538260699</v>
      </c>
      <c r="AJ75" s="20">
        <f t="shared" si="17"/>
        <v>0.9903303411593537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9" t="s">
        <v>74</v>
      </c>
      <c r="B76" s="79"/>
      <c r="C76" s="79"/>
      <c r="D76" s="79"/>
      <c r="E76" s="79"/>
      <c r="F76" s="79"/>
      <c r="G76" s="79"/>
      <c r="H76" s="79"/>
      <c r="I76" s="79"/>
      <c r="J76" s="56">
        <f>J72</f>
        <v>84792910100</v>
      </c>
      <c r="K76" s="56">
        <f>SUM(K73:K75)</f>
        <v>80577569009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>SUM(R73:R75)</f>
        <v>19640217</v>
      </c>
      <c r="S76" s="56">
        <f t="shared" ref="S76:U76" si="19">SUM(S73:S75)</f>
        <v>46238137</v>
      </c>
      <c r="T76" s="56">
        <f t="shared" si="19"/>
        <v>23910199</v>
      </c>
      <c r="U76" s="56">
        <f t="shared" si="19"/>
        <v>89788553</v>
      </c>
      <c r="V76" s="56">
        <f>SUM(V73:V75)</f>
        <v>66790954</v>
      </c>
      <c r="W76" s="56">
        <f t="shared" ref="W76:X76" si="20">SUM(W73:W75)</f>
        <v>69893545</v>
      </c>
      <c r="X76" s="56">
        <f t="shared" si="20"/>
        <v>29271501279</v>
      </c>
      <c r="Y76" s="56">
        <f>SUM(Y73:Y75)</f>
        <v>29408185778</v>
      </c>
      <c r="Z76" s="56">
        <f t="shared" ref="V76:AG76" si="21">SUM(Z73:Z73)</f>
        <v>0</v>
      </c>
      <c r="AA76" s="56">
        <f t="shared" si="21"/>
        <v>0</v>
      </c>
      <c r="AB76" s="56">
        <f t="shared" si="21"/>
        <v>0</v>
      </c>
      <c r="AC76" s="56">
        <f t="shared" si="21"/>
        <v>0</v>
      </c>
      <c r="AD76" s="56">
        <f t="shared" si="21"/>
        <v>0</v>
      </c>
      <c r="AE76" s="56">
        <f t="shared" si="21"/>
        <v>0</v>
      </c>
      <c r="AF76" s="56">
        <f t="shared" si="21"/>
        <v>0</v>
      </c>
      <c r="AG76" s="56">
        <f t="shared" si="21"/>
        <v>0</v>
      </c>
      <c r="AH76" s="56">
        <f>SUM(AH73:AH75)</f>
        <v>29497974331</v>
      </c>
      <c r="AI76" s="59">
        <f>IF(ISERROR(AH76/J76),0,AH76/J76)</f>
        <v>0.34788255640963078</v>
      </c>
      <c r="AJ76" s="59">
        <f>IF(ISERROR(AH76/$AH$77),0,AH76/$AH$77)</f>
        <v>0.99990925956248022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92" t="str">
        <f>"TOTAL ASIG."&amp;" "&amp;$A$5</f>
        <v>TOTAL ASIG. 24-01-010 "Programa Bonificación Ley N°20.595"</v>
      </c>
      <c r="B77" s="92"/>
      <c r="C77" s="92"/>
      <c r="D77" s="92"/>
      <c r="E77" s="92"/>
      <c r="F77" s="92"/>
      <c r="G77" s="92"/>
      <c r="H77" s="92"/>
      <c r="I77" s="92"/>
      <c r="J77" s="66">
        <f>SUM(J11,J15,J19,J23,J27,J31,J35,J39,J43,J47,J51,J55,J59,J63,J67,J71,J76)</f>
        <v>84796706000</v>
      </c>
      <c r="K77" s="66">
        <f t="shared" ref="K77:AJ77" si="22">SUM(K11,K15,K19,K23,K27,K31,K35,K39,K43,K47,K51,K55,K59,K63,K67,K71,K76)</f>
        <v>80580445911</v>
      </c>
      <c r="L77" s="66">
        <f t="shared" si="22"/>
        <v>0</v>
      </c>
      <c r="M77" s="66">
        <f t="shared" si="22"/>
        <v>0</v>
      </c>
      <c r="N77" s="66">
        <f t="shared" si="22"/>
        <v>0</v>
      </c>
      <c r="O77" s="66">
        <f t="shared" si="22"/>
        <v>0</v>
      </c>
      <c r="P77" s="66">
        <f t="shared" si="22"/>
        <v>0</v>
      </c>
      <c r="Q77" s="66">
        <f t="shared" si="22"/>
        <v>0</v>
      </c>
      <c r="R77" s="66">
        <f t="shared" si="22"/>
        <v>20351219</v>
      </c>
      <c r="S77" s="66">
        <f t="shared" si="22"/>
        <v>46238137</v>
      </c>
      <c r="T77" s="66">
        <f t="shared" si="22"/>
        <v>23910199</v>
      </c>
      <c r="U77" s="66">
        <f t="shared" si="22"/>
        <v>90499555</v>
      </c>
      <c r="V77" s="66">
        <f t="shared" si="22"/>
        <v>66790954</v>
      </c>
      <c r="W77" s="66">
        <f t="shared" si="22"/>
        <v>70613545</v>
      </c>
      <c r="X77" s="66">
        <f t="shared" si="22"/>
        <v>29272747179</v>
      </c>
      <c r="Y77" s="66">
        <f t="shared" si="22"/>
        <v>29410151678</v>
      </c>
      <c r="Z77" s="66">
        <f t="shared" si="22"/>
        <v>0</v>
      </c>
      <c r="AA77" s="66">
        <f t="shared" si="22"/>
        <v>0</v>
      </c>
      <c r="AB77" s="66">
        <f t="shared" si="22"/>
        <v>0</v>
      </c>
      <c r="AC77" s="66">
        <f t="shared" si="22"/>
        <v>0</v>
      </c>
      <c r="AD77" s="66">
        <f t="shared" si="22"/>
        <v>0</v>
      </c>
      <c r="AE77" s="66">
        <f t="shared" si="22"/>
        <v>0</v>
      </c>
      <c r="AF77" s="66">
        <f t="shared" si="22"/>
        <v>0</v>
      </c>
      <c r="AG77" s="66">
        <f t="shared" si="22"/>
        <v>0</v>
      </c>
      <c r="AH77" s="66">
        <f t="shared" si="22"/>
        <v>29500651233</v>
      </c>
      <c r="AI77" s="68">
        <f t="shared" si="22"/>
        <v>3.6218838897429642</v>
      </c>
      <c r="AJ77" s="68">
        <f t="shared" si="22"/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106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106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106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106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106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106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106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4" spans="1:106" x14ac:dyDescent="0.25">
      <c r="A94" s="2"/>
      <c r="J94" s="47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</row>
    <row r="96" spans="1:106" x14ac:dyDescent="0.25">
      <c r="E96" s="51"/>
    </row>
  </sheetData>
  <mergeCells count="80">
    <mergeCell ref="A77:I77"/>
    <mergeCell ref="A68:E68"/>
    <mergeCell ref="J69:J70"/>
    <mergeCell ref="A71:I71"/>
    <mergeCell ref="A72:E72"/>
    <mergeCell ref="J72:J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A43:I43"/>
    <mergeCell ref="A44:E44"/>
    <mergeCell ref="J45:J46"/>
    <mergeCell ref="J40:J42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disablePrompts="1" count="8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200-000003000000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5 O64:O66" xr:uid="{00000000-0002-0000-0200-000004000000}"/>
    <dataValidation type="textLength" operator="lessThanOrEqual" allowBlank="1" showInputMessage="1" showErrorMessage="1" errorTitle="MÁXIMO DE CARACTERES SOBREPASADO" error="Sólo 255 caracteres por celdas" sqref="P69:Q70 P61:Q62 L30 E61:G62 C61:C62 P53:Q54 L53:L54 E53:G54 C53:C54 L46 C46 E45:G46 N45 P45:Q46 P37:Q38 L37:L38 E37:G38 C37:C38 P29:Q30 L62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5 E73:G75 P73:Q75 P65:Q66 C65:C66 E65:G66 L66" xr:uid="{00000000-0002-0000-0200-000005000000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65:K66 K73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5 Z73:AB75 R65:T66 R75:T75 M65:N66 V65:X66 Z65:AB66 AD65:AF66 AD73:AF75 V75:W75" xr:uid="{00000000-0002-0000-0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BD44-FBAB-4C5A-AA4E-8C4590210A28}">
  <sheetPr codeName="Hoja10">
    <tabColor rgb="FF33CCFF"/>
    <pageSetUpPr fitToPage="1"/>
  </sheetPr>
  <dimension ref="A1:Y42"/>
  <sheetViews>
    <sheetView topLeftCell="A5" zoomScaleNormal="100" workbookViewId="0">
      <selection activeCell="W25" sqref="W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85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+'24-02-014 Ind. FOSIS'!J11</f>
        <v>0</v>
      </c>
      <c r="C8" s="40">
        <f>+'24-02-014 Ind. FOSIS'!K11</f>
        <v>0</v>
      </c>
      <c r="D8" s="40">
        <f>+'24-02-014 Ind. FOSIS'!M11</f>
        <v>0</v>
      </c>
      <c r="E8" s="40">
        <f>+'24-02-014 Ind. FOSIS'!N11</f>
        <v>0</v>
      </c>
      <c r="F8" s="40">
        <f>+'24-02-014 Ind. FOSIS'!O11</f>
        <v>0</v>
      </c>
      <c r="G8" s="40">
        <f>+'24-02-014 Ind. FOSIS'!R11</f>
        <v>0</v>
      </c>
      <c r="H8" s="40">
        <f>+'24-02-014 Ind. FOSIS'!S11</f>
        <v>0</v>
      </c>
      <c r="I8" s="40">
        <f>+'24-02-014 Ind. FOSIS'!T11</f>
        <v>0</v>
      </c>
      <c r="J8" s="40">
        <f>+'24-02-014 Ind. FOSIS'!U11</f>
        <v>0</v>
      </c>
      <c r="K8" s="40">
        <f>+'24-02-014 Ind. FOSIS'!V11</f>
        <v>0</v>
      </c>
      <c r="L8" s="40">
        <f>+'24-02-014 Ind. FOSIS'!W11</f>
        <v>0</v>
      </c>
      <c r="M8" s="40">
        <f>+'24-02-014 Ind. FOSIS'!X11</f>
        <v>0</v>
      </c>
      <c r="N8" s="40">
        <f>+'24-02-014 Ind. FOSIS'!Y11</f>
        <v>0</v>
      </c>
      <c r="O8" s="40">
        <f>+'24-02-014 Ind. FOSIS'!Z11</f>
        <v>0</v>
      </c>
      <c r="P8" s="40">
        <f>+'24-02-014 Ind. FOSIS'!AA11</f>
        <v>0</v>
      </c>
      <c r="Q8" s="40">
        <f>+'24-02-014 Ind. FOSIS'!AB11</f>
        <v>0</v>
      </c>
      <c r="R8" s="40">
        <f>+'24-02-014 Ind. FOSIS'!AC11</f>
        <v>0</v>
      </c>
      <c r="S8" s="40">
        <f>+'24-02-014 Ind. FOSIS'!AD11</f>
        <v>0</v>
      </c>
      <c r="T8" s="40">
        <f>+'24-02-014 Ind. FOSIS'!AE11</f>
        <v>0</v>
      </c>
      <c r="U8" s="40">
        <f>+'24-02-014 Ind. FOSIS'!AF11</f>
        <v>0</v>
      </c>
      <c r="V8" s="40">
        <f>+'24-02-014 Ind. FOSIS'!AG11</f>
        <v>0</v>
      </c>
      <c r="W8" s="40">
        <f>+'24-02-014 Ind. FOSIS'!AH11</f>
        <v>0</v>
      </c>
      <c r="X8" s="61">
        <f>+'24-02-014 Ind. FOSIS'!AI11</f>
        <v>0</v>
      </c>
      <c r="Y8" s="61">
        <f>+'24-02-014 Ind. FOSIS'!AJ11</f>
        <v>0</v>
      </c>
    </row>
    <row r="9" spans="1:25" ht="24.75" customHeight="1" x14ac:dyDescent="0.25">
      <c r="A9" s="60" t="s">
        <v>45</v>
      </c>
      <c r="B9" s="40">
        <f>+'24-02-014 Ind. FOSIS'!J15</f>
        <v>0</v>
      </c>
      <c r="C9" s="40">
        <f>+'24-02-014 Ind. FOSIS'!K15</f>
        <v>0</v>
      </c>
      <c r="D9" s="40">
        <f>+'24-02-014 Ind. FOSIS'!M15</f>
        <v>0</v>
      </c>
      <c r="E9" s="40">
        <f>+'24-02-014 Ind. FOSIS'!N15</f>
        <v>0</v>
      </c>
      <c r="F9" s="40">
        <f>+'24-02-014 Ind. FOSIS'!O15</f>
        <v>0</v>
      </c>
      <c r="G9" s="40">
        <f>+'24-02-014 Ind. FOSIS'!R15</f>
        <v>0</v>
      </c>
      <c r="H9" s="40">
        <f>+'24-02-014 Ind. FOSIS'!S15</f>
        <v>0</v>
      </c>
      <c r="I9" s="40">
        <f>+'24-02-014 Ind. FOSIS'!T15</f>
        <v>0</v>
      </c>
      <c r="J9" s="40">
        <f>+'24-02-014 Ind. FOSIS'!U15</f>
        <v>0</v>
      </c>
      <c r="K9" s="40">
        <f>+'24-02-014 Ind. FOSIS'!V15</f>
        <v>0</v>
      </c>
      <c r="L9" s="40">
        <f>+'24-02-014 Ind. FOSIS'!W15</f>
        <v>0</v>
      </c>
      <c r="M9" s="40">
        <f>+'24-02-014 Ind. FOSIS'!X15</f>
        <v>0</v>
      </c>
      <c r="N9" s="40">
        <f>+'24-02-014 Ind. FOSIS'!Y15</f>
        <v>0</v>
      </c>
      <c r="O9" s="40">
        <f>+'24-02-014 Ind. FOSIS'!Z15</f>
        <v>0</v>
      </c>
      <c r="P9" s="40">
        <f>+'24-02-014 Ind. FOSIS'!AA15</f>
        <v>0</v>
      </c>
      <c r="Q9" s="40">
        <f>+'24-02-014 Ind. FOSIS'!AB15</f>
        <v>0</v>
      </c>
      <c r="R9" s="40">
        <f>+'24-02-014 Ind. FOSIS'!AC15</f>
        <v>0</v>
      </c>
      <c r="S9" s="40">
        <f>+'24-02-014 Ind. FOSIS'!AD15</f>
        <v>0</v>
      </c>
      <c r="T9" s="40">
        <f>+'24-02-014 Ind. FOSIS'!AE15</f>
        <v>0</v>
      </c>
      <c r="U9" s="40">
        <f>+'24-02-014 Ind. FOSIS'!AF15</f>
        <v>0</v>
      </c>
      <c r="V9" s="40">
        <f>+'24-02-014 Ind. FOSIS'!AG15</f>
        <v>0</v>
      </c>
      <c r="W9" s="40">
        <f>+'24-02-014 Ind. FOSIS'!AH15</f>
        <v>0</v>
      </c>
      <c r="X9" s="61">
        <f>+'24-02-014 Ind. FOSIS'!AI15</f>
        <v>0</v>
      </c>
      <c r="Y9" s="61">
        <f>+'24-02-014 Ind. FOSIS'!AJ15</f>
        <v>0</v>
      </c>
    </row>
    <row r="10" spans="1:25" ht="24.75" customHeight="1" x14ac:dyDescent="0.25">
      <c r="A10" s="60" t="s">
        <v>47</v>
      </c>
      <c r="B10" s="40">
        <f>+'24-02-014 Ind. FOSIS'!J19</f>
        <v>0</v>
      </c>
      <c r="C10" s="40">
        <f>+'24-02-014 Ind. FOSIS'!K19</f>
        <v>0</v>
      </c>
      <c r="D10" s="40">
        <f>+'24-02-014 Ind. FOSIS'!M19</f>
        <v>0</v>
      </c>
      <c r="E10" s="40">
        <f>+'24-02-014 Ind. FOSIS'!N19</f>
        <v>0</v>
      </c>
      <c r="F10" s="40">
        <f>+'24-02-014 Ind. FOSIS'!O19</f>
        <v>0</v>
      </c>
      <c r="G10" s="40">
        <f>+'24-02-014 Ind. FOSIS'!R19</f>
        <v>0</v>
      </c>
      <c r="H10" s="40">
        <f>+'24-02-014 Ind. FOSIS'!S19</f>
        <v>0</v>
      </c>
      <c r="I10" s="40">
        <f>+'24-02-014 Ind. FOSIS'!T19</f>
        <v>0</v>
      </c>
      <c r="J10" s="40">
        <f>+'24-02-014 Ind. FOSIS'!U19</f>
        <v>0</v>
      </c>
      <c r="K10" s="40">
        <f>+'24-02-014 Ind. FOSIS'!V19</f>
        <v>0</v>
      </c>
      <c r="L10" s="40">
        <f>+'24-02-014 Ind. FOSIS'!W19</f>
        <v>0</v>
      </c>
      <c r="M10" s="40">
        <f>+'24-02-014 Ind. FOSIS'!X19</f>
        <v>0</v>
      </c>
      <c r="N10" s="40">
        <f>+'24-02-014 Ind. FOSIS'!Y19</f>
        <v>0</v>
      </c>
      <c r="O10" s="40">
        <f>+'24-02-014 Ind. FOSIS'!Z19</f>
        <v>0</v>
      </c>
      <c r="P10" s="40">
        <f>+'24-02-014 Ind. FOSIS'!AA19</f>
        <v>0</v>
      </c>
      <c r="Q10" s="40">
        <f>+'24-02-014 Ind. FOSIS'!AB19</f>
        <v>0</v>
      </c>
      <c r="R10" s="40">
        <f>+'24-02-014 Ind. FOSIS'!AC19</f>
        <v>0</v>
      </c>
      <c r="S10" s="40">
        <f>+'24-02-014 Ind. FOSIS'!AD19</f>
        <v>0</v>
      </c>
      <c r="T10" s="40">
        <f>+'24-02-014 Ind. FOSIS'!AE19</f>
        <v>0</v>
      </c>
      <c r="U10" s="40">
        <f>+'24-02-014 Ind. FOSIS'!AF19</f>
        <v>0</v>
      </c>
      <c r="V10" s="40">
        <f>+'24-02-014 Ind. FOSIS'!AG19</f>
        <v>0</v>
      </c>
      <c r="W10" s="40">
        <f>+'24-02-014 Ind. FOSIS'!AH19</f>
        <v>0</v>
      </c>
      <c r="X10" s="61">
        <f>+'24-02-014 Ind. FOSIS'!AI19</f>
        <v>0</v>
      </c>
      <c r="Y10" s="61">
        <f>+'24-02-014 Ind. FOSIS'!AJ19</f>
        <v>0</v>
      </c>
    </row>
    <row r="11" spans="1:25" ht="24.75" customHeight="1" x14ac:dyDescent="0.25">
      <c r="A11" s="60" t="s">
        <v>49</v>
      </c>
      <c r="B11" s="40">
        <f>+'24-02-014 Ind. FOSIS'!J23</f>
        <v>0</v>
      </c>
      <c r="C11" s="40">
        <f>+'24-02-014 Ind. FOSIS'!K23</f>
        <v>0</v>
      </c>
      <c r="D11" s="40">
        <f>+'24-02-014 Ind. FOSIS'!M23</f>
        <v>0</v>
      </c>
      <c r="E11" s="40">
        <f>+'24-02-014 Ind. FOSIS'!N23</f>
        <v>0</v>
      </c>
      <c r="F11" s="40">
        <f>+'24-02-014 Ind. FOSIS'!O23</f>
        <v>0</v>
      </c>
      <c r="G11" s="40">
        <f>+'24-02-014 Ind. FOSIS'!R23</f>
        <v>0</v>
      </c>
      <c r="H11" s="40">
        <f>+'24-02-014 Ind. FOSIS'!S23</f>
        <v>0</v>
      </c>
      <c r="I11" s="40">
        <f>+'24-02-014 Ind. FOSIS'!T23</f>
        <v>0</v>
      </c>
      <c r="J11" s="40">
        <f>+'24-02-014 Ind. FOSIS'!U23</f>
        <v>0</v>
      </c>
      <c r="K11" s="40">
        <f>+'24-02-014 Ind. FOSIS'!V23</f>
        <v>0</v>
      </c>
      <c r="L11" s="40">
        <f>+'24-02-014 Ind. FOSIS'!W23</f>
        <v>0</v>
      </c>
      <c r="M11" s="40">
        <f>+'24-02-014 Ind. FOSIS'!X23</f>
        <v>0</v>
      </c>
      <c r="N11" s="40">
        <f>+'24-02-014 Ind. FOSIS'!Y23</f>
        <v>0</v>
      </c>
      <c r="O11" s="40">
        <f>+'24-02-014 Ind. FOSIS'!Z23</f>
        <v>0</v>
      </c>
      <c r="P11" s="40">
        <f>+'24-02-014 Ind. FOSIS'!AA23</f>
        <v>0</v>
      </c>
      <c r="Q11" s="40">
        <f>+'24-02-014 Ind. FOSIS'!AB23</f>
        <v>0</v>
      </c>
      <c r="R11" s="40">
        <f>+'24-02-014 Ind. FOSIS'!AC23</f>
        <v>0</v>
      </c>
      <c r="S11" s="40">
        <f>+'24-02-014 Ind. FOSIS'!AD23</f>
        <v>0</v>
      </c>
      <c r="T11" s="40">
        <f>+'24-02-014 Ind. FOSIS'!AE23</f>
        <v>0</v>
      </c>
      <c r="U11" s="40">
        <f>+'24-02-014 Ind. FOSIS'!AF23</f>
        <v>0</v>
      </c>
      <c r="V11" s="40">
        <f>+'24-02-014 Ind. FOSIS'!AG23</f>
        <v>0</v>
      </c>
      <c r="W11" s="40">
        <f>+'24-02-014 Ind. FOSIS'!AH23</f>
        <v>0</v>
      </c>
      <c r="X11" s="61">
        <f>+'24-02-014 Ind. FOSIS'!AI23</f>
        <v>0</v>
      </c>
      <c r="Y11" s="61">
        <f>+'24-02-014 Ind. FOSIS'!AJ23</f>
        <v>0</v>
      </c>
    </row>
    <row r="12" spans="1:25" ht="24.75" customHeight="1" x14ac:dyDescent="0.25">
      <c r="A12" s="60" t="s">
        <v>51</v>
      </c>
      <c r="B12" s="40">
        <f>+'24-02-014 Ind. FOSIS'!J27</f>
        <v>0</v>
      </c>
      <c r="C12" s="40">
        <f>+'24-02-014 Ind. FOSIS'!K27</f>
        <v>0</v>
      </c>
      <c r="D12" s="40">
        <f>+'24-02-014 Ind. FOSIS'!M27</f>
        <v>0</v>
      </c>
      <c r="E12" s="40">
        <f>+'24-02-014 Ind. FOSIS'!N27</f>
        <v>0</v>
      </c>
      <c r="F12" s="40">
        <f>+'24-02-014 Ind. FOSIS'!O27</f>
        <v>0</v>
      </c>
      <c r="G12" s="40">
        <f>+'24-02-014 Ind. FOSIS'!R27</f>
        <v>0</v>
      </c>
      <c r="H12" s="40">
        <f>+'24-02-014 Ind. FOSIS'!S27</f>
        <v>0</v>
      </c>
      <c r="I12" s="40">
        <f>+'24-02-014 Ind. FOSIS'!T27</f>
        <v>0</v>
      </c>
      <c r="J12" s="40">
        <f>+'24-02-014 Ind. FOSIS'!U27</f>
        <v>0</v>
      </c>
      <c r="K12" s="40">
        <f>+'24-02-014 Ind. FOSIS'!V27</f>
        <v>0</v>
      </c>
      <c r="L12" s="40">
        <f>+'24-02-014 Ind. FOSIS'!W27</f>
        <v>0</v>
      </c>
      <c r="M12" s="40">
        <f>+'24-02-014 Ind. FOSIS'!X27</f>
        <v>0</v>
      </c>
      <c r="N12" s="40">
        <f>+'24-02-014 Ind. FOSIS'!Y27</f>
        <v>0</v>
      </c>
      <c r="O12" s="40">
        <f>+'24-02-014 Ind. FOSIS'!Z27</f>
        <v>0</v>
      </c>
      <c r="P12" s="40">
        <f>+'24-02-014 Ind. FOSIS'!AA27</f>
        <v>0</v>
      </c>
      <c r="Q12" s="40">
        <f>+'24-02-014 Ind. FOSIS'!AB27</f>
        <v>0</v>
      </c>
      <c r="R12" s="40">
        <f>+'24-02-014 Ind. FOSIS'!AC27</f>
        <v>0</v>
      </c>
      <c r="S12" s="40">
        <f>+'24-02-014 Ind. FOSIS'!AD27</f>
        <v>0</v>
      </c>
      <c r="T12" s="40">
        <f>+'24-02-014 Ind. FOSIS'!AE27</f>
        <v>0</v>
      </c>
      <c r="U12" s="40">
        <f>+'24-02-014 Ind. FOSIS'!AF27</f>
        <v>0</v>
      </c>
      <c r="V12" s="40">
        <f>+'24-02-014 Ind. FOSIS'!AG27</f>
        <v>0</v>
      </c>
      <c r="W12" s="40">
        <f>+'24-02-014 Ind. FOSIS'!AH27</f>
        <v>0</v>
      </c>
      <c r="X12" s="61">
        <f>+'24-02-014 Ind. FOSIS'!AI27</f>
        <v>0</v>
      </c>
      <c r="Y12" s="61">
        <f>+'24-02-014 Ind. FOSIS'!AJ27</f>
        <v>0</v>
      </c>
    </row>
    <row r="13" spans="1:25" ht="24.75" customHeight="1" x14ac:dyDescent="0.25">
      <c r="A13" s="60" t="s">
        <v>53</v>
      </c>
      <c r="B13" s="40">
        <f>+'24-02-014 Ind. FOSIS'!J31</f>
        <v>0</v>
      </c>
      <c r="C13" s="40">
        <f>+'24-02-014 Ind. FOSIS'!K31</f>
        <v>0</v>
      </c>
      <c r="D13" s="40">
        <f>+'24-02-014 Ind. FOSIS'!M31</f>
        <v>0</v>
      </c>
      <c r="E13" s="40">
        <f>+'24-02-014 Ind. FOSIS'!N31</f>
        <v>0</v>
      </c>
      <c r="F13" s="40">
        <f>+'24-02-014 Ind. FOSIS'!O31</f>
        <v>0</v>
      </c>
      <c r="G13" s="40">
        <f>+'24-02-014 Ind. FOSIS'!R31</f>
        <v>0</v>
      </c>
      <c r="H13" s="40">
        <f>+'24-02-014 Ind. FOSIS'!S31</f>
        <v>0</v>
      </c>
      <c r="I13" s="40">
        <f>+'24-02-014 Ind. FOSIS'!T31</f>
        <v>0</v>
      </c>
      <c r="J13" s="40">
        <f>+'24-02-014 Ind. FOSIS'!U31</f>
        <v>0</v>
      </c>
      <c r="K13" s="40">
        <f>+'24-02-014 Ind. FOSIS'!V31</f>
        <v>0</v>
      </c>
      <c r="L13" s="40">
        <f>+'24-02-014 Ind. FOSIS'!W31</f>
        <v>0</v>
      </c>
      <c r="M13" s="40">
        <f>+'24-02-014 Ind. FOSIS'!X31</f>
        <v>0</v>
      </c>
      <c r="N13" s="40">
        <f>+'24-02-014 Ind. FOSIS'!Y31</f>
        <v>0</v>
      </c>
      <c r="O13" s="40">
        <f>+'24-02-014 Ind. FOSIS'!Z31</f>
        <v>0</v>
      </c>
      <c r="P13" s="40">
        <f>+'24-02-014 Ind. FOSIS'!AA31</f>
        <v>0</v>
      </c>
      <c r="Q13" s="40">
        <f>+'24-02-014 Ind. FOSIS'!AB31</f>
        <v>0</v>
      </c>
      <c r="R13" s="40">
        <f>+'24-02-014 Ind. FOSIS'!AC31</f>
        <v>0</v>
      </c>
      <c r="S13" s="40">
        <f>+'24-02-014 Ind. FOSIS'!AD31</f>
        <v>0</v>
      </c>
      <c r="T13" s="40">
        <f>+'24-02-014 Ind. FOSIS'!AE31</f>
        <v>0</v>
      </c>
      <c r="U13" s="40">
        <f>+'24-02-014 Ind. FOSIS'!AF31</f>
        <v>0</v>
      </c>
      <c r="V13" s="40">
        <f>+'24-02-014 Ind. FOSIS'!AG31</f>
        <v>0</v>
      </c>
      <c r="W13" s="40">
        <f>+'24-02-014 Ind. FOSIS'!AH31</f>
        <v>0</v>
      </c>
      <c r="X13" s="61">
        <f>+'24-02-014 Ind. FOSIS'!AI31</f>
        <v>0</v>
      </c>
      <c r="Y13" s="61">
        <f>+'24-02-014 Ind. FOSIS'!AJ31</f>
        <v>0</v>
      </c>
    </row>
    <row r="14" spans="1:25" ht="24.75" customHeight="1" x14ac:dyDescent="0.25">
      <c r="A14" s="60" t="s">
        <v>55</v>
      </c>
      <c r="B14" s="40">
        <f>+'24-02-014 Ind. FOSIS'!J35</f>
        <v>0</v>
      </c>
      <c r="C14" s="40">
        <f>+'24-02-014 Ind. FOSIS'!K35</f>
        <v>0</v>
      </c>
      <c r="D14" s="40">
        <f>+'24-02-014 Ind. FOSIS'!M35</f>
        <v>0</v>
      </c>
      <c r="E14" s="40">
        <f>+'24-02-014 Ind. FOSIS'!N35</f>
        <v>0</v>
      </c>
      <c r="F14" s="40">
        <f>+'24-02-014 Ind. FOSIS'!O35</f>
        <v>0</v>
      </c>
      <c r="G14" s="40">
        <f>+'24-02-014 Ind. FOSIS'!R35</f>
        <v>0</v>
      </c>
      <c r="H14" s="40">
        <f>+'24-02-014 Ind. FOSIS'!S35</f>
        <v>0</v>
      </c>
      <c r="I14" s="40">
        <f>+'24-02-014 Ind. FOSIS'!T35</f>
        <v>0</v>
      </c>
      <c r="J14" s="40">
        <f>+'24-02-014 Ind. FOSIS'!U35</f>
        <v>0</v>
      </c>
      <c r="K14" s="40">
        <f>+'24-02-014 Ind. FOSIS'!V35</f>
        <v>0</v>
      </c>
      <c r="L14" s="40">
        <f>+'24-02-014 Ind. FOSIS'!W35</f>
        <v>0</v>
      </c>
      <c r="M14" s="40">
        <f>+'24-02-014 Ind. FOSIS'!X35</f>
        <v>0</v>
      </c>
      <c r="N14" s="40">
        <f>+'24-02-014 Ind. FOSIS'!Y35</f>
        <v>0</v>
      </c>
      <c r="O14" s="40">
        <f>+'24-02-014 Ind. FOSIS'!Z35</f>
        <v>0</v>
      </c>
      <c r="P14" s="40">
        <f>+'24-02-014 Ind. FOSIS'!AA35</f>
        <v>0</v>
      </c>
      <c r="Q14" s="40">
        <f>+'24-02-014 Ind. FOSIS'!AB35</f>
        <v>0</v>
      </c>
      <c r="R14" s="40">
        <f>+'24-02-014 Ind. FOSIS'!AC35</f>
        <v>0</v>
      </c>
      <c r="S14" s="40">
        <f>+'24-02-014 Ind. FOSIS'!AD35</f>
        <v>0</v>
      </c>
      <c r="T14" s="40">
        <f>+'24-02-014 Ind. FOSIS'!AE35</f>
        <v>0</v>
      </c>
      <c r="U14" s="40">
        <f>+'24-02-014 Ind. FOSIS'!AF35</f>
        <v>0</v>
      </c>
      <c r="V14" s="40">
        <f>+'24-02-014 Ind. FOSIS'!AG35</f>
        <v>0</v>
      </c>
      <c r="W14" s="40">
        <f>+'24-02-014 Ind. FOSIS'!AH35</f>
        <v>0</v>
      </c>
      <c r="X14" s="61">
        <f>+'24-02-014 Ind. FOSIS'!AI35</f>
        <v>0</v>
      </c>
      <c r="Y14" s="61">
        <f>+'24-02-014 Ind. FOSIS'!AJ35</f>
        <v>0</v>
      </c>
    </row>
    <row r="15" spans="1:25" ht="24.75" customHeight="1" x14ac:dyDescent="0.25">
      <c r="A15" s="60" t="s">
        <v>57</v>
      </c>
      <c r="B15" s="40">
        <f>+'24-02-014 Ind. FOSIS'!J39</f>
        <v>0</v>
      </c>
      <c r="C15" s="40">
        <f>+'24-02-014 Ind. FOSIS'!K39</f>
        <v>0</v>
      </c>
      <c r="D15" s="40">
        <f>+'24-02-014 Ind. FOSIS'!M39</f>
        <v>0</v>
      </c>
      <c r="E15" s="40">
        <f>+'24-02-014 Ind. FOSIS'!N39</f>
        <v>0</v>
      </c>
      <c r="F15" s="40">
        <f>+'24-02-014 Ind. FOSIS'!O39</f>
        <v>0</v>
      </c>
      <c r="G15" s="40">
        <f>+'24-02-014 Ind. FOSIS'!R39</f>
        <v>0</v>
      </c>
      <c r="H15" s="40">
        <f>+'24-02-014 Ind. FOSIS'!S39</f>
        <v>0</v>
      </c>
      <c r="I15" s="40">
        <f>+'24-02-014 Ind. FOSIS'!T39</f>
        <v>0</v>
      </c>
      <c r="J15" s="40">
        <f>+'24-02-014 Ind. FOSIS'!U39</f>
        <v>0</v>
      </c>
      <c r="K15" s="40">
        <f>+'24-02-014 Ind. FOSIS'!V39</f>
        <v>0</v>
      </c>
      <c r="L15" s="40">
        <f>+'24-02-014 Ind. FOSIS'!W39</f>
        <v>0</v>
      </c>
      <c r="M15" s="40">
        <f>+'24-02-014 Ind. FOSIS'!X39</f>
        <v>0</v>
      </c>
      <c r="N15" s="40">
        <f>+'24-02-014 Ind. FOSIS'!Y39</f>
        <v>0</v>
      </c>
      <c r="O15" s="40">
        <f>+'24-02-014 Ind. FOSIS'!Z39</f>
        <v>0</v>
      </c>
      <c r="P15" s="40">
        <f>+'24-02-014 Ind. FOSIS'!AA39</f>
        <v>0</v>
      </c>
      <c r="Q15" s="40">
        <f>+'24-02-014 Ind. FOSIS'!AB39</f>
        <v>0</v>
      </c>
      <c r="R15" s="40">
        <f>+'24-02-014 Ind. FOSIS'!AC39</f>
        <v>0</v>
      </c>
      <c r="S15" s="40">
        <f>+'24-02-014 Ind. FOSIS'!AD39</f>
        <v>0</v>
      </c>
      <c r="T15" s="40">
        <f>+'24-02-014 Ind. FOSIS'!AE39</f>
        <v>0</v>
      </c>
      <c r="U15" s="40">
        <f>+'24-02-014 Ind. FOSIS'!AF39</f>
        <v>0</v>
      </c>
      <c r="V15" s="40">
        <f>+'24-02-014 Ind. FOSIS'!AG39</f>
        <v>0</v>
      </c>
      <c r="W15" s="40">
        <f>+'24-02-014 Ind. FOSIS'!AH39</f>
        <v>0</v>
      </c>
      <c r="X15" s="61">
        <f>+'24-02-014 Ind. FOSIS'!AI39</f>
        <v>0</v>
      </c>
      <c r="Y15" s="61">
        <f>+'24-02-014 Ind. FOSIS'!AJ39</f>
        <v>0</v>
      </c>
    </row>
    <row r="16" spans="1:25" ht="24.75" customHeight="1" x14ac:dyDescent="0.25">
      <c r="A16" s="60" t="s">
        <v>59</v>
      </c>
      <c r="B16" s="40">
        <f>+'24-02-014 Ind. FOSIS'!J43</f>
        <v>0</v>
      </c>
      <c r="C16" s="40">
        <f>+'24-02-014 Ind. FOSIS'!K43</f>
        <v>0</v>
      </c>
      <c r="D16" s="40">
        <f>+'24-02-014 Ind. FOSIS'!M43</f>
        <v>0</v>
      </c>
      <c r="E16" s="40">
        <f>+'24-02-014 Ind. FOSIS'!N43</f>
        <v>0</v>
      </c>
      <c r="F16" s="40">
        <f>+'24-02-014 Ind. FOSIS'!O43</f>
        <v>0</v>
      </c>
      <c r="G16" s="40">
        <f>+'24-02-014 Ind. FOSIS'!R43</f>
        <v>0</v>
      </c>
      <c r="H16" s="40">
        <f>+'24-02-014 Ind. FOSIS'!S43</f>
        <v>0</v>
      </c>
      <c r="I16" s="40">
        <f>+'24-02-014 Ind. FOSIS'!T43</f>
        <v>0</v>
      </c>
      <c r="J16" s="40">
        <f>+'24-02-014 Ind. FOSIS'!U43</f>
        <v>0</v>
      </c>
      <c r="K16" s="40">
        <f>+'24-02-014 Ind. FOSIS'!V43</f>
        <v>0</v>
      </c>
      <c r="L16" s="40">
        <f>+'24-02-014 Ind. FOSIS'!W43</f>
        <v>0</v>
      </c>
      <c r="M16" s="40">
        <f>+'24-02-014 Ind. FOSIS'!X43</f>
        <v>0</v>
      </c>
      <c r="N16" s="40">
        <f>+'24-02-014 Ind. FOSIS'!Y43</f>
        <v>0</v>
      </c>
      <c r="O16" s="40">
        <f>+'24-02-014 Ind. FOSIS'!Z43</f>
        <v>0</v>
      </c>
      <c r="P16" s="40">
        <f>+'24-02-014 Ind. FOSIS'!AA43</f>
        <v>0</v>
      </c>
      <c r="Q16" s="40">
        <f>+'24-02-014 Ind. FOSIS'!AB43</f>
        <v>0</v>
      </c>
      <c r="R16" s="40">
        <f>+'24-02-014 Ind. FOSIS'!AC43</f>
        <v>0</v>
      </c>
      <c r="S16" s="40">
        <f>+'24-02-014 Ind. FOSIS'!AD43</f>
        <v>0</v>
      </c>
      <c r="T16" s="40">
        <f>+'24-02-014 Ind. FOSIS'!AE43</f>
        <v>0</v>
      </c>
      <c r="U16" s="40">
        <f>+'24-02-014 Ind. FOSIS'!AF43</f>
        <v>0</v>
      </c>
      <c r="V16" s="40">
        <f>+'24-02-014 Ind. FOSIS'!AG43</f>
        <v>0</v>
      </c>
      <c r="W16" s="40">
        <f>+'24-02-014 Ind. FOSIS'!AH43</f>
        <v>0</v>
      </c>
      <c r="X16" s="61">
        <f>+'24-02-014 Ind. FOSIS'!AI43</f>
        <v>0</v>
      </c>
      <c r="Y16" s="61">
        <f>+'24-02-014 Ind. FOSIS'!AJ43</f>
        <v>0</v>
      </c>
    </row>
    <row r="17" spans="1:25" ht="24.75" customHeight="1" x14ac:dyDescent="0.25">
      <c r="A17" s="60" t="s">
        <v>61</v>
      </c>
      <c r="B17" s="40">
        <f>+'24-02-014 Ind. FOSIS'!J47</f>
        <v>0</v>
      </c>
      <c r="C17" s="40">
        <f>+'24-02-014 Ind. FOSIS'!K47</f>
        <v>0</v>
      </c>
      <c r="D17" s="40">
        <f>+'24-02-014 Ind. FOSIS'!M47</f>
        <v>0</v>
      </c>
      <c r="E17" s="40">
        <f>+'24-02-014 Ind. FOSIS'!N47</f>
        <v>0</v>
      </c>
      <c r="F17" s="40">
        <f>+'24-02-014 Ind. FOSIS'!O47</f>
        <v>0</v>
      </c>
      <c r="G17" s="40">
        <f>+'24-02-014 Ind. FOSIS'!R47</f>
        <v>0</v>
      </c>
      <c r="H17" s="40">
        <f>+'24-02-014 Ind. FOSIS'!S47</f>
        <v>0</v>
      </c>
      <c r="I17" s="40">
        <f>+'24-02-014 Ind. FOSIS'!T47</f>
        <v>0</v>
      </c>
      <c r="J17" s="40">
        <f>+'24-02-014 Ind. FOSIS'!U47</f>
        <v>0</v>
      </c>
      <c r="K17" s="40">
        <f>+'24-02-014 Ind. FOSIS'!V47</f>
        <v>0</v>
      </c>
      <c r="L17" s="40">
        <f>+'24-02-014 Ind. FOSIS'!W47</f>
        <v>0</v>
      </c>
      <c r="M17" s="40">
        <f>+'24-02-014 Ind. FOSIS'!X47</f>
        <v>0</v>
      </c>
      <c r="N17" s="40">
        <f>+'24-02-014 Ind. FOSIS'!Y47</f>
        <v>0</v>
      </c>
      <c r="O17" s="40">
        <f>+'24-02-014 Ind. FOSIS'!Z47</f>
        <v>0</v>
      </c>
      <c r="P17" s="40">
        <f>+'24-02-014 Ind. FOSIS'!AA47</f>
        <v>0</v>
      </c>
      <c r="Q17" s="40">
        <f>+'24-02-014 Ind. FOSIS'!AB47</f>
        <v>0</v>
      </c>
      <c r="R17" s="40">
        <f>+'24-02-014 Ind. FOSIS'!AC47</f>
        <v>0</v>
      </c>
      <c r="S17" s="40">
        <f>+'24-02-014 Ind. FOSIS'!AD47</f>
        <v>0</v>
      </c>
      <c r="T17" s="40">
        <f>+'24-02-014 Ind. FOSIS'!AE47</f>
        <v>0</v>
      </c>
      <c r="U17" s="40">
        <f>+'24-02-014 Ind. FOSIS'!AF47</f>
        <v>0</v>
      </c>
      <c r="V17" s="40">
        <f>+'24-02-014 Ind. FOSIS'!AG47</f>
        <v>0</v>
      </c>
      <c r="W17" s="40">
        <f>+'24-02-014 Ind. FOSIS'!AH47</f>
        <v>0</v>
      </c>
      <c r="X17" s="61">
        <f>+'24-02-014 Ind. FOSIS'!AI47</f>
        <v>0</v>
      </c>
      <c r="Y17" s="61">
        <f>+'24-02-014 Ind. FOSIS'!AJ44</f>
        <v>0</v>
      </c>
    </row>
    <row r="18" spans="1:25" ht="24.75" customHeight="1" x14ac:dyDescent="0.25">
      <c r="A18" s="60" t="s">
        <v>63</v>
      </c>
      <c r="B18" s="40">
        <f>+'24-02-014 Ind. FOSIS'!J51</f>
        <v>0</v>
      </c>
      <c r="C18" s="40">
        <f>+'24-02-014 Ind. FOSIS'!K51</f>
        <v>0</v>
      </c>
      <c r="D18" s="40">
        <f>+'24-02-014 Ind. FOSIS'!M51</f>
        <v>0</v>
      </c>
      <c r="E18" s="40">
        <f>+'24-02-014 Ind. FOSIS'!N51</f>
        <v>0</v>
      </c>
      <c r="F18" s="40">
        <f>+'24-02-014 Ind. FOSIS'!O51</f>
        <v>0</v>
      </c>
      <c r="G18" s="40">
        <f>+'24-02-014 Ind. FOSIS'!R51</f>
        <v>0</v>
      </c>
      <c r="H18" s="40">
        <f>+'24-02-014 Ind. FOSIS'!S51</f>
        <v>0</v>
      </c>
      <c r="I18" s="40">
        <f>+'24-02-014 Ind. FOSIS'!T51</f>
        <v>0</v>
      </c>
      <c r="J18" s="40">
        <f>+'24-02-014 Ind. FOSIS'!U51</f>
        <v>0</v>
      </c>
      <c r="K18" s="40">
        <f>+'24-02-014 Ind. FOSIS'!V51</f>
        <v>0</v>
      </c>
      <c r="L18" s="40">
        <f>+'24-02-014 Ind. FOSIS'!W51</f>
        <v>0</v>
      </c>
      <c r="M18" s="40">
        <f>+'24-02-014 Ind. FOSIS'!X51</f>
        <v>0</v>
      </c>
      <c r="N18" s="40">
        <f>+'24-02-014 Ind. FOSIS'!Y51</f>
        <v>0</v>
      </c>
      <c r="O18" s="40">
        <f>+'24-02-014 Ind. FOSIS'!Z51</f>
        <v>0</v>
      </c>
      <c r="P18" s="40">
        <f>+'24-02-014 Ind. FOSIS'!AA51</f>
        <v>0</v>
      </c>
      <c r="Q18" s="40">
        <f>+'24-02-014 Ind. FOSIS'!AB51</f>
        <v>0</v>
      </c>
      <c r="R18" s="40">
        <f>+'24-02-014 Ind. FOSIS'!AC51</f>
        <v>0</v>
      </c>
      <c r="S18" s="40">
        <f>+'24-02-014 Ind. FOSIS'!AD51</f>
        <v>0</v>
      </c>
      <c r="T18" s="40">
        <f>+'24-02-014 Ind. FOSIS'!AE51</f>
        <v>0</v>
      </c>
      <c r="U18" s="40">
        <f>+'24-02-014 Ind. FOSIS'!AF51</f>
        <v>0</v>
      </c>
      <c r="V18" s="40">
        <f>+'24-02-014 Ind. FOSIS'!AG51</f>
        <v>0</v>
      </c>
      <c r="W18" s="40">
        <f>+'24-02-014 Ind. FOSIS'!AH51</f>
        <v>0</v>
      </c>
      <c r="X18" s="61">
        <f>+'24-02-014 Ind. FOSIS'!AI51</f>
        <v>0</v>
      </c>
      <c r="Y18" s="61">
        <f>+'24-02-014 Ind. FOSIS'!AJ51</f>
        <v>0</v>
      </c>
    </row>
    <row r="19" spans="1:25" ht="24.75" customHeight="1" x14ac:dyDescent="0.25">
      <c r="A19" s="60" t="s">
        <v>65</v>
      </c>
      <c r="B19" s="40">
        <f>+'24-02-014 Ind. FOSIS'!J55</f>
        <v>0</v>
      </c>
      <c r="C19" s="40">
        <f>+'24-02-014 Ind. FOSIS'!K55</f>
        <v>0</v>
      </c>
      <c r="D19" s="40">
        <f>+'24-02-014 Ind. FOSIS'!M55</f>
        <v>0</v>
      </c>
      <c r="E19" s="40">
        <f>+'24-02-014 Ind. FOSIS'!N55</f>
        <v>0</v>
      </c>
      <c r="F19" s="40">
        <f>+'24-02-014 Ind. FOSIS'!O55</f>
        <v>0</v>
      </c>
      <c r="G19" s="40">
        <f>+'24-02-014 Ind. FOSIS'!R55</f>
        <v>0</v>
      </c>
      <c r="H19" s="40">
        <f>+'24-02-014 Ind. FOSIS'!S55</f>
        <v>0</v>
      </c>
      <c r="I19" s="40">
        <f>+'24-02-014 Ind. FOSIS'!T55</f>
        <v>0</v>
      </c>
      <c r="J19" s="40">
        <f>+'24-02-014 Ind. FOSIS'!U55</f>
        <v>0</v>
      </c>
      <c r="K19" s="40">
        <f>+'24-02-014 Ind. FOSIS'!V55</f>
        <v>0</v>
      </c>
      <c r="L19" s="40">
        <f>+'24-02-014 Ind. FOSIS'!W55</f>
        <v>0</v>
      </c>
      <c r="M19" s="40">
        <f>+'24-02-014 Ind. FOSIS'!X55</f>
        <v>0</v>
      </c>
      <c r="N19" s="40">
        <f>+'24-02-014 Ind. FOSIS'!Y55</f>
        <v>0</v>
      </c>
      <c r="O19" s="40">
        <f>+'24-02-014 Ind. FOSIS'!Z55</f>
        <v>0</v>
      </c>
      <c r="P19" s="40">
        <f>+'24-02-014 Ind. FOSIS'!AA55</f>
        <v>0</v>
      </c>
      <c r="Q19" s="40">
        <f>+'24-02-014 Ind. FOSIS'!AB55</f>
        <v>0</v>
      </c>
      <c r="R19" s="40">
        <f>+'24-02-014 Ind. FOSIS'!AC55</f>
        <v>0</v>
      </c>
      <c r="S19" s="40">
        <f>+'24-02-014 Ind. FOSIS'!AD55</f>
        <v>0</v>
      </c>
      <c r="T19" s="40">
        <f>+'24-02-014 Ind. FOSIS'!AE55</f>
        <v>0</v>
      </c>
      <c r="U19" s="40">
        <f>+'24-02-014 Ind. FOSIS'!AF55</f>
        <v>0</v>
      </c>
      <c r="V19" s="40">
        <f>+'24-02-014 Ind. FOSIS'!AG55</f>
        <v>0</v>
      </c>
      <c r="W19" s="40">
        <f>+'24-02-014 Ind. FOSIS'!AH55</f>
        <v>0</v>
      </c>
      <c r="X19" s="61">
        <f>+'24-02-014 Ind. FOSIS'!AI55</f>
        <v>0</v>
      </c>
      <c r="Y19" s="61">
        <f>+'24-02-014 Ind. FOSIS'!AJ55</f>
        <v>0</v>
      </c>
    </row>
    <row r="20" spans="1:25" ht="24.75" customHeight="1" x14ac:dyDescent="0.25">
      <c r="A20" s="62" t="s">
        <v>67</v>
      </c>
      <c r="B20" s="40">
        <f>+'24-02-014 Ind. FOSIS'!J59</f>
        <v>0</v>
      </c>
      <c r="C20" s="40">
        <f>+'24-02-014 Ind. FOSIS'!K59</f>
        <v>0</v>
      </c>
      <c r="D20" s="40">
        <f>+'24-02-014 Ind. FOSIS'!M59</f>
        <v>0</v>
      </c>
      <c r="E20" s="40">
        <f>+'24-02-014 Ind. FOSIS'!N59</f>
        <v>0</v>
      </c>
      <c r="F20" s="40">
        <f>+'24-02-014 Ind. FOSIS'!O59</f>
        <v>0</v>
      </c>
      <c r="G20" s="40">
        <f>+'24-02-014 Ind. FOSIS'!R59</f>
        <v>0</v>
      </c>
      <c r="H20" s="40">
        <f>+'24-02-014 Ind. FOSIS'!S59</f>
        <v>0</v>
      </c>
      <c r="I20" s="40">
        <f>+'24-02-014 Ind. FOSIS'!T59</f>
        <v>0</v>
      </c>
      <c r="J20" s="40">
        <f>+'24-02-014 Ind. FOSIS'!U59</f>
        <v>0</v>
      </c>
      <c r="K20" s="40">
        <f>+'24-02-014 Ind. FOSIS'!V59</f>
        <v>0</v>
      </c>
      <c r="L20" s="40">
        <f>+'24-02-014 Ind. FOSIS'!W59</f>
        <v>0</v>
      </c>
      <c r="M20" s="40">
        <f>+'24-02-014 Ind. FOSIS'!X59</f>
        <v>0</v>
      </c>
      <c r="N20" s="40">
        <f>+'24-02-014 Ind. FOSIS'!Y59</f>
        <v>0</v>
      </c>
      <c r="O20" s="40">
        <f>+'24-02-014 Ind. FOSIS'!Z59</f>
        <v>0</v>
      </c>
      <c r="P20" s="40">
        <f>+'24-02-014 Ind. FOSIS'!AA59</f>
        <v>0</v>
      </c>
      <c r="Q20" s="40">
        <f>+'24-02-014 Ind. FOSIS'!AB59</f>
        <v>0</v>
      </c>
      <c r="R20" s="40">
        <f>+'24-02-014 Ind. FOSIS'!AC59</f>
        <v>0</v>
      </c>
      <c r="S20" s="40">
        <f>+'24-02-014 Ind. FOSIS'!AD59</f>
        <v>0</v>
      </c>
      <c r="T20" s="40">
        <f>+'24-02-014 Ind. FOSIS'!AE59</f>
        <v>0</v>
      </c>
      <c r="U20" s="40">
        <f>+'24-02-014 Ind. FOSIS'!AF59</f>
        <v>0</v>
      </c>
      <c r="V20" s="40">
        <f>+'24-02-014 Ind. FOSIS'!AG59</f>
        <v>0</v>
      </c>
      <c r="W20" s="40">
        <f>+'24-02-014 Ind. FOSIS'!AH59</f>
        <v>0</v>
      </c>
      <c r="X20" s="61">
        <f>+'24-02-014 Ind. FOSIS'!AI59</f>
        <v>0</v>
      </c>
      <c r="Y20" s="61">
        <f>+'24-02-014 Ind. FOSIS'!AJ59</f>
        <v>0</v>
      </c>
    </row>
    <row r="21" spans="1:25" ht="24.75" customHeight="1" x14ac:dyDescent="0.25">
      <c r="A21" s="62" t="s">
        <v>69</v>
      </c>
      <c r="B21" s="40">
        <f>+'24-02-014 Ind. FOSIS'!J63</f>
        <v>0</v>
      </c>
      <c r="C21" s="40">
        <f>+'24-02-014 Ind. FOSIS'!K63</f>
        <v>0</v>
      </c>
      <c r="D21" s="40">
        <f>+'24-02-014 Ind. FOSIS'!M63</f>
        <v>0</v>
      </c>
      <c r="E21" s="40">
        <f>+'24-02-014 Ind. FOSIS'!N63</f>
        <v>0</v>
      </c>
      <c r="F21" s="40">
        <f>+'24-02-014 Ind. FOSIS'!O63</f>
        <v>0</v>
      </c>
      <c r="G21" s="40">
        <f>+'24-02-014 Ind. FOSIS'!R63</f>
        <v>0</v>
      </c>
      <c r="H21" s="40">
        <f>+'24-02-014 Ind. FOSIS'!S63</f>
        <v>0</v>
      </c>
      <c r="I21" s="40">
        <f>+'24-02-014 Ind. FOSIS'!T63</f>
        <v>0</v>
      </c>
      <c r="J21" s="40">
        <f>+'24-02-014 Ind. FOSIS'!U63</f>
        <v>0</v>
      </c>
      <c r="K21" s="40">
        <f>+'24-02-014 Ind. FOSIS'!V63</f>
        <v>0</v>
      </c>
      <c r="L21" s="40">
        <f>+'24-02-014 Ind. FOSIS'!W63</f>
        <v>0</v>
      </c>
      <c r="M21" s="40">
        <f>+'24-02-014 Ind. FOSIS'!X63</f>
        <v>0</v>
      </c>
      <c r="N21" s="40">
        <f>+'24-02-014 Ind. FOSIS'!Y63</f>
        <v>0</v>
      </c>
      <c r="O21" s="40">
        <f>+'24-02-014 Ind. FOSIS'!Z63</f>
        <v>0</v>
      </c>
      <c r="P21" s="40">
        <f>+'24-02-014 Ind. FOSIS'!AA63</f>
        <v>0</v>
      </c>
      <c r="Q21" s="40">
        <f>+'24-02-014 Ind. FOSIS'!AB63</f>
        <v>0</v>
      </c>
      <c r="R21" s="40">
        <f>+'24-02-014 Ind. FOSIS'!AC63</f>
        <v>0</v>
      </c>
      <c r="S21" s="40">
        <f>+'24-02-014 Ind. FOSIS'!AD63</f>
        <v>0</v>
      </c>
      <c r="T21" s="40">
        <f>+'24-02-014 Ind. FOSIS'!AE63</f>
        <v>0</v>
      </c>
      <c r="U21" s="40">
        <f>+'24-02-014 Ind. FOSIS'!AF63</f>
        <v>0</v>
      </c>
      <c r="V21" s="40">
        <f>+'24-02-014 Ind. FOSIS'!AG63</f>
        <v>0</v>
      </c>
      <c r="W21" s="40">
        <f>+'24-02-014 Ind. FOSIS'!AH63</f>
        <v>0</v>
      </c>
      <c r="X21" s="61">
        <f>+'24-02-014 Ind. FOSIS'!AI63</f>
        <v>0</v>
      </c>
      <c r="Y21" s="61">
        <f>+'24-02-014 Ind. FOSIS'!AJ63</f>
        <v>0</v>
      </c>
    </row>
    <row r="22" spans="1:25" ht="24.75" customHeight="1" x14ac:dyDescent="0.25">
      <c r="A22" s="62" t="s">
        <v>81</v>
      </c>
      <c r="B22" s="40">
        <f>+'24-02-014 Ind. FOSIS'!J67</f>
        <v>0</v>
      </c>
      <c r="C22" s="40">
        <f>+'24-02-014 Ind. FOSIS'!K67</f>
        <v>0</v>
      </c>
      <c r="D22" s="40">
        <f>+'24-02-014 Ind. FOSIS'!M64</f>
        <v>0</v>
      </c>
      <c r="E22" s="40">
        <f>+'24-02-014 Ind. FOSIS'!N64</f>
        <v>0</v>
      </c>
      <c r="F22" s="40">
        <f>+'24-02-014 Ind. FOSIS'!O64</f>
        <v>0</v>
      </c>
      <c r="G22" s="40">
        <f>+'24-02-014 Ind. FOSIS'!R64</f>
        <v>0</v>
      </c>
      <c r="H22" s="40">
        <f>+'24-02-014 Ind. FOSIS'!S64</f>
        <v>0</v>
      </c>
      <c r="I22" s="40">
        <f>+'24-02-014 Ind. FOSIS'!T64</f>
        <v>0</v>
      </c>
      <c r="J22" s="40">
        <f>+'24-02-014 Ind. FOSIS'!U67</f>
        <v>0</v>
      </c>
      <c r="K22" s="40">
        <f>+'24-02-014 Ind. FOSIS'!V64</f>
        <v>0</v>
      </c>
      <c r="L22" s="40">
        <f>+'24-02-014 Ind. FOSIS'!W64</f>
        <v>0</v>
      </c>
      <c r="M22" s="40">
        <f>+'24-02-014 Ind. FOSIS'!X64</f>
        <v>0</v>
      </c>
      <c r="N22" s="40">
        <f>+'24-02-014 Ind. FOSIS'!Y67</f>
        <v>0</v>
      </c>
      <c r="O22" s="40">
        <f>+'24-02-014 Ind. FOSIS'!Z64</f>
        <v>0</v>
      </c>
      <c r="P22" s="40">
        <f>+'24-02-014 Ind. FOSIS'!AA64</f>
        <v>0</v>
      </c>
      <c r="Q22" s="40">
        <f>+'24-02-014 Ind. FOSIS'!AB64</f>
        <v>0</v>
      </c>
      <c r="R22" s="40">
        <f>+'24-02-014 Ind. FOSIS'!AC67</f>
        <v>0</v>
      </c>
      <c r="S22" s="40">
        <f>+'24-02-014 Ind. FOSIS'!AD64</f>
        <v>0</v>
      </c>
      <c r="T22" s="40">
        <f>+'24-02-014 Ind. FOSIS'!AE64</f>
        <v>0</v>
      </c>
      <c r="U22" s="40">
        <f>+'24-02-014 Ind. FOSIS'!AF64</f>
        <v>0</v>
      </c>
      <c r="V22" s="40">
        <f>+'24-02-014 Ind. FOSIS'!AG67</f>
        <v>0</v>
      </c>
      <c r="W22" s="40">
        <f>+'24-02-014 Ind. FOSIS'!AH67</f>
        <v>0</v>
      </c>
      <c r="X22" s="61">
        <f>+'24-02-014 Ind. FOSIS'!AI67</f>
        <v>0</v>
      </c>
      <c r="Y22" s="61">
        <f>+'24-02-014 Ind. FOSIS'!AJ67</f>
        <v>0</v>
      </c>
    </row>
    <row r="23" spans="1:25" ht="24.75" customHeight="1" x14ac:dyDescent="0.25">
      <c r="A23" s="62" t="s">
        <v>71</v>
      </c>
      <c r="B23" s="40">
        <f>+'24-02-014 Ind. FOSIS'!J71</f>
        <v>0</v>
      </c>
      <c r="C23" s="40">
        <f>+'24-02-014 Ind. FOSIS'!K71</f>
        <v>0</v>
      </c>
      <c r="D23" s="40">
        <f>+'24-02-014 Ind. FOSIS'!M71</f>
        <v>0</v>
      </c>
      <c r="E23" s="40">
        <f>+'24-02-014 Ind. FOSIS'!N71</f>
        <v>0</v>
      </c>
      <c r="F23" s="40">
        <f>+'24-02-014 Ind. FOSIS'!O71</f>
        <v>0</v>
      </c>
      <c r="G23" s="40">
        <f>+'24-02-014 Ind. FOSIS'!R71</f>
        <v>0</v>
      </c>
      <c r="H23" s="40">
        <f>+'24-02-014 Ind. FOSIS'!S71</f>
        <v>0</v>
      </c>
      <c r="I23" s="40">
        <f>+'24-02-014 Ind. FOSIS'!T71</f>
        <v>0</v>
      </c>
      <c r="J23" s="40">
        <f>+'24-02-014 Ind. FOSIS'!U71</f>
        <v>0</v>
      </c>
      <c r="K23" s="40">
        <f>+'24-02-014 Ind. FOSIS'!V71</f>
        <v>0</v>
      </c>
      <c r="L23" s="40">
        <f>+'24-02-014 Ind. FOSIS'!W71</f>
        <v>0</v>
      </c>
      <c r="M23" s="40">
        <f>+'24-02-014 Ind. FOSIS'!X71</f>
        <v>0</v>
      </c>
      <c r="N23" s="40">
        <f>+'24-02-014 Ind. FOSIS'!Y71</f>
        <v>0</v>
      </c>
      <c r="O23" s="40">
        <f>+'24-02-014 Ind. FOSIS'!Z71</f>
        <v>0</v>
      </c>
      <c r="P23" s="40">
        <f>+'24-02-014 Ind. FOSIS'!AA71</f>
        <v>0</v>
      </c>
      <c r="Q23" s="40">
        <f>+'24-02-014 Ind. FOSIS'!AB71</f>
        <v>0</v>
      </c>
      <c r="R23" s="40">
        <f>+'24-02-014 Ind. FOSIS'!AC71</f>
        <v>0</v>
      </c>
      <c r="S23" s="40">
        <f>+'24-02-014 Ind. FOSIS'!AD71</f>
        <v>0</v>
      </c>
      <c r="T23" s="40">
        <f>+'24-02-014 Ind. FOSIS'!AE71</f>
        <v>0</v>
      </c>
      <c r="U23" s="40">
        <f>+'24-02-014 Ind. FOSIS'!AF71</f>
        <v>0</v>
      </c>
      <c r="V23" s="40">
        <f>+'24-02-014 Ind. FOSIS'!AG71</f>
        <v>0</v>
      </c>
      <c r="W23" s="40">
        <f>+'24-02-014 Ind. FOSIS'!AH71</f>
        <v>0</v>
      </c>
      <c r="X23" s="61">
        <f>+'24-02-014 Ind. FOSIS'!AI71</f>
        <v>0</v>
      </c>
      <c r="Y23" s="61">
        <f>+'24-02-014 Ind. FOSIS'!AJ71</f>
        <v>0</v>
      </c>
    </row>
    <row r="24" spans="1:25" ht="24.75" customHeight="1" x14ac:dyDescent="0.25">
      <c r="A24" s="63" t="s">
        <v>73</v>
      </c>
      <c r="B24" s="40">
        <f>+'24-02-014 Ind. FOSIS'!J75</f>
        <v>17529391000</v>
      </c>
      <c r="C24" s="40">
        <f>+'24-02-014 Ind. FOSIS'!K75</f>
        <v>17529391000</v>
      </c>
      <c r="D24" s="40">
        <f>+'24-02-014 Ind. FOSIS'!M75</f>
        <v>0</v>
      </c>
      <c r="E24" s="40">
        <f>+'24-02-014 Ind. FOSIS'!N75</f>
        <v>0</v>
      </c>
      <c r="F24" s="40">
        <f>+'24-02-014 Ind. FOSIS'!O75</f>
        <v>0</v>
      </c>
      <c r="G24" s="40">
        <f>+'24-02-014 Ind. FOSIS'!R75</f>
        <v>8764695500</v>
      </c>
      <c r="H24" s="40">
        <f>+'24-02-014 Ind. FOSIS'!S75</f>
        <v>0</v>
      </c>
      <c r="I24" s="40">
        <f>+'24-02-014 Ind. FOSIS'!T75</f>
        <v>0</v>
      </c>
      <c r="J24" s="40">
        <f>+'24-02-014 Ind. FOSIS'!U75</f>
        <v>8764695500</v>
      </c>
      <c r="K24" s="40">
        <f>+'24-02-014 Ind. FOSIS'!V75</f>
        <v>0</v>
      </c>
      <c r="L24" s="40">
        <f>+'24-02-014 Ind. FOSIS'!W75</f>
        <v>0</v>
      </c>
      <c r="M24" s="40">
        <f>+'24-02-014 Ind. FOSIS'!X75</f>
        <v>8764695500</v>
      </c>
      <c r="N24" s="40">
        <f>+'24-02-014 Ind. FOSIS'!Y75</f>
        <v>8764695500</v>
      </c>
      <c r="O24" s="40">
        <f>+'24-02-014 Ind. FOSIS'!Z75</f>
        <v>0</v>
      </c>
      <c r="P24" s="40">
        <f>+'24-02-014 Ind. FOSIS'!AA75</f>
        <v>0</v>
      </c>
      <c r="Q24" s="40">
        <f>+'24-02-014 Ind. FOSIS'!AB75</f>
        <v>0</v>
      </c>
      <c r="R24" s="40">
        <f>+'24-02-014 Ind. FOSIS'!AC75</f>
        <v>0</v>
      </c>
      <c r="S24" s="40">
        <f>+'24-02-014 Ind. FOSIS'!AD75</f>
        <v>0</v>
      </c>
      <c r="T24" s="40">
        <f>+'24-02-014 Ind. FOSIS'!AE75</f>
        <v>0</v>
      </c>
      <c r="U24" s="40">
        <f>+'24-02-014 Ind. FOSIS'!AF75</f>
        <v>0</v>
      </c>
      <c r="V24" s="40">
        <f>+'24-02-014 Ind. FOSIS'!AG75</f>
        <v>0</v>
      </c>
      <c r="W24" s="40">
        <f>+'24-02-014 Ind. FOSIS'!AH75</f>
        <v>17529391000</v>
      </c>
      <c r="X24" s="61">
        <f>+'24-02-014 Ind. FOSIS'!AI75</f>
        <v>1</v>
      </c>
      <c r="Y24" s="61">
        <f>+'24-02-014 Ind. FOSIS'!AJ75</f>
        <v>1</v>
      </c>
    </row>
    <row r="25" spans="1:25" ht="34.5" customHeight="1" x14ac:dyDescent="0.25">
      <c r="A25" s="65" t="str">
        <f>"TOTAL ASIG."&amp;" "&amp;$A$5</f>
        <v>TOTAL ASIG. 24-02-014 "Fondo de Solidaridad e Inversión Social"</v>
      </c>
      <c r="B25" s="66">
        <f>SUM(B8:B24)</f>
        <v>17529391000</v>
      </c>
      <c r="C25" s="66">
        <f t="shared" ref="C25:V25" si="0">SUM(C8:C24)</f>
        <v>17529391000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8764695500</v>
      </c>
      <c r="H25" s="66">
        <f t="shared" si="0"/>
        <v>0</v>
      </c>
      <c r="I25" s="66">
        <f t="shared" si="0"/>
        <v>0</v>
      </c>
      <c r="J25" s="66">
        <f t="shared" si="0"/>
        <v>8764695500</v>
      </c>
      <c r="K25" s="66">
        <f t="shared" si="0"/>
        <v>0</v>
      </c>
      <c r="L25" s="66">
        <f t="shared" si="0"/>
        <v>0</v>
      </c>
      <c r="M25" s="66">
        <f t="shared" si="0"/>
        <v>8764695500</v>
      </c>
      <c r="N25" s="66">
        <f t="shared" si="0"/>
        <v>8764695500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17529391000</v>
      </c>
      <c r="X25" s="67">
        <f>+'24-02-014 Ind. FOSIS'!AI76</f>
        <v>1</v>
      </c>
      <c r="Y25" s="67">
        <f>'24-02-014 Ind. FOSIS'!AJ76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D8C0-3525-41D2-A171-0D99D8C5FFE7}">
  <sheetPr codeName="Hoja11">
    <tabColor rgb="FF007DB5"/>
    <pageSetUpPr fitToPage="1"/>
  </sheetPr>
  <dimension ref="A1:DB95"/>
  <sheetViews>
    <sheetView zoomScaleNormal="100" workbookViewId="0">
      <pane xSplit="20" ySplit="7" topLeftCell="U66" activePane="bottomRight" state="frozen"/>
      <selection pane="topRight" activeCell="U1" sqref="U1"/>
      <selection pane="bottomLeft" activeCell="A8" sqref="A8"/>
      <selection pane="bottomRight" activeCell="U8" sqref="U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4.140625" style="47" bestFit="1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86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2325944000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8"/>
      <c r="K73" s="41">
        <v>2325944000</v>
      </c>
      <c r="L73" s="39" t="s">
        <v>98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2325944000</v>
      </c>
      <c r="K75" s="56">
        <f>SUM(K73:K73)</f>
        <v>2325944000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24-02-015 "INTEGRA - Subsecretaria de Educación Parvularia"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2325944000</v>
      </c>
      <c r="K76" s="66">
        <f t="shared" ref="K76:AH76" si="17">SUM(K11,K15,K19,K23,K27,K31,K35,K39,K43,K47,K51,K55,K59,K63,K67,K71,K75)</f>
        <v>2325944000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876879C6-30A1-4754-98B6-765D488DA249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9186876-A2B6-499B-8BA7-F6974113ED45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737353EB-D7A2-4761-9670-33B957535A6D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FAC4C71-5A95-4B6B-A1B3-E9BF9CE8649A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8F36D432-3D27-48D6-A1FA-565FE583C415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224900F8-A6E8-4F9F-913E-94F7AFE2B9D2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FA1BCDCC-B229-49C6-8262-C677C81B2759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0519F5DD-C0B6-490A-B5F7-E179BFF13F31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11903-7830-4957-98C2-89E6A21853A2}">
  <sheetPr codeName="Hoja12">
    <tabColor rgb="FF33CCFF"/>
    <pageSetUpPr fitToPage="1"/>
  </sheetPr>
  <dimension ref="A1:Y42"/>
  <sheetViews>
    <sheetView topLeftCell="A10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4.140625" style="46" bestFit="1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86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+'24-02-015 Ind. INTEGRA'!J11</f>
        <v>0</v>
      </c>
      <c r="C8" s="40">
        <f>+'24-02-015 Ind. INTEGRA'!K11</f>
        <v>0</v>
      </c>
      <c r="D8" s="40">
        <f>+'24-02-015 Ind. INTEGRA'!M11</f>
        <v>0</v>
      </c>
      <c r="E8" s="40">
        <f>+'24-02-015 Ind. INTEGRA'!N11</f>
        <v>0</v>
      </c>
      <c r="F8" s="40">
        <f>+'24-02-015 Ind. INTEGRA'!O11</f>
        <v>0</v>
      </c>
      <c r="G8" s="40">
        <f>+'24-02-015 Ind. INTEGRA'!R11</f>
        <v>0</v>
      </c>
      <c r="H8" s="40">
        <f>+'24-02-015 Ind. INTEGRA'!S11</f>
        <v>0</v>
      </c>
      <c r="I8" s="40">
        <f>+'24-02-015 Ind. INTEGRA'!T11</f>
        <v>0</v>
      </c>
      <c r="J8" s="40">
        <f>+'24-02-015 Ind. INTEGRA'!U11</f>
        <v>0</v>
      </c>
      <c r="K8" s="40">
        <f>+'24-02-015 Ind. INTEGRA'!V11</f>
        <v>0</v>
      </c>
      <c r="L8" s="40">
        <f>+'24-02-015 Ind. INTEGRA'!W11</f>
        <v>0</v>
      </c>
      <c r="M8" s="40">
        <f>+'24-02-015 Ind. INTEGRA'!X11</f>
        <v>0</v>
      </c>
      <c r="N8" s="40">
        <f>+'24-02-015 Ind. INTEGRA'!Y11</f>
        <v>0</v>
      </c>
      <c r="O8" s="40">
        <f>+'24-02-015 Ind. INTEGRA'!Z11</f>
        <v>0</v>
      </c>
      <c r="P8" s="40">
        <f>+'24-02-015 Ind. INTEGRA'!AA11</f>
        <v>0</v>
      </c>
      <c r="Q8" s="40">
        <f>+'24-02-015 Ind. INTEGRA'!AB11</f>
        <v>0</v>
      </c>
      <c r="R8" s="40">
        <f>+'24-02-015 Ind. INTEGRA'!AC11</f>
        <v>0</v>
      </c>
      <c r="S8" s="40">
        <f>+'24-02-015 Ind. INTEGRA'!AD11</f>
        <v>0</v>
      </c>
      <c r="T8" s="40">
        <f>+'24-02-015 Ind. INTEGRA'!AE11</f>
        <v>0</v>
      </c>
      <c r="U8" s="40">
        <f>+'24-02-015 Ind. INTEGRA'!AF11</f>
        <v>0</v>
      </c>
      <c r="V8" s="40">
        <f>+'24-02-015 Ind. INTEGRA'!AG11</f>
        <v>0</v>
      </c>
      <c r="W8" s="40">
        <f>+'24-02-015 Ind. INTEGRA'!AH11</f>
        <v>0</v>
      </c>
      <c r="X8" s="61">
        <f>+'24-02-015 Ind. INTEGRA'!AI11</f>
        <v>0</v>
      </c>
      <c r="Y8" s="61">
        <f>+'24-02-015 Ind. INTEGRA'!AJ11</f>
        <v>0</v>
      </c>
    </row>
    <row r="9" spans="1:25" ht="24.75" customHeight="1" x14ac:dyDescent="0.25">
      <c r="A9" s="60" t="s">
        <v>45</v>
      </c>
      <c r="B9" s="40">
        <f>+'24-02-015 Ind. INTEGRA'!J15</f>
        <v>0</v>
      </c>
      <c r="C9" s="40">
        <f>+'24-02-015 Ind. INTEGRA'!K15</f>
        <v>0</v>
      </c>
      <c r="D9" s="40">
        <f>+'24-02-015 Ind. INTEGRA'!M15</f>
        <v>0</v>
      </c>
      <c r="E9" s="40">
        <f>+'24-02-015 Ind. INTEGRA'!N15</f>
        <v>0</v>
      </c>
      <c r="F9" s="40">
        <f>+'24-02-015 Ind. INTEGRA'!O15</f>
        <v>0</v>
      </c>
      <c r="G9" s="40">
        <f>+'24-02-015 Ind. INTEGRA'!R15</f>
        <v>0</v>
      </c>
      <c r="H9" s="40">
        <f>+'24-02-015 Ind. INTEGRA'!S15</f>
        <v>0</v>
      </c>
      <c r="I9" s="40">
        <f>+'24-02-015 Ind. INTEGRA'!T15</f>
        <v>0</v>
      </c>
      <c r="J9" s="40">
        <f>+'24-02-015 Ind. INTEGRA'!U15</f>
        <v>0</v>
      </c>
      <c r="K9" s="40">
        <f>+'24-02-015 Ind. INTEGRA'!V15</f>
        <v>0</v>
      </c>
      <c r="L9" s="40">
        <f>+'24-02-015 Ind. INTEGRA'!W15</f>
        <v>0</v>
      </c>
      <c r="M9" s="40">
        <f>+'24-02-015 Ind. INTEGRA'!X15</f>
        <v>0</v>
      </c>
      <c r="N9" s="40">
        <f>+'24-02-015 Ind. INTEGRA'!Y15</f>
        <v>0</v>
      </c>
      <c r="O9" s="40">
        <f>+'24-02-015 Ind. INTEGRA'!Z15</f>
        <v>0</v>
      </c>
      <c r="P9" s="40">
        <f>+'24-02-015 Ind. INTEGRA'!AA15</f>
        <v>0</v>
      </c>
      <c r="Q9" s="40">
        <f>+'24-02-015 Ind. INTEGRA'!AB15</f>
        <v>0</v>
      </c>
      <c r="R9" s="40">
        <f>+'24-02-015 Ind. INTEGRA'!AC15</f>
        <v>0</v>
      </c>
      <c r="S9" s="40">
        <f>+'24-02-015 Ind. INTEGRA'!AD15</f>
        <v>0</v>
      </c>
      <c r="T9" s="40">
        <f>+'24-02-015 Ind. INTEGRA'!AE15</f>
        <v>0</v>
      </c>
      <c r="U9" s="40">
        <f>+'24-02-015 Ind. INTEGRA'!AF15</f>
        <v>0</v>
      </c>
      <c r="V9" s="40">
        <f>+'24-02-015 Ind. INTEGRA'!AG15</f>
        <v>0</v>
      </c>
      <c r="W9" s="40">
        <f>+'24-02-015 Ind. INTEGRA'!AH15</f>
        <v>0</v>
      </c>
      <c r="X9" s="61">
        <f>+'24-02-015 Ind. INTEGRA'!AI15</f>
        <v>0</v>
      </c>
      <c r="Y9" s="61">
        <f>+'24-02-015 Ind. INTEGRA'!AJ15</f>
        <v>0</v>
      </c>
    </row>
    <row r="10" spans="1:25" ht="24.75" customHeight="1" x14ac:dyDescent="0.25">
      <c r="A10" s="60" t="s">
        <v>47</v>
      </c>
      <c r="B10" s="40">
        <f>+'24-02-015 Ind. INTEGRA'!J19</f>
        <v>0</v>
      </c>
      <c r="C10" s="40">
        <f>+'24-02-015 Ind. INTEGRA'!K19</f>
        <v>0</v>
      </c>
      <c r="D10" s="40">
        <f>+'24-02-015 Ind. INTEGRA'!M19</f>
        <v>0</v>
      </c>
      <c r="E10" s="40">
        <f>+'24-02-015 Ind. INTEGRA'!N19</f>
        <v>0</v>
      </c>
      <c r="F10" s="40">
        <f>+'24-02-015 Ind. INTEGRA'!O19</f>
        <v>0</v>
      </c>
      <c r="G10" s="40">
        <f>+'24-02-015 Ind. INTEGRA'!R19</f>
        <v>0</v>
      </c>
      <c r="H10" s="40">
        <f>+'24-02-015 Ind. INTEGRA'!S19</f>
        <v>0</v>
      </c>
      <c r="I10" s="40">
        <f>+'24-02-015 Ind. INTEGRA'!T19</f>
        <v>0</v>
      </c>
      <c r="J10" s="40">
        <f>+'24-02-015 Ind. INTEGRA'!U19</f>
        <v>0</v>
      </c>
      <c r="K10" s="40">
        <f>+'24-02-015 Ind. INTEGRA'!V19</f>
        <v>0</v>
      </c>
      <c r="L10" s="40">
        <f>+'24-02-015 Ind. INTEGRA'!W19</f>
        <v>0</v>
      </c>
      <c r="M10" s="40">
        <f>+'24-02-015 Ind. INTEGRA'!X19</f>
        <v>0</v>
      </c>
      <c r="N10" s="40">
        <f>+'24-02-015 Ind. INTEGRA'!Y19</f>
        <v>0</v>
      </c>
      <c r="O10" s="40">
        <f>+'24-02-015 Ind. INTEGRA'!Z19</f>
        <v>0</v>
      </c>
      <c r="P10" s="40">
        <f>+'24-02-015 Ind. INTEGRA'!AA19</f>
        <v>0</v>
      </c>
      <c r="Q10" s="40">
        <f>+'24-02-015 Ind. INTEGRA'!AB19</f>
        <v>0</v>
      </c>
      <c r="R10" s="40">
        <f>+'24-02-015 Ind. INTEGRA'!AC19</f>
        <v>0</v>
      </c>
      <c r="S10" s="40">
        <f>+'24-02-015 Ind. INTEGRA'!AD19</f>
        <v>0</v>
      </c>
      <c r="T10" s="40">
        <f>+'24-02-015 Ind. INTEGRA'!AE19</f>
        <v>0</v>
      </c>
      <c r="U10" s="40">
        <f>+'24-02-015 Ind. INTEGRA'!AF19</f>
        <v>0</v>
      </c>
      <c r="V10" s="40">
        <f>+'24-02-015 Ind. INTEGRA'!AG19</f>
        <v>0</v>
      </c>
      <c r="W10" s="40">
        <f>+'24-02-015 Ind. INTEGRA'!AH19</f>
        <v>0</v>
      </c>
      <c r="X10" s="61">
        <f>+'24-02-015 Ind. INTEGRA'!AI19</f>
        <v>0</v>
      </c>
      <c r="Y10" s="61">
        <f>+'24-02-015 Ind. INTEGRA'!AJ19</f>
        <v>0</v>
      </c>
    </row>
    <row r="11" spans="1:25" ht="24.75" customHeight="1" x14ac:dyDescent="0.25">
      <c r="A11" s="60" t="s">
        <v>49</v>
      </c>
      <c r="B11" s="40">
        <f>+'24-02-015 Ind. INTEGRA'!J23</f>
        <v>0</v>
      </c>
      <c r="C11" s="40">
        <f>+'24-02-015 Ind. INTEGRA'!K23</f>
        <v>0</v>
      </c>
      <c r="D11" s="40">
        <f>+'24-02-015 Ind. INTEGRA'!M23</f>
        <v>0</v>
      </c>
      <c r="E11" s="40">
        <f>+'24-02-015 Ind. INTEGRA'!N23</f>
        <v>0</v>
      </c>
      <c r="F11" s="40">
        <f>+'24-02-015 Ind. INTEGRA'!O23</f>
        <v>0</v>
      </c>
      <c r="G11" s="40">
        <f>+'24-02-015 Ind. INTEGRA'!R23</f>
        <v>0</v>
      </c>
      <c r="H11" s="40">
        <f>+'24-02-015 Ind. INTEGRA'!S23</f>
        <v>0</v>
      </c>
      <c r="I11" s="40">
        <f>+'24-02-015 Ind. INTEGRA'!T23</f>
        <v>0</v>
      </c>
      <c r="J11" s="40">
        <f>+'24-02-015 Ind. INTEGRA'!U23</f>
        <v>0</v>
      </c>
      <c r="K11" s="40">
        <f>+'24-02-015 Ind. INTEGRA'!V23</f>
        <v>0</v>
      </c>
      <c r="L11" s="40">
        <f>+'24-02-015 Ind. INTEGRA'!W23</f>
        <v>0</v>
      </c>
      <c r="M11" s="40">
        <f>+'24-02-015 Ind. INTEGRA'!X23</f>
        <v>0</v>
      </c>
      <c r="N11" s="40">
        <f>+'24-02-015 Ind. INTEGRA'!Y23</f>
        <v>0</v>
      </c>
      <c r="O11" s="40">
        <f>+'24-02-015 Ind. INTEGRA'!Z23</f>
        <v>0</v>
      </c>
      <c r="P11" s="40">
        <f>+'24-02-015 Ind. INTEGRA'!AA23</f>
        <v>0</v>
      </c>
      <c r="Q11" s="40">
        <f>+'24-02-015 Ind. INTEGRA'!AB23</f>
        <v>0</v>
      </c>
      <c r="R11" s="40">
        <f>+'24-02-015 Ind. INTEGRA'!AC23</f>
        <v>0</v>
      </c>
      <c r="S11" s="40">
        <f>+'24-02-015 Ind. INTEGRA'!AD23</f>
        <v>0</v>
      </c>
      <c r="T11" s="40">
        <f>+'24-02-015 Ind. INTEGRA'!AE23</f>
        <v>0</v>
      </c>
      <c r="U11" s="40">
        <f>+'24-02-015 Ind. INTEGRA'!AF23</f>
        <v>0</v>
      </c>
      <c r="V11" s="40">
        <f>+'24-02-015 Ind. INTEGRA'!AG23</f>
        <v>0</v>
      </c>
      <c r="W11" s="40">
        <f>+'24-02-015 Ind. INTEGRA'!AH23</f>
        <v>0</v>
      </c>
      <c r="X11" s="61">
        <f>+'24-02-015 Ind. INTEGRA'!AI23</f>
        <v>0</v>
      </c>
      <c r="Y11" s="61">
        <f>+'24-02-015 Ind. INTEGRA'!AJ23</f>
        <v>0</v>
      </c>
    </row>
    <row r="12" spans="1:25" ht="24.75" customHeight="1" x14ac:dyDescent="0.25">
      <c r="A12" s="60" t="s">
        <v>51</v>
      </c>
      <c r="B12" s="40">
        <f>+'24-02-015 Ind. INTEGRA'!J27</f>
        <v>0</v>
      </c>
      <c r="C12" s="40">
        <f>+'24-02-015 Ind. INTEGRA'!K27</f>
        <v>0</v>
      </c>
      <c r="D12" s="40">
        <f>+'24-02-015 Ind. INTEGRA'!M27</f>
        <v>0</v>
      </c>
      <c r="E12" s="40">
        <f>+'24-02-015 Ind. INTEGRA'!N27</f>
        <v>0</v>
      </c>
      <c r="F12" s="40">
        <f>+'24-02-015 Ind. INTEGRA'!O27</f>
        <v>0</v>
      </c>
      <c r="G12" s="40">
        <f>+'24-02-015 Ind. INTEGRA'!R27</f>
        <v>0</v>
      </c>
      <c r="H12" s="40">
        <f>+'24-02-015 Ind. INTEGRA'!S27</f>
        <v>0</v>
      </c>
      <c r="I12" s="40">
        <f>+'24-02-015 Ind. INTEGRA'!T27</f>
        <v>0</v>
      </c>
      <c r="J12" s="40">
        <f>+'24-02-015 Ind. INTEGRA'!U27</f>
        <v>0</v>
      </c>
      <c r="K12" s="40">
        <f>+'24-02-015 Ind. INTEGRA'!V27</f>
        <v>0</v>
      </c>
      <c r="L12" s="40">
        <f>+'24-02-015 Ind. INTEGRA'!W27</f>
        <v>0</v>
      </c>
      <c r="M12" s="40">
        <f>+'24-02-015 Ind. INTEGRA'!X27</f>
        <v>0</v>
      </c>
      <c r="N12" s="40">
        <f>+'24-02-015 Ind. INTEGRA'!Y27</f>
        <v>0</v>
      </c>
      <c r="O12" s="40">
        <f>+'24-02-015 Ind. INTEGRA'!Z27</f>
        <v>0</v>
      </c>
      <c r="P12" s="40">
        <f>+'24-02-015 Ind. INTEGRA'!AA27</f>
        <v>0</v>
      </c>
      <c r="Q12" s="40">
        <f>+'24-02-015 Ind. INTEGRA'!AB27</f>
        <v>0</v>
      </c>
      <c r="R12" s="40">
        <f>+'24-02-015 Ind. INTEGRA'!AC27</f>
        <v>0</v>
      </c>
      <c r="S12" s="40">
        <f>+'24-02-015 Ind. INTEGRA'!AD27</f>
        <v>0</v>
      </c>
      <c r="T12" s="40">
        <f>+'24-02-015 Ind. INTEGRA'!AE27</f>
        <v>0</v>
      </c>
      <c r="U12" s="40">
        <f>+'24-02-015 Ind. INTEGRA'!AF27</f>
        <v>0</v>
      </c>
      <c r="V12" s="40">
        <f>+'24-02-015 Ind. INTEGRA'!AG27</f>
        <v>0</v>
      </c>
      <c r="W12" s="40">
        <f>+'24-02-015 Ind. INTEGRA'!AH27</f>
        <v>0</v>
      </c>
      <c r="X12" s="61">
        <f>+'24-02-015 Ind. INTEGRA'!AI27</f>
        <v>0</v>
      </c>
      <c r="Y12" s="61">
        <f>+'24-02-015 Ind. INTEGRA'!AJ27</f>
        <v>0</v>
      </c>
    </row>
    <row r="13" spans="1:25" ht="24.75" customHeight="1" x14ac:dyDescent="0.25">
      <c r="A13" s="60" t="s">
        <v>53</v>
      </c>
      <c r="B13" s="40">
        <f>+'24-02-015 Ind. INTEGRA'!J31</f>
        <v>0</v>
      </c>
      <c r="C13" s="40">
        <f>+'24-02-015 Ind. INTEGRA'!K31</f>
        <v>0</v>
      </c>
      <c r="D13" s="40">
        <f>+'24-02-015 Ind. INTEGRA'!M31</f>
        <v>0</v>
      </c>
      <c r="E13" s="40">
        <f>+'24-02-015 Ind. INTEGRA'!N31</f>
        <v>0</v>
      </c>
      <c r="F13" s="40">
        <f>+'24-02-015 Ind. INTEGRA'!O31</f>
        <v>0</v>
      </c>
      <c r="G13" s="40">
        <f>+'24-02-015 Ind. INTEGRA'!R31</f>
        <v>0</v>
      </c>
      <c r="H13" s="40">
        <f>+'24-02-015 Ind. INTEGRA'!S31</f>
        <v>0</v>
      </c>
      <c r="I13" s="40">
        <f>+'24-02-015 Ind. INTEGRA'!T31</f>
        <v>0</v>
      </c>
      <c r="J13" s="40">
        <f>+'24-02-015 Ind. INTEGRA'!U31</f>
        <v>0</v>
      </c>
      <c r="K13" s="40">
        <f>+'24-02-015 Ind. INTEGRA'!V31</f>
        <v>0</v>
      </c>
      <c r="L13" s="40">
        <f>+'24-02-015 Ind. INTEGRA'!W31</f>
        <v>0</v>
      </c>
      <c r="M13" s="40">
        <f>+'24-02-015 Ind. INTEGRA'!X31</f>
        <v>0</v>
      </c>
      <c r="N13" s="40">
        <f>+'24-02-015 Ind. INTEGRA'!Y31</f>
        <v>0</v>
      </c>
      <c r="O13" s="40">
        <f>+'24-02-015 Ind. INTEGRA'!Z31</f>
        <v>0</v>
      </c>
      <c r="P13" s="40">
        <f>+'24-02-015 Ind. INTEGRA'!AA31</f>
        <v>0</v>
      </c>
      <c r="Q13" s="40">
        <f>+'24-02-015 Ind. INTEGRA'!AB31</f>
        <v>0</v>
      </c>
      <c r="R13" s="40">
        <f>+'24-02-015 Ind. INTEGRA'!AC31</f>
        <v>0</v>
      </c>
      <c r="S13" s="40">
        <f>+'24-02-015 Ind. INTEGRA'!AD31</f>
        <v>0</v>
      </c>
      <c r="T13" s="40">
        <f>+'24-02-015 Ind. INTEGRA'!AE31</f>
        <v>0</v>
      </c>
      <c r="U13" s="40">
        <f>+'24-02-015 Ind. INTEGRA'!AF31</f>
        <v>0</v>
      </c>
      <c r="V13" s="40">
        <f>+'24-02-015 Ind. INTEGRA'!AG31</f>
        <v>0</v>
      </c>
      <c r="W13" s="40">
        <f>+'24-02-015 Ind. INTEGRA'!AH31</f>
        <v>0</v>
      </c>
      <c r="X13" s="61">
        <f>+'24-02-015 Ind. INTEGRA'!AI31</f>
        <v>0</v>
      </c>
      <c r="Y13" s="61">
        <f>+'24-02-015 Ind. INTEGRA'!AJ31</f>
        <v>0</v>
      </c>
    </row>
    <row r="14" spans="1:25" ht="24.75" customHeight="1" x14ac:dyDescent="0.25">
      <c r="A14" s="60" t="s">
        <v>55</v>
      </c>
      <c r="B14" s="40">
        <f>+'24-02-015 Ind. INTEGRA'!J35</f>
        <v>0</v>
      </c>
      <c r="C14" s="40">
        <f>+'24-02-015 Ind. INTEGRA'!K35</f>
        <v>0</v>
      </c>
      <c r="D14" s="40">
        <f>+'24-02-015 Ind. INTEGRA'!M35</f>
        <v>0</v>
      </c>
      <c r="E14" s="40">
        <f>+'24-02-015 Ind. INTEGRA'!N35</f>
        <v>0</v>
      </c>
      <c r="F14" s="40">
        <f>+'24-02-015 Ind. INTEGRA'!O35</f>
        <v>0</v>
      </c>
      <c r="G14" s="40">
        <f>+'24-02-015 Ind. INTEGRA'!R35</f>
        <v>0</v>
      </c>
      <c r="H14" s="40">
        <f>+'24-02-015 Ind. INTEGRA'!S35</f>
        <v>0</v>
      </c>
      <c r="I14" s="40">
        <f>+'24-02-015 Ind. INTEGRA'!T35</f>
        <v>0</v>
      </c>
      <c r="J14" s="40">
        <f>+'24-02-015 Ind. INTEGRA'!U35</f>
        <v>0</v>
      </c>
      <c r="K14" s="40">
        <f>+'24-02-015 Ind. INTEGRA'!V35</f>
        <v>0</v>
      </c>
      <c r="L14" s="40">
        <f>+'24-02-015 Ind. INTEGRA'!W35</f>
        <v>0</v>
      </c>
      <c r="M14" s="40">
        <f>+'24-02-015 Ind. INTEGRA'!X35</f>
        <v>0</v>
      </c>
      <c r="N14" s="40">
        <f>+'24-02-015 Ind. INTEGRA'!Y35</f>
        <v>0</v>
      </c>
      <c r="O14" s="40">
        <f>+'24-02-015 Ind. INTEGRA'!Z35</f>
        <v>0</v>
      </c>
      <c r="P14" s="40">
        <f>+'24-02-015 Ind. INTEGRA'!AA35</f>
        <v>0</v>
      </c>
      <c r="Q14" s="40">
        <f>+'24-02-015 Ind. INTEGRA'!AB35</f>
        <v>0</v>
      </c>
      <c r="R14" s="40">
        <f>+'24-02-015 Ind. INTEGRA'!AC35</f>
        <v>0</v>
      </c>
      <c r="S14" s="40">
        <f>+'24-02-015 Ind. INTEGRA'!AD35</f>
        <v>0</v>
      </c>
      <c r="T14" s="40">
        <f>+'24-02-015 Ind. INTEGRA'!AE35</f>
        <v>0</v>
      </c>
      <c r="U14" s="40">
        <f>+'24-02-015 Ind. INTEGRA'!AF35</f>
        <v>0</v>
      </c>
      <c r="V14" s="40">
        <f>+'24-02-015 Ind. INTEGRA'!AG35</f>
        <v>0</v>
      </c>
      <c r="W14" s="40">
        <f>+'24-02-015 Ind. INTEGRA'!AH35</f>
        <v>0</v>
      </c>
      <c r="X14" s="61">
        <f>+'24-02-015 Ind. INTEGRA'!AI35</f>
        <v>0</v>
      </c>
      <c r="Y14" s="61">
        <f>+'24-02-015 Ind. INTEGRA'!AJ35</f>
        <v>0</v>
      </c>
    </row>
    <row r="15" spans="1:25" ht="24.75" customHeight="1" x14ac:dyDescent="0.25">
      <c r="A15" s="60" t="s">
        <v>57</v>
      </c>
      <c r="B15" s="40">
        <f>+'24-02-015 Ind. INTEGRA'!J39</f>
        <v>0</v>
      </c>
      <c r="C15" s="40">
        <f>+'24-02-015 Ind. INTEGRA'!K39</f>
        <v>0</v>
      </c>
      <c r="D15" s="40">
        <f>+'24-02-015 Ind. INTEGRA'!M39</f>
        <v>0</v>
      </c>
      <c r="E15" s="40">
        <f>+'24-02-015 Ind. INTEGRA'!N39</f>
        <v>0</v>
      </c>
      <c r="F15" s="40">
        <f>+'24-02-015 Ind. INTEGRA'!O39</f>
        <v>0</v>
      </c>
      <c r="G15" s="40">
        <f>+'24-02-015 Ind. INTEGRA'!R39</f>
        <v>0</v>
      </c>
      <c r="H15" s="40">
        <f>+'24-02-015 Ind. INTEGRA'!S39</f>
        <v>0</v>
      </c>
      <c r="I15" s="40">
        <f>+'24-02-015 Ind. INTEGRA'!T39</f>
        <v>0</v>
      </c>
      <c r="J15" s="40">
        <f>+'24-02-015 Ind. INTEGRA'!U39</f>
        <v>0</v>
      </c>
      <c r="K15" s="40">
        <f>+'24-02-015 Ind. INTEGRA'!V39</f>
        <v>0</v>
      </c>
      <c r="L15" s="40">
        <f>+'24-02-015 Ind. INTEGRA'!W39</f>
        <v>0</v>
      </c>
      <c r="M15" s="40">
        <f>+'24-02-015 Ind. INTEGRA'!X39</f>
        <v>0</v>
      </c>
      <c r="N15" s="40">
        <f>+'24-02-015 Ind. INTEGRA'!Y39</f>
        <v>0</v>
      </c>
      <c r="O15" s="40">
        <f>+'24-02-015 Ind. INTEGRA'!Z39</f>
        <v>0</v>
      </c>
      <c r="P15" s="40">
        <f>+'24-02-015 Ind. INTEGRA'!AA39</f>
        <v>0</v>
      </c>
      <c r="Q15" s="40">
        <f>+'24-02-015 Ind. INTEGRA'!AB39</f>
        <v>0</v>
      </c>
      <c r="R15" s="40">
        <f>+'24-02-015 Ind. INTEGRA'!AC39</f>
        <v>0</v>
      </c>
      <c r="S15" s="40">
        <f>+'24-02-015 Ind. INTEGRA'!AD39</f>
        <v>0</v>
      </c>
      <c r="T15" s="40">
        <f>+'24-02-015 Ind. INTEGRA'!AE39</f>
        <v>0</v>
      </c>
      <c r="U15" s="40">
        <f>+'24-02-015 Ind. INTEGRA'!AF39</f>
        <v>0</v>
      </c>
      <c r="V15" s="40">
        <f>+'24-02-015 Ind. INTEGRA'!AG39</f>
        <v>0</v>
      </c>
      <c r="W15" s="40">
        <f>+'24-02-015 Ind. INTEGRA'!AH39</f>
        <v>0</v>
      </c>
      <c r="X15" s="61">
        <f>+'24-02-015 Ind. INTEGRA'!AI39</f>
        <v>0</v>
      </c>
      <c r="Y15" s="61">
        <f>+'24-02-015 Ind. INTEGRA'!AJ39</f>
        <v>0</v>
      </c>
    </row>
    <row r="16" spans="1:25" ht="24.75" customHeight="1" x14ac:dyDescent="0.25">
      <c r="A16" s="60" t="s">
        <v>59</v>
      </c>
      <c r="B16" s="40">
        <f>+'24-02-015 Ind. INTEGRA'!J43</f>
        <v>0</v>
      </c>
      <c r="C16" s="40">
        <f>+'24-02-015 Ind. INTEGRA'!K43</f>
        <v>0</v>
      </c>
      <c r="D16" s="40">
        <f>+'24-02-015 Ind. INTEGRA'!M43</f>
        <v>0</v>
      </c>
      <c r="E16" s="40">
        <f>+'24-02-015 Ind. INTEGRA'!N43</f>
        <v>0</v>
      </c>
      <c r="F16" s="40">
        <f>+'24-02-015 Ind. INTEGRA'!O43</f>
        <v>0</v>
      </c>
      <c r="G16" s="40">
        <f>+'24-02-015 Ind. INTEGRA'!R43</f>
        <v>0</v>
      </c>
      <c r="H16" s="40">
        <f>+'24-02-015 Ind. INTEGRA'!S43</f>
        <v>0</v>
      </c>
      <c r="I16" s="40">
        <f>+'24-02-015 Ind. INTEGRA'!T43</f>
        <v>0</v>
      </c>
      <c r="J16" s="40">
        <f>+'24-02-015 Ind. INTEGRA'!U43</f>
        <v>0</v>
      </c>
      <c r="K16" s="40">
        <f>+'24-02-015 Ind. INTEGRA'!V43</f>
        <v>0</v>
      </c>
      <c r="L16" s="40">
        <f>+'24-02-015 Ind. INTEGRA'!W43</f>
        <v>0</v>
      </c>
      <c r="M16" s="40">
        <f>+'24-02-015 Ind. INTEGRA'!X43</f>
        <v>0</v>
      </c>
      <c r="N16" s="40">
        <f>+'24-02-015 Ind. INTEGRA'!Y43</f>
        <v>0</v>
      </c>
      <c r="O16" s="40">
        <f>+'24-02-015 Ind. INTEGRA'!Z43</f>
        <v>0</v>
      </c>
      <c r="P16" s="40">
        <f>+'24-02-015 Ind. INTEGRA'!AA43</f>
        <v>0</v>
      </c>
      <c r="Q16" s="40">
        <f>+'24-02-015 Ind. INTEGRA'!AB43</f>
        <v>0</v>
      </c>
      <c r="R16" s="40">
        <f>+'24-02-015 Ind. INTEGRA'!AC43</f>
        <v>0</v>
      </c>
      <c r="S16" s="40">
        <f>+'24-02-015 Ind. INTEGRA'!AD43</f>
        <v>0</v>
      </c>
      <c r="T16" s="40">
        <f>+'24-02-015 Ind. INTEGRA'!AE43</f>
        <v>0</v>
      </c>
      <c r="U16" s="40">
        <f>+'24-02-015 Ind. INTEGRA'!AF43</f>
        <v>0</v>
      </c>
      <c r="V16" s="40">
        <f>+'24-02-015 Ind. INTEGRA'!AG43</f>
        <v>0</v>
      </c>
      <c r="W16" s="40">
        <f>+'24-02-015 Ind. INTEGRA'!AH43</f>
        <v>0</v>
      </c>
      <c r="X16" s="61">
        <f>+'24-02-015 Ind. INTEGRA'!AI43</f>
        <v>0</v>
      </c>
      <c r="Y16" s="61">
        <f>+'24-02-015 Ind. INTEGRA'!AJ43</f>
        <v>0</v>
      </c>
    </row>
    <row r="17" spans="1:25" ht="24.75" customHeight="1" x14ac:dyDescent="0.25">
      <c r="A17" s="60" t="s">
        <v>61</v>
      </c>
      <c r="B17" s="40">
        <f>+'24-02-015 Ind. INTEGRA'!J47</f>
        <v>0</v>
      </c>
      <c r="C17" s="40">
        <f>+'24-02-015 Ind. INTEGRA'!K47</f>
        <v>0</v>
      </c>
      <c r="D17" s="40">
        <f>+'24-02-015 Ind. INTEGRA'!M47</f>
        <v>0</v>
      </c>
      <c r="E17" s="40">
        <f>+'24-02-015 Ind. INTEGRA'!N47</f>
        <v>0</v>
      </c>
      <c r="F17" s="40">
        <f>+'24-02-015 Ind. INTEGRA'!O47</f>
        <v>0</v>
      </c>
      <c r="G17" s="40">
        <f>+'24-02-015 Ind. INTEGRA'!R47</f>
        <v>0</v>
      </c>
      <c r="H17" s="40">
        <f>+'24-02-015 Ind. INTEGRA'!S47</f>
        <v>0</v>
      </c>
      <c r="I17" s="40">
        <f>+'24-02-015 Ind. INTEGRA'!T47</f>
        <v>0</v>
      </c>
      <c r="J17" s="40">
        <f>+'24-02-015 Ind. INTEGRA'!U47</f>
        <v>0</v>
      </c>
      <c r="K17" s="40">
        <f>+'24-02-015 Ind. INTEGRA'!V47</f>
        <v>0</v>
      </c>
      <c r="L17" s="40">
        <f>+'24-02-015 Ind. INTEGRA'!W47</f>
        <v>0</v>
      </c>
      <c r="M17" s="40">
        <f>+'24-02-015 Ind. INTEGRA'!X47</f>
        <v>0</v>
      </c>
      <c r="N17" s="40">
        <f>+'24-02-015 Ind. INTEGRA'!Y47</f>
        <v>0</v>
      </c>
      <c r="O17" s="40">
        <f>+'24-02-015 Ind. INTEGRA'!Z47</f>
        <v>0</v>
      </c>
      <c r="P17" s="40">
        <f>+'24-02-015 Ind. INTEGRA'!AA47</f>
        <v>0</v>
      </c>
      <c r="Q17" s="40">
        <f>+'24-02-015 Ind. INTEGRA'!AB47</f>
        <v>0</v>
      </c>
      <c r="R17" s="40">
        <f>+'24-02-015 Ind. INTEGRA'!AC47</f>
        <v>0</v>
      </c>
      <c r="S17" s="40">
        <f>+'24-02-015 Ind. INTEGRA'!AD47</f>
        <v>0</v>
      </c>
      <c r="T17" s="40">
        <f>+'24-02-015 Ind. INTEGRA'!AE47</f>
        <v>0</v>
      </c>
      <c r="U17" s="40">
        <f>+'24-02-015 Ind. INTEGRA'!AF47</f>
        <v>0</v>
      </c>
      <c r="V17" s="40">
        <f>+'24-02-015 Ind. INTEGRA'!AG47</f>
        <v>0</v>
      </c>
      <c r="W17" s="40">
        <f>+'24-02-015 Ind. INTEGRA'!AH47</f>
        <v>0</v>
      </c>
      <c r="X17" s="61">
        <f>+'24-02-015 Ind. INTEGRA'!AI47</f>
        <v>0</v>
      </c>
      <c r="Y17" s="61">
        <f>+'24-02-015 Ind. INTEGRA'!AJ44</f>
        <v>0</v>
      </c>
    </row>
    <row r="18" spans="1:25" ht="24.75" customHeight="1" x14ac:dyDescent="0.25">
      <c r="A18" s="60" t="s">
        <v>63</v>
      </c>
      <c r="B18" s="40">
        <f>+'24-02-015 Ind. INTEGRA'!J51</f>
        <v>0</v>
      </c>
      <c r="C18" s="40">
        <f>+'24-02-015 Ind. INTEGRA'!K51</f>
        <v>0</v>
      </c>
      <c r="D18" s="40">
        <f>+'24-02-015 Ind. INTEGRA'!M51</f>
        <v>0</v>
      </c>
      <c r="E18" s="40">
        <f>+'24-02-015 Ind. INTEGRA'!N51</f>
        <v>0</v>
      </c>
      <c r="F18" s="40">
        <f>+'24-02-015 Ind. INTEGRA'!O51</f>
        <v>0</v>
      </c>
      <c r="G18" s="40">
        <f>+'24-02-015 Ind. INTEGRA'!R51</f>
        <v>0</v>
      </c>
      <c r="H18" s="40">
        <f>+'24-02-015 Ind. INTEGRA'!S51</f>
        <v>0</v>
      </c>
      <c r="I18" s="40">
        <f>+'24-02-015 Ind. INTEGRA'!T51</f>
        <v>0</v>
      </c>
      <c r="J18" s="40">
        <f>+'24-02-015 Ind. INTEGRA'!U51</f>
        <v>0</v>
      </c>
      <c r="K18" s="40">
        <f>+'24-02-015 Ind. INTEGRA'!V51</f>
        <v>0</v>
      </c>
      <c r="L18" s="40">
        <f>+'24-02-015 Ind. INTEGRA'!W51</f>
        <v>0</v>
      </c>
      <c r="M18" s="40">
        <f>+'24-02-015 Ind. INTEGRA'!X51</f>
        <v>0</v>
      </c>
      <c r="N18" s="40">
        <f>+'24-02-015 Ind. INTEGRA'!Y51</f>
        <v>0</v>
      </c>
      <c r="O18" s="40">
        <f>+'24-02-015 Ind. INTEGRA'!Z51</f>
        <v>0</v>
      </c>
      <c r="P18" s="40">
        <f>+'24-02-015 Ind. INTEGRA'!AA51</f>
        <v>0</v>
      </c>
      <c r="Q18" s="40">
        <f>+'24-02-015 Ind. INTEGRA'!AB51</f>
        <v>0</v>
      </c>
      <c r="R18" s="40">
        <f>+'24-02-015 Ind. INTEGRA'!AC51</f>
        <v>0</v>
      </c>
      <c r="S18" s="40">
        <f>+'24-02-015 Ind. INTEGRA'!AD51</f>
        <v>0</v>
      </c>
      <c r="T18" s="40">
        <f>+'24-02-015 Ind. INTEGRA'!AE51</f>
        <v>0</v>
      </c>
      <c r="U18" s="40">
        <f>+'24-02-015 Ind. INTEGRA'!AF51</f>
        <v>0</v>
      </c>
      <c r="V18" s="40">
        <f>+'24-02-015 Ind. INTEGRA'!AG51</f>
        <v>0</v>
      </c>
      <c r="W18" s="40">
        <f>+'24-02-015 Ind. INTEGRA'!AH51</f>
        <v>0</v>
      </c>
      <c r="X18" s="61">
        <f>+'24-02-015 Ind. INTEGRA'!AI51</f>
        <v>0</v>
      </c>
      <c r="Y18" s="61">
        <f>+'24-02-015 Ind. INTEGRA'!AJ51</f>
        <v>0</v>
      </c>
    </row>
    <row r="19" spans="1:25" ht="24.75" customHeight="1" x14ac:dyDescent="0.25">
      <c r="A19" s="60" t="s">
        <v>65</v>
      </c>
      <c r="B19" s="40">
        <f>+'24-02-015 Ind. INTEGRA'!J55</f>
        <v>0</v>
      </c>
      <c r="C19" s="40">
        <f>+'24-02-015 Ind. INTEGRA'!K55</f>
        <v>0</v>
      </c>
      <c r="D19" s="40">
        <f>+'24-02-015 Ind. INTEGRA'!M55</f>
        <v>0</v>
      </c>
      <c r="E19" s="40">
        <f>+'24-02-015 Ind. INTEGRA'!N55</f>
        <v>0</v>
      </c>
      <c r="F19" s="40">
        <f>+'24-02-015 Ind. INTEGRA'!O55</f>
        <v>0</v>
      </c>
      <c r="G19" s="40">
        <f>+'24-02-015 Ind. INTEGRA'!R55</f>
        <v>0</v>
      </c>
      <c r="H19" s="40">
        <f>+'24-02-015 Ind. INTEGRA'!S55</f>
        <v>0</v>
      </c>
      <c r="I19" s="40">
        <f>+'24-02-015 Ind. INTEGRA'!T55</f>
        <v>0</v>
      </c>
      <c r="J19" s="40">
        <f>+'24-02-015 Ind. INTEGRA'!U55</f>
        <v>0</v>
      </c>
      <c r="K19" s="40">
        <f>+'24-02-015 Ind. INTEGRA'!V55</f>
        <v>0</v>
      </c>
      <c r="L19" s="40">
        <f>+'24-02-015 Ind. INTEGRA'!W55</f>
        <v>0</v>
      </c>
      <c r="M19" s="40">
        <f>+'24-02-015 Ind. INTEGRA'!X55</f>
        <v>0</v>
      </c>
      <c r="N19" s="40">
        <f>+'24-02-015 Ind. INTEGRA'!Y55</f>
        <v>0</v>
      </c>
      <c r="O19" s="40">
        <f>+'24-02-015 Ind. INTEGRA'!Z55</f>
        <v>0</v>
      </c>
      <c r="P19" s="40">
        <f>+'24-02-015 Ind. INTEGRA'!AA55</f>
        <v>0</v>
      </c>
      <c r="Q19" s="40">
        <f>+'24-02-015 Ind. INTEGRA'!AB55</f>
        <v>0</v>
      </c>
      <c r="R19" s="40">
        <f>+'24-02-015 Ind. INTEGRA'!AC55</f>
        <v>0</v>
      </c>
      <c r="S19" s="40">
        <f>+'24-02-015 Ind. INTEGRA'!AD55</f>
        <v>0</v>
      </c>
      <c r="T19" s="40">
        <f>+'24-02-015 Ind. INTEGRA'!AE55</f>
        <v>0</v>
      </c>
      <c r="U19" s="40">
        <f>+'24-02-015 Ind. INTEGRA'!AF55</f>
        <v>0</v>
      </c>
      <c r="V19" s="40">
        <f>+'24-02-015 Ind. INTEGRA'!AG55</f>
        <v>0</v>
      </c>
      <c r="W19" s="40">
        <f>+'24-02-015 Ind. INTEGRA'!AH55</f>
        <v>0</v>
      </c>
      <c r="X19" s="61">
        <f>+'24-02-015 Ind. INTEGRA'!AI55</f>
        <v>0</v>
      </c>
      <c r="Y19" s="61">
        <f>+'24-02-015 Ind. INTEGRA'!AJ55</f>
        <v>0</v>
      </c>
    </row>
    <row r="20" spans="1:25" ht="24.75" customHeight="1" x14ac:dyDescent="0.25">
      <c r="A20" s="62" t="s">
        <v>67</v>
      </c>
      <c r="B20" s="40">
        <f>+'24-02-015 Ind. INTEGRA'!J59</f>
        <v>0</v>
      </c>
      <c r="C20" s="40">
        <f>+'24-02-015 Ind. INTEGRA'!K59</f>
        <v>0</v>
      </c>
      <c r="D20" s="40">
        <f>+'24-02-015 Ind. INTEGRA'!M59</f>
        <v>0</v>
      </c>
      <c r="E20" s="40">
        <f>+'24-02-015 Ind. INTEGRA'!N59</f>
        <v>0</v>
      </c>
      <c r="F20" s="40">
        <f>+'24-02-015 Ind. INTEGRA'!O59</f>
        <v>0</v>
      </c>
      <c r="G20" s="40">
        <f>+'24-02-015 Ind. INTEGRA'!R59</f>
        <v>0</v>
      </c>
      <c r="H20" s="40">
        <f>+'24-02-015 Ind. INTEGRA'!S59</f>
        <v>0</v>
      </c>
      <c r="I20" s="40">
        <f>+'24-02-015 Ind. INTEGRA'!T59</f>
        <v>0</v>
      </c>
      <c r="J20" s="40">
        <f>+'24-02-015 Ind. INTEGRA'!U59</f>
        <v>0</v>
      </c>
      <c r="K20" s="40">
        <f>+'24-02-015 Ind. INTEGRA'!V59</f>
        <v>0</v>
      </c>
      <c r="L20" s="40">
        <f>+'24-02-015 Ind. INTEGRA'!W59</f>
        <v>0</v>
      </c>
      <c r="M20" s="40">
        <f>+'24-02-015 Ind. INTEGRA'!X59</f>
        <v>0</v>
      </c>
      <c r="N20" s="40">
        <f>+'24-02-015 Ind. INTEGRA'!Y59</f>
        <v>0</v>
      </c>
      <c r="O20" s="40">
        <f>+'24-02-015 Ind. INTEGRA'!Z59</f>
        <v>0</v>
      </c>
      <c r="P20" s="40">
        <f>+'24-02-015 Ind. INTEGRA'!AA59</f>
        <v>0</v>
      </c>
      <c r="Q20" s="40">
        <f>+'24-02-015 Ind. INTEGRA'!AB59</f>
        <v>0</v>
      </c>
      <c r="R20" s="40">
        <f>+'24-02-015 Ind. INTEGRA'!AC59</f>
        <v>0</v>
      </c>
      <c r="S20" s="40">
        <f>+'24-02-015 Ind. INTEGRA'!AD59</f>
        <v>0</v>
      </c>
      <c r="T20" s="40">
        <f>+'24-02-015 Ind. INTEGRA'!AE59</f>
        <v>0</v>
      </c>
      <c r="U20" s="40">
        <f>+'24-02-015 Ind. INTEGRA'!AF59</f>
        <v>0</v>
      </c>
      <c r="V20" s="40">
        <f>+'24-02-015 Ind. INTEGRA'!AG59</f>
        <v>0</v>
      </c>
      <c r="W20" s="40">
        <f>+'24-02-015 Ind. INTEGRA'!AH59</f>
        <v>0</v>
      </c>
      <c r="X20" s="61">
        <f>+'24-02-015 Ind. INTEGRA'!AI59</f>
        <v>0</v>
      </c>
      <c r="Y20" s="61">
        <f>+'24-02-015 Ind. INTEGRA'!AJ59</f>
        <v>0</v>
      </c>
    </row>
    <row r="21" spans="1:25" ht="24.75" customHeight="1" x14ac:dyDescent="0.25">
      <c r="A21" s="62" t="s">
        <v>69</v>
      </c>
      <c r="B21" s="40">
        <f>+'24-02-015 Ind. INTEGRA'!J63</f>
        <v>0</v>
      </c>
      <c r="C21" s="40">
        <f>+'24-02-015 Ind. INTEGRA'!K63</f>
        <v>0</v>
      </c>
      <c r="D21" s="40">
        <f>+'24-02-015 Ind. INTEGRA'!M63</f>
        <v>0</v>
      </c>
      <c r="E21" s="40">
        <f>+'24-02-015 Ind. INTEGRA'!N63</f>
        <v>0</v>
      </c>
      <c r="F21" s="40">
        <f>+'24-02-015 Ind. INTEGRA'!O63</f>
        <v>0</v>
      </c>
      <c r="G21" s="40">
        <f>+'24-02-015 Ind. INTEGRA'!R63</f>
        <v>0</v>
      </c>
      <c r="H21" s="40">
        <f>+'24-02-015 Ind. INTEGRA'!S63</f>
        <v>0</v>
      </c>
      <c r="I21" s="40">
        <f>+'24-02-015 Ind. INTEGRA'!T63</f>
        <v>0</v>
      </c>
      <c r="J21" s="40">
        <f>+'24-02-015 Ind. INTEGRA'!U63</f>
        <v>0</v>
      </c>
      <c r="K21" s="40">
        <f>+'24-02-015 Ind. INTEGRA'!V63</f>
        <v>0</v>
      </c>
      <c r="L21" s="40">
        <f>+'24-02-015 Ind. INTEGRA'!W63</f>
        <v>0</v>
      </c>
      <c r="M21" s="40">
        <f>+'24-02-015 Ind. INTEGRA'!X63</f>
        <v>0</v>
      </c>
      <c r="N21" s="40">
        <f>+'24-02-015 Ind. INTEGRA'!Y63</f>
        <v>0</v>
      </c>
      <c r="O21" s="40">
        <f>+'24-02-015 Ind. INTEGRA'!Z63</f>
        <v>0</v>
      </c>
      <c r="P21" s="40">
        <f>+'24-02-015 Ind. INTEGRA'!AA63</f>
        <v>0</v>
      </c>
      <c r="Q21" s="40">
        <f>+'24-02-015 Ind. INTEGRA'!AB63</f>
        <v>0</v>
      </c>
      <c r="R21" s="40">
        <f>+'24-02-015 Ind. INTEGRA'!AC63</f>
        <v>0</v>
      </c>
      <c r="S21" s="40">
        <f>+'24-02-015 Ind. INTEGRA'!AD63</f>
        <v>0</v>
      </c>
      <c r="T21" s="40">
        <f>+'24-02-015 Ind. INTEGRA'!AE63</f>
        <v>0</v>
      </c>
      <c r="U21" s="40">
        <f>+'24-02-015 Ind. INTEGRA'!AF63</f>
        <v>0</v>
      </c>
      <c r="V21" s="40">
        <f>+'24-02-015 Ind. INTEGRA'!AG63</f>
        <v>0</v>
      </c>
      <c r="W21" s="40">
        <f>+'24-02-015 Ind. INTEGRA'!AH63</f>
        <v>0</v>
      </c>
      <c r="X21" s="61">
        <f>+'24-02-015 Ind. INTEGRA'!AI63</f>
        <v>0</v>
      </c>
      <c r="Y21" s="61">
        <f>+'24-02-015 Ind. INTEGRA'!AJ63</f>
        <v>0</v>
      </c>
    </row>
    <row r="22" spans="1:25" ht="24.75" customHeight="1" x14ac:dyDescent="0.25">
      <c r="A22" s="62" t="s">
        <v>81</v>
      </c>
      <c r="B22" s="40">
        <f>+'24-02-015 Ind. INTEGRA'!J67</f>
        <v>0</v>
      </c>
      <c r="C22" s="40">
        <f>+'24-02-015 Ind. INTEGRA'!K67</f>
        <v>0</v>
      </c>
      <c r="D22" s="40">
        <f>+'24-02-015 Ind. INTEGRA'!M64</f>
        <v>0</v>
      </c>
      <c r="E22" s="40">
        <f>+'24-02-015 Ind. INTEGRA'!N64</f>
        <v>0</v>
      </c>
      <c r="F22" s="40">
        <f>+'24-02-015 Ind. INTEGRA'!O64</f>
        <v>0</v>
      </c>
      <c r="G22" s="40">
        <f>+'24-02-015 Ind. INTEGRA'!R64</f>
        <v>0</v>
      </c>
      <c r="H22" s="40">
        <f>+'24-02-015 Ind. INTEGRA'!S64</f>
        <v>0</v>
      </c>
      <c r="I22" s="40">
        <f>+'24-02-015 Ind. INTEGRA'!T64</f>
        <v>0</v>
      </c>
      <c r="J22" s="40">
        <f>+'24-02-015 Ind. INTEGRA'!U67</f>
        <v>0</v>
      </c>
      <c r="K22" s="40">
        <f>+'24-02-015 Ind. INTEGRA'!V64</f>
        <v>0</v>
      </c>
      <c r="L22" s="40">
        <f>+'24-02-015 Ind. INTEGRA'!W64</f>
        <v>0</v>
      </c>
      <c r="M22" s="40">
        <f>+'24-02-015 Ind. INTEGRA'!X64</f>
        <v>0</v>
      </c>
      <c r="N22" s="40">
        <f>+'24-02-015 Ind. INTEGRA'!Y67</f>
        <v>0</v>
      </c>
      <c r="O22" s="40">
        <f>+'24-02-015 Ind. INTEGRA'!Z64</f>
        <v>0</v>
      </c>
      <c r="P22" s="40">
        <f>+'24-02-015 Ind. INTEGRA'!AA64</f>
        <v>0</v>
      </c>
      <c r="Q22" s="40">
        <f>+'24-02-015 Ind. INTEGRA'!AB64</f>
        <v>0</v>
      </c>
      <c r="R22" s="40">
        <f>+'24-02-015 Ind. INTEGRA'!AC67</f>
        <v>0</v>
      </c>
      <c r="S22" s="40">
        <f>+'24-02-015 Ind. INTEGRA'!AD64</f>
        <v>0</v>
      </c>
      <c r="T22" s="40">
        <f>+'24-02-015 Ind. INTEGRA'!AE64</f>
        <v>0</v>
      </c>
      <c r="U22" s="40">
        <f>+'24-02-015 Ind. INTEGRA'!AF64</f>
        <v>0</v>
      </c>
      <c r="V22" s="40">
        <f>+'24-02-015 Ind. INTEGRA'!AG67</f>
        <v>0</v>
      </c>
      <c r="W22" s="40">
        <f>+'24-02-015 Ind. INTEGRA'!AH67</f>
        <v>0</v>
      </c>
      <c r="X22" s="61">
        <f>+'24-02-015 Ind. INTEGRA'!AI67</f>
        <v>0</v>
      </c>
      <c r="Y22" s="61">
        <f>+'24-02-015 Ind. INTEGRA'!AJ67</f>
        <v>0</v>
      </c>
    </row>
    <row r="23" spans="1:25" ht="24.75" customHeight="1" x14ac:dyDescent="0.25">
      <c r="A23" s="62" t="s">
        <v>71</v>
      </c>
      <c r="B23" s="40">
        <f>+'24-02-015 Ind. INTEGRA'!J71</f>
        <v>0</v>
      </c>
      <c r="C23" s="40">
        <f>+'24-02-015 Ind. INTEGRA'!K71</f>
        <v>0</v>
      </c>
      <c r="D23" s="40">
        <f>+'24-02-015 Ind. INTEGRA'!M71</f>
        <v>0</v>
      </c>
      <c r="E23" s="40">
        <f>+'24-02-015 Ind. INTEGRA'!N71</f>
        <v>0</v>
      </c>
      <c r="F23" s="40">
        <f>+'24-02-015 Ind. INTEGRA'!O71</f>
        <v>0</v>
      </c>
      <c r="G23" s="40">
        <f>+'24-02-015 Ind. INTEGRA'!R71</f>
        <v>0</v>
      </c>
      <c r="H23" s="40">
        <f>+'24-02-015 Ind. INTEGRA'!S71</f>
        <v>0</v>
      </c>
      <c r="I23" s="40">
        <f>+'24-02-015 Ind. INTEGRA'!T71</f>
        <v>0</v>
      </c>
      <c r="J23" s="40">
        <f>+'24-02-015 Ind. INTEGRA'!U71</f>
        <v>0</v>
      </c>
      <c r="K23" s="40">
        <f>+'24-02-015 Ind. INTEGRA'!V71</f>
        <v>0</v>
      </c>
      <c r="L23" s="40">
        <f>+'24-02-015 Ind. INTEGRA'!W71</f>
        <v>0</v>
      </c>
      <c r="M23" s="40">
        <f>+'24-02-015 Ind. INTEGRA'!X71</f>
        <v>0</v>
      </c>
      <c r="N23" s="40">
        <f>+'24-02-015 Ind. INTEGRA'!Y71</f>
        <v>0</v>
      </c>
      <c r="O23" s="40">
        <f>+'24-02-015 Ind. INTEGRA'!Z71</f>
        <v>0</v>
      </c>
      <c r="P23" s="40">
        <f>+'24-02-015 Ind. INTEGRA'!AA71</f>
        <v>0</v>
      </c>
      <c r="Q23" s="40">
        <f>+'24-02-015 Ind. INTEGRA'!AB71</f>
        <v>0</v>
      </c>
      <c r="R23" s="40">
        <f>+'24-02-015 Ind. INTEGRA'!AC71</f>
        <v>0</v>
      </c>
      <c r="S23" s="40">
        <f>+'24-02-015 Ind. INTEGRA'!AD71</f>
        <v>0</v>
      </c>
      <c r="T23" s="40">
        <f>+'24-02-015 Ind. INTEGRA'!AE71</f>
        <v>0</v>
      </c>
      <c r="U23" s="40">
        <f>+'24-02-015 Ind. INTEGRA'!AF71</f>
        <v>0</v>
      </c>
      <c r="V23" s="40">
        <f>+'24-02-015 Ind. INTEGRA'!AG71</f>
        <v>0</v>
      </c>
      <c r="W23" s="40">
        <f>+'24-02-015 Ind. INTEGRA'!AH71</f>
        <v>0</v>
      </c>
      <c r="X23" s="61">
        <f>+'24-02-015 Ind. INTEGRA'!AI71</f>
        <v>0</v>
      </c>
      <c r="Y23" s="61">
        <f>+'24-02-015 Ind. INTEGRA'!AJ71</f>
        <v>0</v>
      </c>
    </row>
    <row r="24" spans="1:25" ht="24.75" customHeight="1" x14ac:dyDescent="0.25">
      <c r="A24" s="63" t="s">
        <v>73</v>
      </c>
      <c r="B24" s="40">
        <f>+'24-02-015 Ind. INTEGRA'!J75</f>
        <v>2325944000</v>
      </c>
      <c r="C24" s="40">
        <f>+'24-02-015 Ind. INTEGRA'!K75</f>
        <v>2325944000</v>
      </c>
      <c r="D24" s="40">
        <f>+'24-02-015 Ind. INTEGRA'!M75</f>
        <v>0</v>
      </c>
      <c r="E24" s="40">
        <f>+'24-02-015 Ind. INTEGRA'!N75</f>
        <v>0</v>
      </c>
      <c r="F24" s="40">
        <f>+'24-02-015 Ind. INTEGRA'!O75</f>
        <v>0</v>
      </c>
      <c r="G24" s="40">
        <f>+'24-02-015 Ind. INTEGRA'!R75</f>
        <v>0</v>
      </c>
      <c r="H24" s="40">
        <f>+'24-02-015 Ind. INTEGRA'!S75</f>
        <v>0</v>
      </c>
      <c r="I24" s="40">
        <f>+'24-02-015 Ind. INTEGRA'!T75</f>
        <v>0</v>
      </c>
      <c r="J24" s="40">
        <f>+'24-02-015 Ind. INTEGRA'!U75</f>
        <v>0</v>
      </c>
      <c r="K24" s="40">
        <f>+'24-02-015 Ind. INTEGRA'!V75</f>
        <v>0</v>
      </c>
      <c r="L24" s="40">
        <f>+'24-02-015 Ind. INTEGRA'!W75</f>
        <v>0</v>
      </c>
      <c r="M24" s="40">
        <f>+'24-02-015 Ind. INTEGRA'!X75</f>
        <v>0</v>
      </c>
      <c r="N24" s="40">
        <f>+'24-02-015 Ind. INTEGRA'!Y75</f>
        <v>0</v>
      </c>
      <c r="O24" s="40">
        <f>+'24-02-015 Ind. INTEGRA'!Z75</f>
        <v>0</v>
      </c>
      <c r="P24" s="40">
        <f>+'24-02-015 Ind. INTEGRA'!AA75</f>
        <v>0</v>
      </c>
      <c r="Q24" s="40">
        <f>+'24-02-015 Ind. INTEGRA'!AB75</f>
        <v>0</v>
      </c>
      <c r="R24" s="40">
        <f>+'24-02-015 Ind. INTEGRA'!AC75</f>
        <v>0</v>
      </c>
      <c r="S24" s="40">
        <f>+'24-02-015 Ind. INTEGRA'!AD75</f>
        <v>0</v>
      </c>
      <c r="T24" s="40">
        <f>+'24-02-015 Ind. INTEGRA'!AE75</f>
        <v>0</v>
      </c>
      <c r="U24" s="40">
        <f>+'24-02-015 Ind. INTEGRA'!AF75</f>
        <v>0</v>
      </c>
      <c r="V24" s="40">
        <f>+'24-02-015 Ind. INTEGRA'!AG75</f>
        <v>0</v>
      </c>
      <c r="W24" s="40">
        <f>+'24-02-015 Ind. INTEGRA'!AH75</f>
        <v>0</v>
      </c>
      <c r="X24" s="61">
        <f>+'24-02-015 Ind. INTEGRA'!AI75</f>
        <v>0</v>
      </c>
      <c r="Y24" s="61">
        <f>+'24-02-015 Ind. INTEGRA'!AJ75</f>
        <v>0</v>
      </c>
    </row>
    <row r="25" spans="1:25" ht="34.5" customHeight="1" x14ac:dyDescent="0.25">
      <c r="A25" s="65" t="str">
        <f>"TOTAL ASIG."&amp;" "&amp;$A$5</f>
        <v>TOTAL ASIG. 24-02-015 "INTEGRA - Subsecretaria de Educación Parvularia"</v>
      </c>
      <c r="B25" s="66">
        <f>SUM(B8:B24)</f>
        <v>2325944000</v>
      </c>
      <c r="C25" s="66">
        <f t="shared" ref="C25:V25" si="0">SUM(C8:C24)</f>
        <v>2325944000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+'24-02-015 Ind. INTEGRA'!AI76</f>
        <v>0</v>
      </c>
      <c r="Y25" s="67">
        <f>'24-02-015 Ind. INTEGRA'!AJ76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57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A503A-8CFC-4950-8E41-01A26EEBFD1F}">
  <sheetPr codeName="Hoja13">
    <tabColor rgb="FF007DB5"/>
    <pageSetUpPr fitToPage="1"/>
  </sheetPr>
  <dimension ref="A1:DB95"/>
  <sheetViews>
    <sheetView zoomScaleNormal="100" workbookViewId="0">
      <pane xSplit="20" ySplit="7" topLeftCell="X69" activePane="bottomRight" state="frozen"/>
      <selection pane="topRight" activeCell="U1" sqref="U1"/>
      <selection pane="bottomLeft" activeCell="A8" sqref="A8"/>
      <selection pane="bottomRight" activeCell="U76" sqref="U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5.28515625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87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50575000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113</v>
      </c>
      <c r="D73" s="34">
        <v>45741</v>
      </c>
      <c r="E73" s="26" t="s">
        <v>103</v>
      </c>
      <c r="F73" s="26" t="s">
        <v>104</v>
      </c>
      <c r="G73" s="26"/>
      <c r="H73" s="36"/>
      <c r="I73" s="38"/>
      <c r="J73" s="78"/>
      <c r="K73" s="41">
        <v>50575000</v>
      </c>
      <c r="L73" s="39"/>
      <c r="M73" s="31"/>
      <c r="N73" s="42"/>
      <c r="O73" s="31"/>
      <c r="P73" s="43"/>
      <c r="Q73" s="43"/>
      <c r="R73" s="19">
        <v>50575000</v>
      </c>
      <c r="S73" s="19"/>
      <c r="T73" s="19"/>
      <c r="U73" s="8">
        <f>SUM(R73:T73)</f>
        <v>50575000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50575000</v>
      </c>
      <c r="AI73" s="20">
        <f>IF(ISERROR(AH73/J72),0,AH73/J72)</f>
        <v>1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50575000</v>
      </c>
      <c r="K75" s="56">
        <f>SUM(K73:K73)</f>
        <v>50575000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50575000</v>
      </c>
      <c r="S75" s="56">
        <f t="shared" si="16"/>
        <v>0</v>
      </c>
      <c r="T75" s="56">
        <f t="shared" si="16"/>
        <v>0</v>
      </c>
      <c r="U75" s="56">
        <f t="shared" si="16"/>
        <v>50575000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50575000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24-02-020 "Programa de Educación Media - JUNAEB"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50575000</v>
      </c>
      <c r="K76" s="66">
        <f t="shared" ref="K76:AH76" si="17">SUM(K11,K15,K19,K23,K27,K31,K35,K39,K43,K47,K51,K55,K59,K63,K67,K71,K75)</f>
        <v>50575000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50575000</v>
      </c>
      <c r="S76" s="66">
        <f t="shared" si="17"/>
        <v>0</v>
      </c>
      <c r="T76" s="66">
        <f t="shared" si="17"/>
        <v>0</v>
      </c>
      <c r="U76" s="66">
        <f t="shared" si="17"/>
        <v>50575000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50575000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118AF3CB-B343-4827-AEFB-8395AF21504B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27B99EA-E354-4038-8497-FA111F6452D5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F3BA40D9-8865-45BD-9757-C46C9D14EFB8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5895DC7E-FA8C-42BE-A266-7B4F5FBDAD3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9762A5E1-019B-469D-9DB6-DDD048F4CAF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B21EF6ED-2B10-43F2-A59C-05DC5525FE72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ECB4206-E294-49C5-A625-8BC9418B1EC5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F937F98A-931B-4860-AD72-4786947A850C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21FD-5363-45D6-BBDA-D5674F54689E}">
  <sheetPr codeName="Hoja14">
    <tabColor rgb="FF33CCFF"/>
    <pageSetUpPr fitToPage="1"/>
  </sheetPr>
  <dimension ref="A1:Y42"/>
  <sheetViews>
    <sheetView topLeftCell="A5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87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+'24-02-020 Ind. EM - JUNAEB '!J11</f>
        <v>0</v>
      </c>
      <c r="C8" s="40">
        <f>+'24-02-020 Ind. EM - JUNAEB '!K11</f>
        <v>0</v>
      </c>
      <c r="D8" s="40">
        <f>+'24-02-020 Ind. EM - JUNAEB '!M11</f>
        <v>0</v>
      </c>
      <c r="E8" s="40">
        <f>+'24-02-020 Ind. EM - JUNAEB '!N11</f>
        <v>0</v>
      </c>
      <c r="F8" s="40">
        <f>+'24-02-020 Ind. EM - JUNAEB '!O11</f>
        <v>0</v>
      </c>
      <c r="G8" s="40">
        <f>+'24-02-020 Ind. EM - JUNAEB '!R11</f>
        <v>0</v>
      </c>
      <c r="H8" s="40">
        <f>+'24-02-020 Ind. EM - JUNAEB '!S11</f>
        <v>0</v>
      </c>
      <c r="I8" s="40">
        <f>+'24-02-020 Ind. EM - JUNAEB '!T11</f>
        <v>0</v>
      </c>
      <c r="J8" s="40">
        <f>+'24-02-020 Ind. EM - JUNAEB '!U11</f>
        <v>0</v>
      </c>
      <c r="K8" s="40">
        <f>+'24-02-020 Ind. EM - JUNAEB '!V11</f>
        <v>0</v>
      </c>
      <c r="L8" s="40">
        <f>+'24-02-020 Ind. EM - JUNAEB '!W11</f>
        <v>0</v>
      </c>
      <c r="M8" s="40">
        <f>+'24-02-020 Ind. EM - JUNAEB '!X11</f>
        <v>0</v>
      </c>
      <c r="N8" s="40">
        <f>+'24-02-020 Ind. EM - JUNAEB '!Y11</f>
        <v>0</v>
      </c>
      <c r="O8" s="40">
        <f>+'24-02-020 Ind. EM - JUNAEB '!Z11</f>
        <v>0</v>
      </c>
      <c r="P8" s="40">
        <f>+'24-02-020 Ind. EM - JUNAEB '!AA11</f>
        <v>0</v>
      </c>
      <c r="Q8" s="40">
        <f>+'24-02-020 Ind. EM - JUNAEB '!AB11</f>
        <v>0</v>
      </c>
      <c r="R8" s="40">
        <f>+'24-02-020 Ind. EM - JUNAEB '!AC11</f>
        <v>0</v>
      </c>
      <c r="S8" s="40">
        <f>+'24-02-020 Ind. EM - JUNAEB '!AD11</f>
        <v>0</v>
      </c>
      <c r="T8" s="40">
        <f>+'24-02-020 Ind. EM - JUNAEB '!AE11</f>
        <v>0</v>
      </c>
      <c r="U8" s="40">
        <f>+'24-02-020 Ind. EM - JUNAEB '!AF11</f>
        <v>0</v>
      </c>
      <c r="V8" s="40">
        <f>+'24-02-020 Ind. EM - JUNAEB '!AG11</f>
        <v>0</v>
      </c>
      <c r="W8" s="40">
        <f>+'24-02-020 Ind. EM - JUNAEB '!AH11</f>
        <v>0</v>
      </c>
      <c r="X8" s="61">
        <f>+'24-02-020 Ind. EM - JUNAEB '!AI11</f>
        <v>0</v>
      </c>
      <c r="Y8" s="61">
        <f>+'24-02-020 Ind. EM - JUNAEB '!AJ11</f>
        <v>0</v>
      </c>
    </row>
    <row r="9" spans="1:25" ht="24.75" customHeight="1" x14ac:dyDescent="0.25">
      <c r="A9" s="60" t="s">
        <v>45</v>
      </c>
      <c r="B9" s="40">
        <f>+'24-02-020 Ind. EM - JUNAEB '!J15</f>
        <v>0</v>
      </c>
      <c r="C9" s="40">
        <f>+'24-02-020 Ind. EM - JUNAEB '!K15</f>
        <v>0</v>
      </c>
      <c r="D9" s="40">
        <f>+'24-02-020 Ind. EM - JUNAEB '!M15</f>
        <v>0</v>
      </c>
      <c r="E9" s="40">
        <f>+'24-02-020 Ind. EM - JUNAEB '!N15</f>
        <v>0</v>
      </c>
      <c r="F9" s="40">
        <f>+'24-02-020 Ind. EM - JUNAEB '!O15</f>
        <v>0</v>
      </c>
      <c r="G9" s="40">
        <f>+'24-02-020 Ind. EM - JUNAEB '!R15</f>
        <v>0</v>
      </c>
      <c r="H9" s="40">
        <f>+'24-02-020 Ind. EM - JUNAEB '!S15</f>
        <v>0</v>
      </c>
      <c r="I9" s="40">
        <f>+'24-02-020 Ind. EM - JUNAEB '!T15</f>
        <v>0</v>
      </c>
      <c r="J9" s="40">
        <f>+'24-02-020 Ind. EM - JUNAEB '!U15</f>
        <v>0</v>
      </c>
      <c r="K9" s="40">
        <f>+'24-02-020 Ind. EM - JUNAEB '!V15</f>
        <v>0</v>
      </c>
      <c r="L9" s="40">
        <f>+'24-02-020 Ind. EM - JUNAEB '!W15</f>
        <v>0</v>
      </c>
      <c r="M9" s="40">
        <f>+'24-02-020 Ind. EM - JUNAEB '!X15</f>
        <v>0</v>
      </c>
      <c r="N9" s="40">
        <f>+'24-02-020 Ind. EM - JUNAEB '!Y15</f>
        <v>0</v>
      </c>
      <c r="O9" s="40">
        <f>+'24-02-020 Ind. EM - JUNAEB '!Z15</f>
        <v>0</v>
      </c>
      <c r="P9" s="40">
        <f>+'24-02-020 Ind. EM - JUNAEB '!AA15</f>
        <v>0</v>
      </c>
      <c r="Q9" s="40">
        <f>+'24-02-020 Ind. EM - JUNAEB '!AB15</f>
        <v>0</v>
      </c>
      <c r="R9" s="40">
        <f>+'24-02-020 Ind. EM - JUNAEB '!AC15</f>
        <v>0</v>
      </c>
      <c r="S9" s="40">
        <f>+'24-02-020 Ind. EM - JUNAEB '!AD15</f>
        <v>0</v>
      </c>
      <c r="T9" s="40">
        <f>+'24-02-020 Ind. EM - JUNAEB '!AE15</f>
        <v>0</v>
      </c>
      <c r="U9" s="40">
        <f>+'24-02-020 Ind. EM - JUNAEB '!AF15</f>
        <v>0</v>
      </c>
      <c r="V9" s="40">
        <f>+'24-02-020 Ind. EM - JUNAEB '!AG15</f>
        <v>0</v>
      </c>
      <c r="W9" s="40">
        <f>+'24-02-020 Ind. EM - JUNAEB '!AH15</f>
        <v>0</v>
      </c>
      <c r="X9" s="61">
        <f>+'24-02-020 Ind. EM - JUNAEB '!AI15</f>
        <v>0</v>
      </c>
      <c r="Y9" s="61">
        <f>+'24-02-020 Ind. EM - JUNAEB '!AJ15</f>
        <v>0</v>
      </c>
    </row>
    <row r="10" spans="1:25" ht="24.75" customHeight="1" x14ac:dyDescent="0.25">
      <c r="A10" s="60" t="s">
        <v>47</v>
      </c>
      <c r="B10" s="40">
        <f>+'24-02-020 Ind. EM - JUNAEB '!J19</f>
        <v>0</v>
      </c>
      <c r="C10" s="40">
        <f>+'24-02-020 Ind. EM - JUNAEB '!K19</f>
        <v>0</v>
      </c>
      <c r="D10" s="40">
        <f>+'24-02-020 Ind. EM - JUNAEB '!M19</f>
        <v>0</v>
      </c>
      <c r="E10" s="40">
        <f>+'24-02-020 Ind. EM - JUNAEB '!N19</f>
        <v>0</v>
      </c>
      <c r="F10" s="40">
        <f>+'24-02-020 Ind. EM - JUNAEB '!O19</f>
        <v>0</v>
      </c>
      <c r="G10" s="40">
        <f>+'24-02-020 Ind. EM - JUNAEB '!R19</f>
        <v>0</v>
      </c>
      <c r="H10" s="40">
        <f>+'24-02-020 Ind. EM - JUNAEB '!S19</f>
        <v>0</v>
      </c>
      <c r="I10" s="40">
        <f>+'24-02-020 Ind. EM - JUNAEB '!T19</f>
        <v>0</v>
      </c>
      <c r="J10" s="40">
        <f>+'24-02-020 Ind. EM - JUNAEB '!U19</f>
        <v>0</v>
      </c>
      <c r="K10" s="40">
        <f>+'24-02-020 Ind. EM - JUNAEB '!V19</f>
        <v>0</v>
      </c>
      <c r="L10" s="40">
        <f>+'24-02-020 Ind. EM - JUNAEB '!W19</f>
        <v>0</v>
      </c>
      <c r="M10" s="40">
        <f>+'24-02-020 Ind. EM - JUNAEB '!X19</f>
        <v>0</v>
      </c>
      <c r="N10" s="40">
        <f>+'24-02-020 Ind. EM - JUNAEB '!Y19</f>
        <v>0</v>
      </c>
      <c r="O10" s="40">
        <f>+'24-02-020 Ind. EM - JUNAEB '!Z19</f>
        <v>0</v>
      </c>
      <c r="P10" s="40">
        <f>+'24-02-020 Ind. EM - JUNAEB '!AA19</f>
        <v>0</v>
      </c>
      <c r="Q10" s="40">
        <f>+'24-02-020 Ind. EM - JUNAEB '!AB19</f>
        <v>0</v>
      </c>
      <c r="R10" s="40">
        <f>+'24-02-020 Ind. EM - JUNAEB '!AC19</f>
        <v>0</v>
      </c>
      <c r="S10" s="40">
        <f>+'24-02-020 Ind. EM - JUNAEB '!AD19</f>
        <v>0</v>
      </c>
      <c r="T10" s="40">
        <f>+'24-02-020 Ind. EM - JUNAEB '!AE19</f>
        <v>0</v>
      </c>
      <c r="U10" s="40">
        <f>+'24-02-020 Ind. EM - JUNAEB '!AF19</f>
        <v>0</v>
      </c>
      <c r="V10" s="40">
        <f>+'24-02-020 Ind. EM - JUNAEB '!AG19</f>
        <v>0</v>
      </c>
      <c r="W10" s="40">
        <f>+'24-02-020 Ind. EM - JUNAEB '!AH19</f>
        <v>0</v>
      </c>
      <c r="X10" s="61">
        <f>+'24-02-020 Ind. EM - JUNAEB '!AI19</f>
        <v>0</v>
      </c>
      <c r="Y10" s="61">
        <f>+'24-02-020 Ind. EM - JUNAEB '!AJ19</f>
        <v>0</v>
      </c>
    </row>
    <row r="11" spans="1:25" ht="24.75" customHeight="1" x14ac:dyDescent="0.25">
      <c r="A11" s="60" t="s">
        <v>49</v>
      </c>
      <c r="B11" s="40">
        <f>+'24-02-020 Ind. EM - JUNAEB '!J23</f>
        <v>0</v>
      </c>
      <c r="C11" s="40">
        <f>+'24-02-020 Ind. EM - JUNAEB '!K23</f>
        <v>0</v>
      </c>
      <c r="D11" s="40">
        <f>+'24-02-020 Ind. EM - JUNAEB '!M23</f>
        <v>0</v>
      </c>
      <c r="E11" s="40">
        <f>+'24-02-020 Ind. EM - JUNAEB '!N23</f>
        <v>0</v>
      </c>
      <c r="F11" s="40">
        <f>+'24-02-020 Ind. EM - JUNAEB '!O23</f>
        <v>0</v>
      </c>
      <c r="G11" s="40">
        <f>+'24-02-020 Ind. EM - JUNAEB '!R23</f>
        <v>0</v>
      </c>
      <c r="H11" s="40">
        <f>+'24-02-020 Ind. EM - JUNAEB '!S23</f>
        <v>0</v>
      </c>
      <c r="I11" s="40">
        <f>+'24-02-020 Ind. EM - JUNAEB '!T23</f>
        <v>0</v>
      </c>
      <c r="J11" s="40">
        <f>+'24-02-020 Ind. EM - JUNAEB '!U23</f>
        <v>0</v>
      </c>
      <c r="K11" s="40">
        <f>+'24-02-020 Ind. EM - JUNAEB '!V23</f>
        <v>0</v>
      </c>
      <c r="L11" s="40">
        <f>+'24-02-020 Ind. EM - JUNAEB '!W23</f>
        <v>0</v>
      </c>
      <c r="M11" s="40">
        <f>+'24-02-020 Ind. EM - JUNAEB '!X23</f>
        <v>0</v>
      </c>
      <c r="N11" s="40">
        <f>+'24-02-020 Ind. EM - JUNAEB '!Y23</f>
        <v>0</v>
      </c>
      <c r="O11" s="40">
        <f>+'24-02-020 Ind. EM - JUNAEB '!Z23</f>
        <v>0</v>
      </c>
      <c r="P11" s="40">
        <f>+'24-02-020 Ind. EM - JUNAEB '!AA23</f>
        <v>0</v>
      </c>
      <c r="Q11" s="40">
        <f>+'24-02-020 Ind. EM - JUNAEB '!AB23</f>
        <v>0</v>
      </c>
      <c r="R11" s="40">
        <f>+'24-02-020 Ind. EM - JUNAEB '!AC23</f>
        <v>0</v>
      </c>
      <c r="S11" s="40">
        <f>+'24-02-020 Ind. EM - JUNAEB '!AD23</f>
        <v>0</v>
      </c>
      <c r="T11" s="40">
        <f>+'24-02-020 Ind. EM - JUNAEB '!AE23</f>
        <v>0</v>
      </c>
      <c r="U11" s="40">
        <f>+'24-02-020 Ind. EM - JUNAEB '!AF23</f>
        <v>0</v>
      </c>
      <c r="V11" s="40">
        <f>+'24-02-020 Ind. EM - JUNAEB '!AG23</f>
        <v>0</v>
      </c>
      <c r="W11" s="40">
        <f>+'24-02-020 Ind. EM - JUNAEB '!AH23</f>
        <v>0</v>
      </c>
      <c r="X11" s="61">
        <f>+'24-02-020 Ind. EM - JUNAEB '!AI23</f>
        <v>0</v>
      </c>
      <c r="Y11" s="61">
        <f>+'24-02-020 Ind. EM - JUNAEB '!AJ23</f>
        <v>0</v>
      </c>
    </row>
    <row r="12" spans="1:25" ht="24.75" customHeight="1" x14ac:dyDescent="0.25">
      <c r="A12" s="60" t="s">
        <v>51</v>
      </c>
      <c r="B12" s="40">
        <f>+'24-02-020 Ind. EM - JUNAEB '!J27</f>
        <v>0</v>
      </c>
      <c r="C12" s="40">
        <f>+'24-02-020 Ind. EM - JUNAEB '!K27</f>
        <v>0</v>
      </c>
      <c r="D12" s="40">
        <f>+'24-02-020 Ind. EM - JUNAEB '!M27</f>
        <v>0</v>
      </c>
      <c r="E12" s="40">
        <f>+'24-02-020 Ind. EM - JUNAEB '!N27</f>
        <v>0</v>
      </c>
      <c r="F12" s="40">
        <f>+'24-02-020 Ind. EM - JUNAEB '!O27</f>
        <v>0</v>
      </c>
      <c r="G12" s="40">
        <f>+'24-02-020 Ind. EM - JUNAEB '!R27</f>
        <v>0</v>
      </c>
      <c r="H12" s="40">
        <f>+'24-02-020 Ind. EM - JUNAEB '!S27</f>
        <v>0</v>
      </c>
      <c r="I12" s="40">
        <f>+'24-02-020 Ind. EM - JUNAEB '!T27</f>
        <v>0</v>
      </c>
      <c r="J12" s="40">
        <f>+'24-02-020 Ind. EM - JUNAEB '!U27</f>
        <v>0</v>
      </c>
      <c r="K12" s="40">
        <f>+'24-02-020 Ind. EM - JUNAEB '!V27</f>
        <v>0</v>
      </c>
      <c r="L12" s="40">
        <f>+'24-02-020 Ind. EM - JUNAEB '!W27</f>
        <v>0</v>
      </c>
      <c r="M12" s="40">
        <f>+'24-02-020 Ind. EM - JUNAEB '!X27</f>
        <v>0</v>
      </c>
      <c r="N12" s="40">
        <f>+'24-02-020 Ind. EM - JUNAEB '!Y27</f>
        <v>0</v>
      </c>
      <c r="O12" s="40">
        <f>+'24-02-020 Ind. EM - JUNAEB '!Z27</f>
        <v>0</v>
      </c>
      <c r="P12" s="40">
        <f>+'24-02-020 Ind. EM - JUNAEB '!AA27</f>
        <v>0</v>
      </c>
      <c r="Q12" s="40">
        <f>+'24-02-020 Ind. EM - JUNAEB '!AB27</f>
        <v>0</v>
      </c>
      <c r="R12" s="40">
        <f>+'24-02-020 Ind. EM - JUNAEB '!AC27</f>
        <v>0</v>
      </c>
      <c r="S12" s="40">
        <f>+'24-02-020 Ind. EM - JUNAEB '!AD27</f>
        <v>0</v>
      </c>
      <c r="T12" s="40">
        <f>+'24-02-020 Ind. EM - JUNAEB '!AE27</f>
        <v>0</v>
      </c>
      <c r="U12" s="40">
        <f>+'24-02-020 Ind. EM - JUNAEB '!AF27</f>
        <v>0</v>
      </c>
      <c r="V12" s="40">
        <f>+'24-02-020 Ind. EM - JUNAEB '!AG27</f>
        <v>0</v>
      </c>
      <c r="W12" s="40">
        <f>+'24-02-020 Ind. EM - JUNAEB '!AH27</f>
        <v>0</v>
      </c>
      <c r="X12" s="61">
        <f>+'24-02-020 Ind. EM - JUNAEB '!AI27</f>
        <v>0</v>
      </c>
      <c r="Y12" s="61">
        <f>+'24-02-020 Ind. EM - JUNAEB '!AJ27</f>
        <v>0</v>
      </c>
    </row>
    <row r="13" spans="1:25" ht="24.75" customHeight="1" x14ac:dyDescent="0.25">
      <c r="A13" s="60" t="s">
        <v>53</v>
      </c>
      <c r="B13" s="40">
        <f>+'24-02-020 Ind. EM - JUNAEB '!J31</f>
        <v>0</v>
      </c>
      <c r="C13" s="40">
        <f>+'24-02-020 Ind. EM - JUNAEB '!K31</f>
        <v>0</v>
      </c>
      <c r="D13" s="40">
        <f>+'24-02-020 Ind. EM - JUNAEB '!M31</f>
        <v>0</v>
      </c>
      <c r="E13" s="40">
        <f>+'24-02-020 Ind. EM - JUNAEB '!N31</f>
        <v>0</v>
      </c>
      <c r="F13" s="40">
        <f>+'24-02-020 Ind. EM - JUNAEB '!O31</f>
        <v>0</v>
      </c>
      <c r="G13" s="40">
        <f>+'24-02-020 Ind. EM - JUNAEB '!R31</f>
        <v>0</v>
      </c>
      <c r="H13" s="40">
        <f>+'24-02-020 Ind. EM - JUNAEB '!S31</f>
        <v>0</v>
      </c>
      <c r="I13" s="40">
        <f>+'24-02-020 Ind. EM - JUNAEB '!T31</f>
        <v>0</v>
      </c>
      <c r="J13" s="40">
        <f>+'24-02-020 Ind. EM - JUNAEB '!U31</f>
        <v>0</v>
      </c>
      <c r="K13" s="40">
        <f>+'24-02-020 Ind. EM - JUNAEB '!V31</f>
        <v>0</v>
      </c>
      <c r="L13" s="40">
        <f>+'24-02-020 Ind. EM - JUNAEB '!W31</f>
        <v>0</v>
      </c>
      <c r="M13" s="40">
        <f>+'24-02-020 Ind. EM - JUNAEB '!X31</f>
        <v>0</v>
      </c>
      <c r="N13" s="40">
        <f>+'24-02-020 Ind. EM - JUNAEB '!Y31</f>
        <v>0</v>
      </c>
      <c r="O13" s="40">
        <f>+'24-02-020 Ind. EM - JUNAEB '!Z31</f>
        <v>0</v>
      </c>
      <c r="P13" s="40">
        <f>+'24-02-020 Ind. EM - JUNAEB '!AA31</f>
        <v>0</v>
      </c>
      <c r="Q13" s="40">
        <f>+'24-02-020 Ind. EM - JUNAEB '!AB31</f>
        <v>0</v>
      </c>
      <c r="R13" s="40">
        <f>+'24-02-020 Ind. EM - JUNAEB '!AC31</f>
        <v>0</v>
      </c>
      <c r="S13" s="40">
        <f>+'24-02-020 Ind. EM - JUNAEB '!AD31</f>
        <v>0</v>
      </c>
      <c r="T13" s="40">
        <f>+'24-02-020 Ind. EM - JUNAEB '!AE31</f>
        <v>0</v>
      </c>
      <c r="U13" s="40">
        <f>+'24-02-020 Ind. EM - JUNAEB '!AF31</f>
        <v>0</v>
      </c>
      <c r="V13" s="40">
        <f>+'24-02-020 Ind. EM - JUNAEB '!AG31</f>
        <v>0</v>
      </c>
      <c r="W13" s="40">
        <f>+'24-02-020 Ind. EM - JUNAEB '!AH31</f>
        <v>0</v>
      </c>
      <c r="X13" s="61">
        <f>+'24-02-020 Ind. EM - JUNAEB '!AI31</f>
        <v>0</v>
      </c>
      <c r="Y13" s="61">
        <f>+'24-02-020 Ind. EM - JUNAEB '!AJ31</f>
        <v>0</v>
      </c>
    </row>
    <row r="14" spans="1:25" ht="24.75" customHeight="1" x14ac:dyDescent="0.25">
      <c r="A14" s="60" t="s">
        <v>55</v>
      </c>
      <c r="B14" s="40">
        <f>+'24-02-020 Ind. EM - JUNAEB '!J35</f>
        <v>0</v>
      </c>
      <c r="C14" s="40">
        <f>+'24-02-020 Ind. EM - JUNAEB '!K35</f>
        <v>0</v>
      </c>
      <c r="D14" s="40">
        <f>+'24-02-020 Ind. EM - JUNAEB '!M35</f>
        <v>0</v>
      </c>
      <c r="E14" s="40">
        <f>+'24-02-020 Ind. EM - JUNAEB '!N35</f>
        <v>0</v>
      </c>
      <c r="F14" s="40">
        <f>+'24-02-020 Ind. EM - JUNAEB '!O35</f>
        <v>0</v>
      </c>
      <c r="G14" s="40">
        <f>+'24-02-020 Ind. EM - JUNAEB '!R35</f>
        <v>0</v>
      </c>
      <c r="H14" s="40">
        <f>+'24-02-020 Ind. EM - JUNAEB '!S35</f>
        <v>0</v>
      </c>
      <c r="I14" s="40">
        <f>+'24-02-020 Ind. EM - JUNAEB '!T35</f>
        <v>0</v>
      </c>
      <c r="J14" s="40">
        <f>+'24-02-020 Ind. EM - JUNAEB '!U35</f>
        <v>0</v>
      </c>
      <c r="K14" s="40">
        <f>+'24-02-020 Ind. EM - JUNAEB '!V35</f>
        <v>0</v>
      </c>
      <c r="L14" s="40">
        <f>+'24-02-020 Ind. EM - JUNAEB '!W35</f>
        <v>0</v>
      </c>
      <c r="M14" s="40">
        <f>+'24-02-020 Ind. EM - JUNAEB '!X35</f>
        <v>0</v>
      </c>
      <c r="N14" s="40">
        <f>+'24-02-020 Ind. EM - JUNAEB '!Y35</f>
        <v>0</v>
      </c>
      <c r="O14" s="40">
        <f>+'24-02-020 Ind. EM - JUNAEB '!Z35</f>
        <v>0</v>
      </c>
      <c r="P14" s="40">
        <f>+'24-02-020 Ind. EM - JUNAEB '!AA35</f>
        <v>0</v>
      </c>
      <c r="Q14" s="40">
        <f>+'24-02-020 Ind. EM - JUNAEB '!AB35</f>
        <v>0</v>
      </c>
      <c r="R14" s="40">
        <f>+'24-02-020 Ind. EM - JUNAEB '!AC35</f>
        <v>0</v>
      </c>
      <c r="S14" s="40">
        <f>+'24-02-020 Ind. EM - JUNAEB '!AD35</f>
        <v>0</v>
      </c>
      <c r="T14" s="40">
        <f>+'24-02-020 Ind. EM - JUNAEB '!AE35</f>
        <v>0</v>
      </c>
      <c r="U14" s="40">
        <f>+'24-02-020 Ind. EM - JUNAEB '!AF35</f>
        <v>0</v>
      </c>
      <c r="V14" s="40">
        <f>+'24-02-020 Ind. EM - JUNAEB '!AG35</f>
        <v>0</v>
      </c>
      <c r="W14" s="40">
        <f>+'24-02-020 Ind. EM - JUNAEB '!AH35</f>
        <v>0</v>
      </c>
      <c r="X14" s="61">
        <f>+'24-02-020 Ind. EM - JUNAEB '!AI35</f>
        <v>0</v>
      </c>
      <c r="Y14" s="61">
        <f>+'24-02-020 Ind. EM - JUNAEB '!AJ35</f>
        <v>0</v>
      </c>
    </row>
    <row r="15" spans="1:25" ht="24.75" customHeight="1" x14ac:dyDescent="0.25">
      <c r="A15" s="60" t="s">
        <v>57</v>
      </c>
      <c r="B15" s="40">
        <f>+'24-02-020 Ind. EM - JUNAEB '!J39</f>
        <v>0</v>
      </c>
      <c r="C15" s="40">
        <f>+'24-02-020 Ind. EM - JUNAEB '!K39</f>
        <v>0</v>
      </c>
      <c r="D15" s="40">
        <f>+'24-02-020 Ind. EM - JUNAEB '!M39</f>
        <v>0</v>
      </c>
      <c r="E15" s="40">
        <f>+'24-02-020 Ind. EM - JUNAEB '!N39</f>
        <v>0</v>
      </c>
      <c r="F15" s="40">
        <f>+'24-02-020 Ind. EM - JUNAEB '!O39</f>
        <v>0</v>
      </c>
      <c r="G15" s="40">
        <f>+'24-02-020 Ind. EM - JUNAEB '!R39</f>
        <v>0</v>
      </c>
      <c r="H15" s="40">
        <f>+'24-02-020 Ind. EM - JUNAEB '!S39</f>
        <v>0</v>
      </c>
      <c r="I15" s="40">
        <f>+'24-02-020 Ind. EM - JUNAEB '!T39</f>
        <v>0</v>
      </c>
      <c r="J15" s="40">
        <f>+'24-02-020 Ind. EM - JUNAEB '!U39</f>
        <v>0</v>
      </c>
      <c r="K15" s="40">
        <f>+'24-02-020 Ind. EM - JUNAEB '!V39</f>
        <v>0</v>
      </c>
      <c r="L15" s="40">
        <f>+'24-02-020 Ind. EM - JUNAEB '!W39</f>
        <v>0</v>
      </c>
      <c r="M15" s="40">
        <f>+'24-02-020 Ind. EM - JUNAEB '!X39</f>
        <v>0</v>
      </c>
      <c r="N15" s="40">
        <f>+'24-02-020 Ind. EM - JUNAEB '!Y39</f>
        <v>0</v>
      </c>
      <c r="O15" s="40">
        <f>+'24-02-020 Ind. EM - JUNAEB '!Z39</f>
        <v>0</v>
      </c>
      <c r="P15" s="40">
        <f>+'24-02-020 Ind. EM - JUNAEB '!AA39</f>
        <v>0</v>
      </c>
      <c r="Q15" s="40">
        <f>+'24-02-020 Ind. EM - JUNAEB '!AB39</f>
        <v>0</v>
      </c>
      <c r="R15" s="40">
        <f>+'24-02-020 Ind. EM - JUNAEB '!AC39</f>
        <v>0</v>
      </c>
      <c r="S15" s="40">
        <f>+'24-02-020 Ind. EM - JUNAEB '!AD39</f>
        <v>0</v>
      </c>
      <c r="T15" s="40">
        <f>+'24-02-020 Ind. EM - JUNAEB '!AE39</f>
        <v>0</v>
      </c>
      <c r="U15" s="40">
        <f>+'24-02-020 Ind. EM - JUNAEB '!AF39</f>
        <v>0</v>
      </c>
      <c r="V15" s="40">
        <f>+'24-02-020 Ind. EM - JUNAEB '!AG39</f>
        <v>0</v>
      </c>
      <c r="W15" s="40">
        <f>+'24-02-020 Ind. EM - JUNAEB '!AH39</f>
        <v>0</v>
      </c>
      <c r="X15" s="61">
        <f>+'24-02-020 Ind. EM - JUNAEB '!AI39</f>
        <v>0</v>
      </c>
      <c r="Y15" s="61">
        <f>+'24-02-020 Ind. EM - JUNAEB '!AJ39</f>
        <v>0</v>
      </c>
    </row>
    <row r="16" spans="1:25" ht="24.75" customHeight="1" x14ac:dyDescent="0.25">
      <c r="A16" s="60" t="s">
        <v>59</v>
      </c>
      <c r="B16" s="40">
        <f>+'24-02-020 Ind. EM - JUNAEB '!J43</f>
        <v>0</v>
      </c>
      <c r="C16" s="40">
        <f>+'24-02-020 Ind. EM - JUNAEB '!K43</f>
        <v>0</v>
      </c>
      <c r="D16" s="40">
        <f>+'24-02-020 Ind. EM - JUNAEB '!M43</f>
        <v>0</v>
      </c>
      <c r="E16" s="40">
        <f>+'24-02-020 Ind. EM - JUNAEB '!N43</f>
        <v>0</v>
      </c>
      <c r="F16" s="40">
        <f>+'24-02-020 Ind. EM - JUNAEB '!O43</f>
        <v>0</v>
      </c>
      <c r="G16" s="40">
        <f>+'24-02-020 Ind. EM - JUNAEB '!R43</f>
        <v>0</v>
      </c>
      <c r="H16" s="40">
        <f>+'24-02-020 Ind. EM - JUNAEB '!S43</f>
        <v>0</v>
      </c>
      <c r="I16" s="40">
        <f>+'24-02-020 Ind. EM - JUNAEB '!T43</f>
        <v>0</v>
      </c>
      <c r="J16" s="40">
        <f>+'24-02-020 Ind. EM - JUNAEB '!U43</f>
        <v>0</v>
      </c>
      <c r="K16" s="40">
        <f>+'24-02-020 Ind. EM - JUNAEB '!V43</f>
        <v>0</v>
      </c>
      <c r="L16" s="40">
        <f>+'24-02-020 Ind. EM - JUNAEB '!W43</f>
        <v>0</v>
      </c>
      <c r="M16" s="40">
        <f>+'24-02-020 Ind. EM - JUNAEB '!X43</f>
        <v>0</v>
      </c>
      <c r="N16" s="40">
        <f>+'24-02-020 Ind. EM - JUNAEB '!Y43</f>
        <v>0</v>
      </c>
      <c r="O16" s="40">
        <f>+'24-02-020 Ind. EM - JUNAEB '!Z43</f>
        <v>0</v>
      </c>
      <c r="P16" s="40">
        <f>+'24-02-020 Ind. EM - JUNAEB '!AA43</f>
        <v>0</v>
      </c>
      <c r="Q16" s="40">
        <f>+'24-02-020 Ind. EM - JUNAEB '!AB43</f>
        <v>0</v>
      </c>
      <c r="R16" s="40">
        <f>+'24-02-020 Ind. EM - JUNAEB '!AC43</f>
        <v>0</v>
      </c>
      <c r="S16" s="40">
        <f>+'24-02-020 Ind. EM - JUNAEB '!AD43</f>
        <v>0</v>
      </c>
      <c r="T16" s="40">
        <f>+'24-02-020 Ind. EM - JUNAEB '!AE43</f>
        <v>0</v>
      </c>
      <c r="U16" s="40">
        <f>+'24-02-020 Ind. EM - JUNAEB '!AF43</f>
        <v>0</v>
      </c>
      <c r="V16" s="40">
        <f>+'24-02-020 Ind. EM - JUNAEB '!AG43</f>
        <v>0</v>
      </c>
      <c r="W16" s="40">
        <f>+'24-02-020 Ind. EM - JUNAEB '!AH43</f>
        <v>0</v>
      </c>
      <c r="X16" s="61">
        <f>+'24-02-020 Ind. EM - JUNAEB '!AI43</f>
        <v>0</v>
      </c>
      <c r="Y16" s="61">
        <f>+'24-02-020 Ind. EM - JUNAEB '!AJ43</f>
        <v>0</v>
      </c>
    </row>
    <row r="17" spans="1:25" ht="24.75" customHeight="1" x14ac:dyDescent="0.25">
      <c r="A17" s="60" t="s">
        <v>61</v>
      </c>
      <c r="B17" s="40">
        <f>+'24-02-020 Ind. EM - JUNAEB '!J47</f>
        <v>0</v>
      </c>
      <c r="C17" s="40">
        <f>+'24-02-020 Ind. EM - JUNAEB '!K47</f>
        <v>0</v>
      </c>
      <c r="D17" s="40">
        <f>+'24-02-020 Ind. EM - JUNAEB '!M47</f>
        <v>0</v>
      </c>
      <c r="E17" s="40">
        <f>+'24-02-020 Ind. EM - JUNAEB '!N47</f>
        <v>0</v>
      </c>
      <c r="F17" s="40">
        <f>+'24-02-020 Ind. EM - JUNAEB '!O47</f>
        <v>0</v>
      </c>
      <c r="G17" s="40">
        <f>+'24-02-020 Ind. EM - JUNAEB '!R47</f>
        <v>0</v>
      </c>
      <c r="H17" s="40">
        <f>+'24-02-020 Ind. EM - JUNAEB '!S47</f>
        <v>0</v>
      </c>
      <c r="I17" s="40">
        <f>+'24-02-020 Ind. EM - JUNAEB '!T47</f>
        <v>0</v>
      </c>
      <c r="J17" s="40">
        <f>+'24-02-020 Ind. EM - JUNAEB '!U47</f>
        <v>0</v>
      </c>
      <c r="K17" s="40">
        <f>+'24-02-020 Ind. EM - JUNAEB '!V47</f>
        <v>0</v>
      </c>
      <c r="L17" s="40">
        <f>+'24-02-020 Ind. EM - JUNAEB '!W47</f>
        <v>0</v>
      </c>
      <c r="M17" s="40">
        <f>+'24-02-020 Ind. EM - JUNAEB '!X47</f>
        <v>0</v>
      </c>
      <c r="N17" s="40">
        <f>+'24-02-020 Ind. EM - JUNAEB '!Y47</f>
        <v>0</v>
      </c>
      <c r="O17" s="40">
        <f>+'24-02-020 Ind. EM - JUNAEB '!Z47</f>
        <v>0</v>
      </c>
      <c r="P17" s="40">
        <f>+'24-02-020 Ind. EM - JUNAEB '!AA47</f>
        <v>0</v>
      </c>
      <c r="Q17" s="40">
        <f>+'24-02-020 Ind. EM - JUNAEB '!AB47</f>
        <v>0</v>
      </c>
      <c r="R17" s="40">
        <f>+'24-02-020 Ind. EM - JUNAEB '!AC47</f>
        <v>0</v>
      </c>
      <c r="S17" s="40">
        <f>+'24-02-020 Ind. EM - JUNAEB '!AD47</f>
        <v>0</v>
      </c>
      <c r="T17" s="40">
        <f>+'24-02-020 Ind. EM - JUNAEB '!AE47</f>
        <v>0</v>
      </c>
      <c r="U17" s="40">
        <f>+'24-02-020 Ind. EM - JUNAEB '!AF47</f>
        <v>0</v>
      </c>
      <c r="V17" s="40">
        <f>+'24-02-020 Ind. EM - JUNAEB '!AG47</f>
        <v>0</v>
      </c>
      <c r="W17" s="40">
        <f>+'24-02-020 Ind. EM - JUNAEB '!AH47</f>
        <v>0</v>
      </c>
      <c r="X17" s="61">
        <f>+'24-02-020 Ind. EM - JUNAEB '!AI47</f>
        <v>0</v>
      </c>
      <c r="Y17" s="61">
        <f>+'24-02-020 Ind. EM - JUNAEB '!AJ44</f>
        <v>0</v>
      </c>
    </row>
    <row r="18" spans="1:25" ht="24.75" customHeight="1" x14ac:dyDescent="0.25">
      <c r="A18" s="60" t="s">
        <v>63</v>
      </c>
      <c r="B18" s="40">
        <f>+'24-02-020 Ind. EM - JUNAEB '!J51</f>
        <v>0</v>
      </c>
      <c r="C18" s="40">
        <f>+'24-02-020 Ind. EM - JUNAEB '!K51</f>
        <v>0</v>
      </c>
      <c r="D18" s="40">
        <f>+'24-02-020 Ind. EM - JUNAEB '!M51</f>
        <v>0</v>
      </c>
      <c r="E18" s="40">
        <f>+'24-02-020 Ind. EM - JUNAEB '!N51</f>
        <v>0</v>
      </c>
      <c r="F18" s="40">
        <f>+'24-02-020 Ind. EM - JUNAEB '!O51</f>
        <v>0</v>
      </c>
      <c r="G18" s="40">
        <f>+'24-02-020 Ind. EM - JUNAEB '!R51</f>
        <v>0</v>
      </c>
      <c r="H18" s="40">
        <f>+'24-02-020 Ind. EM - JUNAEB '!S51</f>
        <v>0</v>
      </c>
      <c r="I18" s="40">
        <f>+'24-02-020 Ind. EM - JUNAEB '!T51</f>
        <v>0</v>
      </c>
      <c r="J18" s="40">
        <f>+'24-02-020 Ind. EM - JUNAEB '!U51</f>
        <v>0</v>
      </c>
      <c r="K18" s="40">
        <f>+'24-02-020 Ind. EM - JUNAEB '!V51</f>
        <v>0</v>
      </c>
      <c r="L18" s="40">
        <f>+'24-02-020 Ind. EM - JUNAEB '!W51</f>
        <v>0</v>
      </c>
      <c r="M18" s="40">
        <f>+'24-02-020 Ind. EM - JUNAEB '!X51</f>
        <v>0</v>
      </c>
      <c r="N18" s="40">
        <f>+'24-02-020 Ind. EM - JUNAEB '!Y51</f>
        <v>0</v>
      </c>
      <c r="O18" s="40">
        <f>+'24-02-020 Ind. EM - JUNAEB '!Z51</f>
        <v>0</v>
      </c>
      <c r="P18" s="40">
        <f>+'24-02-020 Ind. EM - JUNAEB '!AA51</f>
        <v>0</v>
      </c>
      <c r="Q18" s="40">
        <f>+'24-02-020 Ind. EM - JUNAEB '!AB51</f>
        <v>0</v>
      </c>
      <c r="R18" s="40">
        <f>+'24-02-020 Ind. EM - JUNAEB '!AC51</f>
        <v>0</v>
      </c>
      <c r="S18" s="40">
        <f>+'24-02-020 Ind. EM - JUNAEB '!AD51</f>
        <v>0</v>
      </c>
      <c r="T18" s="40">
        <f>+'24-02-020 Ind. EM - JUNAEB '!AE51</f>
        <v>0</v>
      </c>
      <c r="U18" s="40">
        <f>+'24-02-020 Ind. EM - JUNAEB '!AF51</f>
        <v>0</v>
      </c>
      <c r="V18" s="40">
        <f>+'24-02-020 Ind. EM - JUNAEB '!AG51</f>
        <v>0</v>
      </c>
      <c r="W18" s="40">
        <f>+'24-02-020 Ind. EM - JUNAEB '!AH51</f>
        <v>0</v>
      </c>
      <c r="X18" s="61">
        <f>+'24-02-020 Ind. EM - JUNAEB '!AI51</f>
        <v>0</v>
      </c>
      <c r="Y18" s="61">
        <f>+'24-02-020 Ind. EM - JUNAEB '!AJ51</f>
        <v>0</v>
      </c>
    </row>
    <row r="19" spans="1:25" ht="24.75" customHeight="1" x14ac:dyDescent="0.25">
      <c r="A19" s="60" t="s">
        <v>65</v>
      </c>
      <c r="B19" s="40">
        <f>+'24-02-020 Ind. EM - JUNAEB '!J55</f>
        <v>0</v>
      </c>
      <c r="C19" s="40">
        <f>+'24-02-020 Ind. EM - JUNAEB '!K55</f>
        <v>0</v>
      </c>
      <c r="D19" s="40">
        <f>+'24-02-020 Ind. EM - JUNAEB '!M55</f>
        <v>0</v>
      </c>
      <c r="E19" s="40">
        <f>+'24-02-020 Ind. EM - JUNAEB '!N55</f>
        <v>0</v>
      </c>
      <c r="F19" s="40">
        <f>+'24-02-020 Ind. EM - JUNAEB '!O55</f>
        <v>0</v>
      </c>
      <c r="G19" s="40">
        <f>+'24-02-020 Ind. EM - JUNAEB '!R55</f>
        <v>0</v>
      </c>
      <c r="H19" s="40">
        <f>+'24-02-020 Ind. EM - JUNAEB '!S55</f>
        <v>0</v>
      </c>
      <c r="I19" s="40">
        <f>+'24-02-020 Ind. EM - JUNAEB '!T55</f>
        <v>0</v>
      </c>
      <c r="J19" s="40">
        <f>+'24-02-020 Ind. EM - JUNAEB '!U55</f>
        <v>0</v>
      </c>
      <c r="K19" s="40">
        <f>+'24-02-020 Ind. EM - JUNAEB '!V55</f>
        <v>0</v>
      </c>
      <c r="L19" s="40">
        <f>+'24-02-020 Ind. EM - JUNAEB '!W55</f>
        <v>0</v>
      </c>
      <c r="M19" s="40">
        <f>+'24-02-020 Ind. EM - JUNAEB '!X55</f>
        <v>0</v>
      </c>
      <c r="N19" s="40">
        <f>+'24-02-020 Ind. EM - JUNAEB '!Y55</f>
        <v>0</v>
      </c>
      <c r="O19" s="40">
        <f>+'24-02-020 Ind. EM - JUNAEB '!Z55</f>
        <v>0</v>
      </c>
      <c r="P19" s="40">
        <f>+'24-02-020 Ind. EM - JUNAEB '!AA55</f>
        <v>0</v>
      </c>
      <c r="Q19" s="40">
        <f>+'24-02-020 Ind. EM - JUNAEB '!AB55</f>
        <v>0</v>
      </c>
      <c r="R19" s="40">
        <f>+'24-02-020 Ind. EM - JUNAEB '!AC55</f>
        <v>0</v>
      </c>
      <c r="S19" s="40">
        <f>+'24-02-020 Ind. EM - JUNAEB '!AD55</f>
        <v>0</v>
      </c>
      <c r="T19" s="40">
        <f>+'24-02-020 Ind. EM - JUNAEB '!AE55</f>
        <v>0</v>
      </c>
      <c r="U19" s="40">
        <f>+'24-02-020 Ind. EM - JUNAEB '!AF55</f>
        <v>0</v>
      </c>
      <c r="V19" s="40">
        <f>+'24-02-020 Ind. EM - JUNAEB '!AG55</f>
        <v>0</v>
      </c>
      <c r="W19" s="40">
        <f>+'24-02-020 Ind. EM - JUNAEB '!AH55</f>
        <v>0</v>
      </c>
      <c r="X19" s="61">
        <f>+'24-02-020 Ind. EM - JUNAEB '!AI55</f>
        <v>0</v>
      </c>
      <c r="Y19" s="61">
        <f>+'24-02-020 Ind. EM - JUNAEB '!AJ55</f>
        <v>0</v>
      </c>
    </row>
    <row r="20" spans="1:25" ht="24.75" customHeight="1" x14ac:dyDescent="0.25">
      <c r="A20" s="62" t="s">
        <v>67</v>
      </c>
      <c r="B20" s="40">
        <f>+'24-02-020 Ind. EM - JUNAEB '!J59</f>
        <v>0</v>
      </c>
      <c r="C20" s="40">
        <f>+'24-02-020 Ind. EM - JUNAEB '!K59</f>
        <v>0</v>
      </c>
      <c r="D20" s="40">
        <f>+'24-02-020 Ind. EM - JUNAEB '!M59</f>
        <v>0</v>
      </c>
      <c r="E20" s="40">
        <f>+'24-02-020 Ind. EM - JUNAEB '!N59</f>
        <v>0</v>
      </c>
      <c r="F20" s="40">
        <f>+'24-02-020 Ind. EM - JUNAEB '!O59</f>
        <v>0</v>
      </c>
      <c r="G20" s="40">
        <f>+'24-02-020 Ind. EM - JUNAEB '!R59</f>
        <v>0</v>
      </c>
      <c r="H20" s="40">
        <f>+'24-02-020 Ind. EM - JUNAEB '!S59</f>
        <v>0</v>
      </c>
      <c r="I20" s="40">
        <f>+'24-02-020 Ind. EM - JUNAEB '!T59</f>
        <v>0</v>
      </c>
      <c r="J20" s="40">
        <f>+'24-02-020 Ind. EM - JUNAEB '!U59</f>
        <v>0</v>
      </c>
      <c r="K20" s="40">
        <f>+'24-02-020 Ind. EM - JUNAEB '!V59</f>
        <v>0</v>
      </c>
      <c r="L20" s="40">
        <f>+'24-02-020 Ind. EM - JUNAEB '!W59</f>
        <v>0</v>
      </c>
      <c r="M20" s="40">
        <f>+'24-02-020 Ind. EM - JUNAEB '!X59</f>
        <v>0</v>
      </c>
      <c r="N20" s="40">
        <f>+'24-02-020 Ind. EM - JUNAEB '!Y59</f>
        <v>0</v>
      </c>
      <c r="O20" s="40">
        <f>+'24-02-020 Ind. EM - JUNAEB '!Z59</f>
        <v>0</v>
      </c>
      <c r="P20" s="40">
        <f>+'24-02-020 Ind. EM - JUNAEB '!AA59</f>
        <v>0</v>
      </c>
      <c r="Q20" s="40">
        <f>+'24-02-020 Ind. EM - JUNAEB '!AB59</f>
        <v>0</v>
      </c>
      <c r="R20" s="40">
        <f>+'24-02-020 Ind. EM - JUNAEB '!AC59</f>
        <v>0</v>
      </c>
      <c r="S20" s="40">
        <f>+'24-02-020 Ind. EM - JUNAEB '!AD59</f>
        <v>0</v>
      </c>
      <c r="T20" s="40">
        <f>+'24-02-020 Ind. EM - JUNAEB '!AE59</f>
        <v>0</v>
      </c>
      <c r="U20" s="40">
        <f>+'24-02-020 Ind. EM - JUNAEB '!AF59</f>
        <v>0</v>
      </c>
      <c r="V20" s="40">
        <f>+'24-02-020 Ind. EM - JUNAEB '!AG59</f>
        <v>0</v>
      </c>
      <c r="W20" s="40">
        <f>+'24-02-020 Ind. EM - JUNAEB '!AH59</f>
        <v>0</v>
      </c>
      <c r="X20" s="61">
        <f>+'24-02-020 Ind. EM - JUNAEB '!AI59</f>
        <v>0</v>
      </c>
      <c r="Y20" s="61">
        <f>+'24-02-020 Ind. EM - JUNAEB '!AJ59</f>
        <v>0</v>
      </c>
    </row>
    <row r="21" spans="1:25" ht="24.75" customHeight="1" x14ac:dyDescent="0.25">
      <c r="A21" s="62" t="s">
        <v>69</v>
      </c>
      <c r="B21" s="40">
        <f>+'24-02-020 Ind. EM - JUNAEB '!J63</f>
        <v>0</v>
      </c>
      <c r="C21" s="40">
        <f>+'24-02-020 Ind. EM - JUNAEB '!K63</f>
        <v>0</v>
      </c>
      <c r="D21" s="40">
        <f>+'24-02-020 Ind. EM - JUNAEB '!M63</f>
        <v>0</v>
      </c>
      <c r="E21" s="40">
        <f>+'24-02-020 Ind. EM - JUNAEB '!N63</f>
        <v>0</v>
      </c>
      <c r="F21" s="40">
        <f>+'24-02-020 Ind. EM - JUNAEB '!O63</f>
        <v>0</v>
      </c>
      <c r="G21" s="40">
        <f>+'24-02-020 Ind. EM - JUNAEB '!R63</f>
        <v>0</v>
      </c>
      <c r="H21" s="40">
        <f>+'24-02-020 Ind. EM - JUNAEB '!S63</f>
        <v>0</v>
      </c>
      <c r="I21" s="40">
        <f>+'24-02-020 Ind. EM - JUNAEB '!T63</f>
        <v>0</v>
      </c>
      <c r="J21" s="40">
        <f>+'24-02-020 Ind. EM - JUNAEB '!U63</f>
        <v>0</v>
      </c>
      <c r="K21" s="40">
        <f>+'24-02-020 Ind. EM - JUNAEB '!V63</f>
        <v>0</v>
      </c>
      <c r="L21" s="40">
        <f>+'24-02-020 Ind. EM - JUNAEB '!W63</f>
        <v>0</v>
      </c>
      <c r="M21" s="40">
        <f>+'24-02-020 Ind. EM - JUNAEB '!X63</f>
        <v>0</v>
      </c>
      <c r="N21" s="40">
        <f>+'24-02-020 Ind. EM - JUNAEB '!Y63</f>
        <v>0</v>
      </c>
      <c r="O21" s="40">
        <f>+'24-02-020 Ind. EM - JUNAEB '!Z63</f>
        <v>0</v>
      </c>
      <c r="P21" s="40">
        <f>+'24-02-020 Ind. EM - JUNAEB '!AA63</f>
        <v>0</v>
      </c>
      <c r="Q21" s="40">
        <f>+'24-02-020 Ind. EM - JUNAEB '!AB63</f>
        <v>0</v>
      </c>
      <c r="R21" s="40">
        <f>+'24-02-020 Ind. EM - JUNAEB '!AC63</f>
        <v>0</v>
      </c>
      <c r="S21" s="40">
        <f>+'24-02-020 Ind. EM - JUNAEB '!AD63</f>
        <v>0</v>
      </c>
      <c r="T21" s="40">
        <f>+'24-02-020 Ind. EM - JUNAEB '!AE63</f>
        <v>0</v>
      </c>
      <c r="U21" s="40">
        <f>+'24-02-020 Ind. EM - JUNAEB '!AF63</f>
        <v>0</v>
      </c>
      <c r="V21" s="40">
        <f>+'24-02-020 Ind. EM - JUNAEB '!AG63</f>
        <v>0</v>
      </c>
      <c r="W21" s="40">
        <f>+'24-02-020 Ind. EM - JUNAEB '!AH63</f>
        <v>0</v>
      </c>
      <c r="X21" s="61">
        <f>+'24-02-020 Ind. EM - JUNAEB '!AI63</f>
        <v>0</v>
      </c>
      <c r="Y21" s="61">
        <f>+'24-02-020 Ind. EM - JUNAEB '!AJ63</f>
        <v>0</v>
      </c>
    </row>
    <row r="22" spans="1:25" ht="24.75" customHeight="1" x14ac:dyDescent="0.25">
      <c r="A22" s="62" t="s">
        <v>81</v>
      </c>
      <c r="B22" s="40">
        <f>+'24-02-020 Ind. EM - JUNAEB '!J67</f>
        <v>0</v>
      </c>
      <c r="C22" s="40">
        <f>+'24-02-020 Ind. EM - JUNAEB '!K67</f>
        <v>0</v>
      </c>
      <c r="D22" s="40">
        <f>+'24-02-020 Ind. EM - JUNAEB '!M64</f>
        <v>0</v>
      </c>
      <c r="E22" s="40">
        <f>+'24-02-020 Ind. EM - JUNAEB '!N64</f>
        <v>0</v>
      </c>
      <c r="F22" s="40">
        <f>+'24-02-020 Ind. EM - JUNAEB '!O64</f>
        <v>0</v>
      </c>
      <c r="G22" s="40">
        <f>+'24-02-020 Ind. EM - JUNAEB '!R64</f>
        <v>0</v>
      </c>
      <c r="H22" s="40">
        <f>+'24-02-020 Ind. EM - JUNAEB '!S64</f>
        <v>0</v>
      </c>
      <c r="I22" s="40">
        <f>+'24-02-020 Ind. EM - JUNAEB '!T64</f>
        <v>0</v>
      </c>
      <c r="J22" s="40">
        <f>+'24-02-020 Ind. EM - JUNAEB '!U67</f>
        <v>0</v>
      </c>
      <c r="K22" s="40">
        <f>+'24-02-020 Ind. EM - JUNAEB '!V64</f>
        <v>0</v>
      </c>
      <c r="L22" s="40">
        <f>+'24-02-020 Ind. EM - JUNAEB '!W64</f>
        <v>0</v>
      </c>
      <c r="M22" s="40">
        <f>+'24-02-020 Ind. EM - JUNAEB '!X64</f>
        <v>0</v>
      </c>
      <c r="N22" s="40">
        <f>+'24-02-020 Ind. EM - JUNAEB '!Y67</f>
        <v>0</v>
      </c>
      <c r="O22" s="40">
        <f>+'24-02-020 Ind. EM - JUNAEB '!Z64</f>
        <v>0</v>
      </c>
      <c r="P22" s="40">
        <f>+'24-02-020 Ind. EM - JUNAEB '!AA64</f>
        <v>0</v>
      </c>
      <c r="Q22" s="40">
        <f>+'24-02-020 Ind. EM - JUNAEB '!AB64</f>
        <v>0</v>
      </c>
      <c r="R22" s="40">
        <f>+'24-02-020 Ind. EM - JUNAEB '!AC67</f>
        <v>0</v>
      </c>
      <c r="S22" s="40">
        <f>+'24-02-020 Ind. EM - JUNAEB '!AD64</f>
        <v>0</v>
      </c>
      <c r="T22" s="40">
        <f>+'24-02-020 Ind. EM - JUNAEB '!AE64</f>
        <v>0</v>
      </c>
      <c r="U22" s="40">
        <f>+'24-02-020 Ind. EM - JUNAEB '!AF64</f>
        <v>0</v>
      </c>
      <c r="V22" s="40">
        <f>+'24-02-020 Ind. EM - JUNAEB '!AG67</f>
        <v>0</v>
      </c>
      <c r="W22" s="40">
        <f>+'24-02-020 Ind. EM - JUNAEB '!AH67</f>
        <v>0</v>
      </c>
      <c r="X22" s="61">
        <f>+'24-02-020 Ind. EM - JUNAEB '!AI67</f>
        <v>0</v>
      </c>
      <c r="Y22" s="61">
        <f>+'24-02-020 Ind. EM - JUNAEB '!AJ67</f>
        <v>0</v>
      </c>
    </row>
    <row r="23" spans="1:25" ht="24.75" customHeight="1" x14ac:dyDescent="0.25">
      <c r="A23" s="62" t="s">
        <v>71</v>
      </c>
      <c r="B23" s="40">
        <f>+'24-02-020 Ind. EM - JUNAEB '!J71</f>
        <v>0</v>
      </c>
      <c r="C23" s="40">
        <f>+'24-02-020 Ind. EM - JUNAEB '!K71</f>
        <v>0</v>
      </c>
      <c r="D23" s="40">
        <f>+'24-02-020 Ind. EM - JUNAEB '!M71</f>
        <v>0</v>
      </c>
      <c r="E23" s="40">
        <f>+'24-02-020 Ind. EM - JUNAEB '!N71</f>
        <v>0</v>
      </c>
      <c r="F23" s="40">
        <f>+'24-02-020 Ind. EM - JUNAEB '!O71</f>
        <v>0</v>
      </c>
      <c r="G23" s="40">
        <f>+'24-02-020 Ind. EM - JUNAEB '!R71</f>
        <v>0</v>
      </c>
      <c r="H23" s="40">
        <f>+'24-02-020 Ind. EM - JUNAEB '!S71</f>
        <v>0</v>
      </c>
      <c r="I23" s="40">
        <f>+'24-02-020 Ind. EM - JUNAEB '!T71</f>
        <v>0</v>
      </c>
      <c r="J23" s="40">
        <f>+'24-02-020 Ind. EM - JUNAEB '!U71</f>
        <v>0</v>
      </c>
      <c r="K23" s="40">
        <f>+'24-02-020 Ind. EM - JUNAEB '!V71</f>
        <v>0</v>
      </c>
      <c r="L23" s="40">
        <f>+'24-02-020 Ind. EM - JUNAEB '!W71</f>
        <v>0</v>
      </c>
      <c r="M23" s="40">
        <f>+'24-02-020 Ind. EM - JUNAEB '!X71</f>
        <v>0</v>
      </c>
      <c r="N23" s="40">
        <f>+'24-02-020 Ind. EM - JUNAEB '!Y71</f>
        <v>0</v>
      </c>
      <c r="O23" s="40">
        <f>+'24-02-020 Ind. EM - JUNAEB '!Z71</f>
        <v>0</v>
      </c>
      <c r="P23" s="40">
        <f>+'24-02-020 Ind. EM - JUNAEB '!AA71</f>
        <v>0</v>
      </c>
      <c r="Q23" s="40">
        <f>+'24-02-020 Ind. EM - JUNAEB '!AB71</f>
        <v>0</v>
      </c>
      <c r="R23" s="40">
        <f>+'24-02-020 Ind. EM - JUNAEB '!AC71</f>
        <v>0</v>
      </c>
      <c r="S23" s="40">
        <f>+'24-02-020 Ind. EM - JUNAEB '!AD71</f>
        <v>0</v>
      </c>
      <c r="T23" s="40">
        <f>+'24-02-020 Ind. EM - JUNAEB '!AE71</f>
        <v>0</v>
      </c>
      <c r="U23" s="40">
        <f>+'24-02-020 Ind. EM - JUNAEB '!AF71</f>
        <v>0</v>
      </c>
      <c r="V23" s="40">
        <f>+'24-02-020 Ind. EM - JUNAEB '!AG71</f>
        <v>0</v>
      </c>
      <c r="W23" s="40">
        <f>+'24-02-020 Ind. EM - JUNAEB '!AH71</f>
        <v>0</v>
      </c>
      <c r="X23" s="61">
        <f>+'24-02-020 Ind. EM - JUNAEB '!AI71</f>
        <v>0</v>
      </c>
      <c r="Y23" s="61">
        <f>+'24-02-020 Ind. EM - JUNAEB '!AJ71</f>
        <v>0</v>
      </c>
    </row>
    <row r="24" spans="1:25" ht="24.75" customHeight="1" x14ac:dyDescent="0.25">
      <c r="A24" s="63" t="s">
        <v>73</v>
      </c>
      <c r="B24" s="40">
        <f>+'24-02-020 Ind. EM - JUNAEB '!J75</f>
        <v>50575000</v>
      </c>
      <c r="C24" s="40">
        <f>+'24-02-020 Ind. EM - JUNAEB '!K75</f>
        <v>50575000</v>
      </c>
      <c r="D24" s="40">
        <f>+'24-02-020 Ind. EM - JUNAEB '!M75</f>
        <v>0</v>
      </c>
      <c r="E24" s="40">
        <f>+'24-02-020 Ind. EM - JUNAEB '!N75</f>
        <v>0</v>
      </c>
      <c r="F24" s="40">
        <f>+'24-02-020 Ind. EM - JUNAEB '!O75</f>
        <v>0</v>
      </c>
      <c r="G24" s="40">
        <f>+'24-02-020 Ind. EM - JUNAEB '!R75</f>
        <v>50575000</v>
      </c>
      <c r="H24" s="40">
        <f>+'24-02-020 Ind. EM - JUNAEB '!S75</f>
        <v>0</v>
      </c>
      <c r="I24" s="40">
        <f>+'24-02-020 Ind. EM - JUNAEB '!T75</f>
        <v>0</v>
      </c>
      <c r="J24" s="40">
        <f>+'24-02-020 Ind. EM - JUNAEB '!U75</f>
        <v>50575000</v>
      </c>
      <c r="K24" s="40">
        <f>+'24-02-020 Ind. EM - JUNAEB '!V75</f>
        <v>0</v>
      </c>
      <c r="L24" s="40">
        <f>+'24-02-020 Ind. EM - JUNAEB '!W75</f>
        <v>0</v>
      </c>
      <c r="M24" s="40">
        <f>+'24-02-020 Ind. EM - JUNAEB '!X75</f>
        <v>0</v>
      </c>
      <c r="N24" s="40">
        <f>+'24-02-020 Ind. EM - JUNAEB '!Y75</f>
        <v>0</v>
      </c>
      <c r="O24" s="40">
        <f>+'24-02-020 Ind. EM - JUNAEB '!Z75</f>
        <v>0</v>
      </c>
      <c r="P24" s="40">
        <f>+'24-02-020 Ind. EM - JUNAEB '!AA75</f>
        <v>0</v>
      </c>
      <c r="Q24" s="40">
        <f>+'24-02-020 Ind. EM - JUNAEB '!AB75</f>
        <v>0</v>
      </c>
      <c r="R24" s="40">
        <f>+'24-02-020 Ind. EM - JUNAEB '!AC75</f>
        <v>0</v>
      </c>
      <c r="S24" s="40">
        <f>+'24-02-020 Ind. EM - JUNAEB '!AD75</f>
        <v>0</v>
      </c>
      <c r="T24" s="40">
        <f>+'24-02-020 Ind. EM - JUNAEB '!AE75</f>
        <v>0</v>
      </c>
      <c r="U24" s="40">
        <f>+'24-02-020 Ind. EM - JUNAEB '!AF75</f>
        <v>0</v>
      </c>
      <c r="V24" s="40">
        <f>+'24-02-020 Ind. EM - JUNAEB '!AG75</f>
        <v>0</v>
      </c>
      <c r="W24" s="40">
        <f>+'24-02-020 Ind. EM - JUNAEB '!AH75</f>
        <v>50575000</v>
      </c>
      <c r="X24" s="61">
        <f>+'24-02-020 Ind. EM - JUNAEB '!AI75</f>
        <v>1</v>
      </c>
      <c r="Y24" s="61">
        <f>+'24-02-020 Ind. EM - JUNAEB '!AJ75</f>
        <v>1</v>
      </c>
    </row>
    <row r="25" spans="1:25" ht="34.5" customHeight="1" x14ac:dyDescent="0.25">
      <c r="A25" s="65" t="str">
        <f>"TOTAL ASIG."&amp;" "&amp;$A$5</f>
        <v>TOTAL ASIG. 24-02-020 "Programa de Educación Media - JUNAEB"</v>
      </c>
      <c r="B25" s="66">
        <f>SUM(B8:B24)</f>
        <v>50575000</v>
      </c>
      <c r="C25" s="66">
        <f t="shared" ref="C25:V25" si="0">SUM(C8:C24)</f>
        <v>50575000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50575000</v>
      </c>
      <c r="H25" s="66">
        <f t="shared" si="0"/>
        <v>0</v>
      </c>
      <c r="I25" s="66">
        <f t="shared" si="0"/>
        <v>0</v>
      </c>
      <c r="J25" s="66">
        <f t="shared" si="0"/>
        <v>50575000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50575000</v>
      </c>
      <c r="X25" s="67">
        <f>+'24-02-020 Ind. EM - JUNAEB '!AI76</f>
        <v>1</v>
      </c>
      <c r="Y25" s="67">
        <f>'24-02-020 Ind. EM - JUNAEB 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E0BDE-C8E4-4AE6-80A2-6BFC25787308}">
  <sheetPr codeName="Hoja15">
    <tabColor rgb="FF007DB5"/>
    <pageSetUpPr fitToPage="1"/>
  </sheetPr>
  <dimension ref="A1:DB95"/>
  <sheetViews>
    <sheetView zoomScaleNormal="100" workbookViewId="0">
      <pane xSplit="20" ySplit="7" topLeftCell="U72" activePane="bottomRight" state="frozen"/>
      <selection pane="topRight" activeCell="U1" sqref="U1"/>
      <selection pane="bottomLeft" activeCell="A8" sqref="A8"/>
      <selection pane="bottomRight" activeCell="U76" activeCellId="1" sqref="Y76 U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27.71093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110" t="s">
        <v>89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27" t="s">
        <v>141</v>
      </c>
      <c r="D9" s="73">
        <v>45652</v>
      </c>
      <c r="E9" s="15" t="s">
        <v>140</v>
      </c>
      <c r="F9" s="35" t="s">
        <v>138</v>
      </c>
      <c r="G9" s="27" t="s">
        <v>139</v>
      </c>
      <c r="H9" s="16"/>
      <c r="I9" s="16"/>
      <c r="J9" s="78">
        <v>22414500</v>
      </c>
      <c r="K9" s="29">
        <v>22414500</v>
      </c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>
        <v>22414500</v>
      </c>
      <c r="W9" s="19"/>
      <c r="X9" s="19"/>
      <c r="Y9" s="8">
        <f>SUM(V9:X9)</f>
        <v>22414500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22414500</v>
      </c>
      <c r="AI9" s="20">
        <f>IF(ISERROR(AH9/J9),0,AH9/J9)</f>
        <v>1</v>
      </c>
      <c r="AJ9" s="21">
        <f>IF(ISERROR(AH9/$AH$76),"-",AH9/$AH$76)</f>
        <v>1.7477386494259818E-2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22414500</v>
      </c>
      <c r="K11" s="56">
        <f>SUM(K9:K10)</f>
        <v>22414500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22414500</v>
      </c>
      <c r="W11" s="56">
        <f t="shared" si="0"/>
        <v>0</v>
      </c>
      <c r="X11" s="56">
        <f t="shared" si="0"/>
        <v>0</v>
      </c>
      <c r="Y11" s="56">
        <f t="shared" si="0"/>
        <v>22414500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22414500</v>
      </c>
      <c r="AI11" s="59">
        <f>IF(ISERROR(AH11/J11),0,AH11/J11)</f>
        <v>1</v>
      </c>
      <c r="AJ11" s="59">
        <f>IF(ISERROR(AH11/$AH$76),0,AH11/$AH$76)</f>
        <v>1.7477386494259818E-2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>
        <v>760000000</v>
      </c>
      <c r="K13" s="29">
        <v>760000000</v>
      </c>
      <c r="L13" s="39" t="s">
        <v>99</v>
      </c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760000000</v>
      </c>
      <c r="K15" s="56">
        <f>SUM(K13:K14)</f>
        <v>760000000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 t="s">
        <v>142</v>
      </c>
      <c r="F61" s="35" t="s">
        <v>138</v>
      </c>
      <c r="G61" s="27" t="s">
        <v>139</v>
      </c>
      <c r="H61" s="16"/>
      <c r="I61" s="16"/>
      <c r="J61" s="78">
        <v>44796300</v>
      </c>
      <c r="K61" s="29">
        <v>44796300</v>
      </c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>
        <v>44796300</v>
      </c>
      <c r="W61" s="19"/>
      <c r="X61" s="19"/>
      <c r="Y61" s="8">
        <f>SUM(V61:X61)</f>
        <v>44796300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44796300</v>
      </c>
      <c r="AI61" s="20">
        <f>IF(ISERROR(AH61/J61),0,AH61/J61)</f>
        <v>1</v>
      </c>
      <c r="AJ61" s="20">
        <f>IF(ISERROR(AH61/$AH$76),"-",AH61/$AH$76)</f>
        <v>3.4929275630186316E-2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44796300</v>
      </c>
      <c r="K63" s="56">
        <f>SUM(K61:K62)</f>
        <v>44796300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44796300</v>
      </c>
      <c r="W63" s="56">
        <f t="shared" si="13"/>
        <v>0</v>
      </c>
      <c r="X63" s="56">
        <f t="shared" si="13"/>
        <v>0</v>
      </c>
      <c r="Y63" s="56">
        <f t="shared" si="13"/>
        <v>44796300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44796300</v>
      </c>
      <c r="AI63" s="59">
        <f>IF(ISERROR(AH63/J63),0,AH63/J63)</f>
        <v>1</v>
      </c>
      <c r="AJ63" s="59">
        <f>IF(ISERROR(AH63/$AH$76),0,AH63/$AH$76)</f>
        <v>3.4929275630186316E-2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16066252200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114</v>
      </c>
      <c r="D73" s="34">
        <v>45692</v>
      </c>
      <c r="E73" s="26" t="s">
        <v>105</v>
      </c>
      <c r="F73" s="26" t="s">
        <v>106</v>
      </c>
      <c r="G73" s="26"/>
      <c r="H73" s="36"/>
      <c r="I73" s="38"/>
      <c r="J73" s="78"/>
      <c r="K73" s="41">
        <v>1650550000</v>
      </c>
      <c r="L73" s="39"/>
      <c r="M73" s="31"/>
      <c r="N73" s="42"/>
      <c r="O73" s="31"/>
      <c r="P73" s="43"/>
      <c r="Q73" s="43"/>
      <c r="R73" s="19"/>
      <c r="S73" s="19">
        <v>825275000</v>
      </c>
      <c r="T73" s="19"/>
      <c r="U73" s="8">
        <f>SUM(R73:T73)</f>
        <v>825275000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825275000</v>
      </c>
      <c r="AI73" s="20">
        <f>IF(ISERROR(AH73/J72),0,AH73/J72)</f>
        <v>5.1366988998218267E-2</v>
      </c>
      <c r="AJ73" s="20">
        <f>IF(ISERROR(AH73/$AH$76),"-",AH73/$AH$76)</f>
        <v>0.64349640362489779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 t="s">
        <v>115</v>
      </c>
      <c r="D74" s="34">
        <v>45679</v>
      </c>
      <c r="E74" s="26" t="s">
        <v>107</v>
      </c>
      <c r="F74" s="26" t="s">
        <v>108</v>
      </c>
      <c r="G74" s="44"/>
      <c r="H74" s="36"/>
      <c r="I74" s="38"/>
      <c r="J74" s="78"/>
      <c r="K74" s="41">
        <v>390000000</v>
      </c>
      <c r="L74" s="39"/>
      <c r="M74" s="31"/>
      <c r="N74" s="42"/>
      <c r="O74" s="31"/>
      <c r="P74" s="43"/>
      <c r="Q74" s="43"/>
      <c r="R74" s="19">
        <v>390000000</v>
      </c>
      <c r="S74" s="19"/>
      <c r="T74" s="19"/>
      <c r="U74" s="8">
        <f>SUM(R74:T74)</f>
        <v>390000000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390000000</v>
      </c>
      <c r="AI74" s="20">
        <f>IF(ISERROR(AH74/J72),0,AH74/J72)</f>
        <v>2.4274485122298777E-2</v>
      </c>
      <c r="AJ74" s="20">
        <f>IF(ISERROR(AH74/$AH$76),"-",AH74/$AH$76)</f>
        <v>0.30409693425065604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16066252200</v>
      </c>
      <c r="K75" s="56">
        <f>SUM(K73:K74)</f>
        <v>2040550000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U75" si="16">SUM(R73:R74)</f>
        <v>390000000</v>
      </c>
      <c r="S75" s="56">
        <f t="shared" si="16"/>
        <v>825275000</v>
      </c>
      <c r="T75" s="56">
        <f t="shared" si="16"/>
        <v>0</v>
      </c>
      <c r="U75" s="56">
        <f t="shared" si="16"/>
        <v>1215275000</v>
      </c>
      <c r="V75" s="56">
        <f t="shared" ref="V75:AG75" si="17">SUM(V73:V73)</f>
        <v>0</v>
      </c>
      <c r="W75" s="56">
        <f t="shared" si="17"/>
        <v>0</v>
      </c>
      <c r="X75" s="56">
        <f t="shared" si="17"/>
        <v>0</v>
      </c>
      <c r="Y75" s="56">
        <f t="shared" si="17"/>
        <v>0</v>
      </c>
      <c r="Z75" s="56">
        <f t="shared" si="17"/>
        <v>0</v>
      </c>
      <c r="AA75" s="56">
        <f t="shared" si="17"/>
        <v>0</v>
      </c>
      <c r="AB75" s="56">
        <f t="shared" si="17"/>
        <v>0</v>
      </c>
      <c r="AC75" s="56">
        <f t="shared" si="17"/>
        <v>0</v>
      </c>
      <c r="AD75" s="56">
        <f t="shared" si="17"/>
        <v>0</v>
      </c>
      <c r="AE75" s="56">
        <f t="shared" si="17"/>
        <v>0</v>
      </c>
      <c r="AF75" s="56">
        <f t="shared" si="17"/>
        <v>0</v>
      </c>
      <c r="AG75" s="56">
        <f t="shared" si="17"/>
        <v>0</v>
      </c>
      <c r="AH75" s="56">
        <f t="shared" ref="AH75" si="18">SUM(AH73:AH74)</f>
        <v>1215275000</v>
      </c>
      <c r="AI75" s="59">
        <f>IF(ISERROR(AH75/J75),0,AH75/J75)</f>
        <v>7.5641474120517041E-2</v>
      </c>
      <c r="AJ75" s="59">
        <f>IF(ISERROR(AH75/$AH$76),0,AH75/$AH$76)</f>
        <v>0.94759333787555389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24-03-335 "Programa de Habitabilidad Chile Solidario"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16893463000</v>
      </c>
      <c r="K76" s="66">
        <f t="shared" ref="K76:AH76" si="19">SUM(K11,K15,K19,K23,K27,K31,K35,K39,K43,K47,K51,K55,K59,K63,K67,K71,K75)</f>
        <v>2867760800</v>
      </c>
      <c r="L76" s="66">
        <f t="shared" si="19"/>
        <v>0</v>
      </c>
      <c r="M76" s="66">
        <f t="shared" si="19"/>
        <v>0</v>
      </c>
      <c r="N76" s="66">
        <f t="shared" si="19"/>
        <v>0</v>
      </c>
      <c r="O76" s="66">
        <f t="shared" si="19"/>
        <v>0</v>
      </c>
      <c r="P76" s="66">
        <f t="shared" si="19"/>
        <v>0</v>
      </c>
      <c r="Q76" s="66">
        <f t="shared" si="19"/>
        <v>0</v>
      </c>
      <c r="R76" s="66">
        <f t="shared" si="19"/>
        <v>390000000</v>
      </c>
      <c r="S76" s="66">
        <f t="shared" si="19"/>
        <v>825275000</v>
      </c>
      <c r="T76" s="66">
        <f t="shared" si="19"/>
        <v>0</v>
      </c>
      <c r="U76" s="66">
        <f t="shared" si="19"/>
        <v>1215275000</v>
      </c>
      <c r="V76" s="66">
        <f t="shared" si="19"/>
        <v>67210800</v>
      </c>
      <c r="W76" s="66">
        <f t="shared" si="19"/>
        <v>0</v>
      </c>
      <c r="X76" s="66">
        <f t="shared" si="19"/>
        <v>0</v>
      </c>
      <c r="Y76" s="66">
        <f t="shared" si="19"/>
        <v>67210800</v>
      </c>
      <c r="Z76" s="66">
        <f t="shared" si="19"/>
        <v>0</v>
      </c>
      <c r="AA76" s="66">
        <f t="shared" si="19"/>
        <v>0</v>
      </c>
      <c r="AB76" s="66">
        <f t="shared" si="19"/>
        <v>0</v>
      </c>
      <c r="AC76" s="66">
        <f t="shared" si="19"/>
        <v>0</v>
      </c>
      <c r="AD76" s="66">
        <f t="shared" si="19"/>
        <v>0</v>
      </c>
      <c r="AE76" s="66">
        <f t="shared" si="19"/>
        <v>0</v>
      </c>
      <c r="AF76" s="66">
        <f t="shared" si="19"/>
        <v>0</v>
      </c>
      <c r="AG76" s="66">
        <f t="shared" si="19"/>
        <v>0</v>
      </c>
      <c r="AH76" s="66">
        <f t="shared" si="19"/>
        <v>1282485800</v>
      </c>
      <c r="AI76" s="68">
        <f>IF(ISERROR(AH76/J76),0,AH76/J76)</f>
        <v>7.5916098434051088E-2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E72"/>
    <mergeCell ref="J72:J74"/>
    <mergeCell ref="A75:I75"/>
    <mergeCell ref="A76:I76"/>
    <mergeCell ref="A64:E64"/>
    <mergeCell ref="J65:J66"/>
    <mergeCell ref="A67:I67"/>
    <mergeCell ref="A68:E68"/>
    <mergeCell ref="J69:J70"/>
    <mergeCell ref="A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FFF10479-3A58-410D-945D-98F69F4B4B33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970F19B0-B9D9-4B1D-9026-09D876E66B9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BCA80F8-A408-4C45-A512-6C4B25E72D25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CD822F4-7914-421A-8C68-FE1131580405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AE2ED94B-539A-406E-A5F2-F15F3BD9AC8B}"/>
    <dataValidation type="textLength" operator="lessThanOrEqual" allowBlank="1" showInputMessage="1" showErrorMessage="1" errorTitle="MÁXIMO DE CARACTERES SOBREPASADO" error="Sólo 255 caracteres por celdas" sqref="P69:Q70 P61:Q62 L61:L62 L14 C61:C62 P53:Q54 L53:L54 E53:G54 C53:C54 L46 C46 E45:G46 N45 P45:Q46 P37:Q38 L37:L38 E37:G38 C37:C38 P29:Q30 L29:L30 E29:G30 C29:C30 P21:Q22 L21:L22 E21:G22 C21:C22 P13:Q14 C65:C66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E61:G62" xr:uid="{83AF287D-68F6-4CA9-917A-BC17E5876E24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E08B23A0-7409-424A-AF7A-319C2D7B1CCE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30A3D6CB-3564-42AB-BCF1-596B1CA07F2E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7F0F7-B5BB-418D-9909-AE4E78049242}">
  <sheetPr codeName="Hoja16">
    <tabColor rgb="FF33CCFF"/>
    <pageSetUpPr fitToPage="1"/>
  </sheetPr>
  <dimension ref="A1:Y42"/>
  <sheetViews>
    <sheetView topLeftCell="A13" zoomScaleNormal="100" workbookViewId="0">
      <selection activeCell="N25" activeCellId="1" sqref="J25 N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89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+'24-03-335 Ind. HABITABILIDAD'!J11</f>
        <v>22414500</v>
      </c>
      <c r="C8" s="40">
        <f>+'24-03-335 Ind. HABITABILIDAD'!K11</f>
        <v>22414500</v>
      </c>
      <c r="D8" s="40">
        <f>+'24-03-335 Ind. HABITABILIDAD'!M11</f>
        <v>0</v>
      </c>
      <c r="E8" s="40">
        <f>+'24-03-335 Ind. HABITABILIDAD'!N11</f>
        <v>0</v>
      </c>
      <c r="F8" s="40">
        <f>+'24-03-335 Ind. HABITABILIDAD'!O11</f>
        <v>0</v>
      </c>
      <c r="G8" s="40">
        <f>+'24-03-335 Ind. HABITABILIDAD'!R11</f>
        <v>0</v>
      </c>
      <c r="H8" s="40">
        <f>+'24-03-335 Ind. HABITABILIDAD'!S11</f>
        <v>0</v>
      </c>
      <c r="I8" s="40">
        <f>+'24-03-335 Ind. HABITABILIDAD'!T11</f>
        <v>0</v>
      </c>
      <c r="J8" s="40">
        <f>+'24-03-335 Ind. HABITABILIDAD'!U11</f>
        <v>0</v>
      </c>
      <c r="K8" s="40">
        <f>+'24-03-335 Ind. HABITABILIDAD'!V11</f>
        <v>22414500</v>
      </c>
      <c r="L8" s="40">
        <f>+'24-03-335 Ind. HABITABILIDAD'!W11</f>
        <v>0</v>
      </c>
      <c r="M8" s="40">
        <f>+'24-03-335 Ind. HABITABILIDAD'!X11</f>
        <v>0</v>
      </c>
      <c r="N8" s="40">
        <f>+'24-03-335 Ind. HABITABILIDAD'!Y11</f>
        <v>22414500</v>
      </c>
      <c r="O8" s="40">
        <f>+'24-03-335 Ind. HABITABILIDAD'!Z11</f>
        <v>0</v>
      </c>
      <c r="P8" s="40">
        <f>+'24-03-335 Ind. HABITABILIDAD'!AA11</f>
        <v>0</v>
      </c>
      <c r="Q8" s="40">
        <f>+'24-03-335 Ind. HABITABILIDAD'!AB11</f>
        <v>0</v>
      </c>
      <c r="R8" s="40">
        <f>+'24-03-335 Ind. HABITABILIDAD'!AC11</f>
        <v>0</v>
      </c>
      <c r="S8" s="40">
        <f>+'24-03-335 Ind. HABITABILIDAD'!AD11</f>
        <v>0</v>
      </c>
      <c r="T8" s="40">
        <f>+'24-03-335 Ind. HABITABILIDAD'!AE11</f>
        <v>0</v>
      </c>
      <c r="U8" s="40">
        <f>+'24-03-335 Ind. HABITABILIDAD'!AF11</f>
        <v>0</v>
      </c>
      <c r="V8" s="40">
        <f>+'24-03-335 Ind. HABITABILIDAD'!AG11</f>
        <v>0</v>
      </c>
      <c r="W8" s="40">
        <f>+'24-03-335 Ind. HABITABILIDAD'!AH11</f>
        <v>22414500</v>
      </c>
      <c r="X8" s="61">
        <f>+'24-03-335 Ind. HABITABILIDAD'!AI11</f>
        <v>1</v>
      </c>
      <c r="Y8" s="61">
        <f>+'24-03-335 Ind. HABITABILIDAD'!AJ11</f>
        <v>1.7477386494259818E-2</v>
      </c>
    </row>
    <row r="9" spans="1:25" ht="24.75" customHeight="1" x14ac:dyDescent="0.25">
      <c r="A9" s="60" t="s">
        <v>45</v>
      </c>
      <c r="B9" s="40">
        <f>+'24-03-335 Ind. HABITABILIDAD'!J15</f>
        <v>760000000</v>
      </c>
      <c r="C9" s="40">
        <f>+'24-03-335 Ind. HABITABILIDAD'!K15</f>
        <v>760000000</v>
      </c>
      <c r="D9" s="40">
        <f>+'24-03-335 Ind. HABITABILIDAD'!M15</f>
        <v>0</v>
      </c>
      <c r="E9" s="40">
        <f>+'24-03-335 Ind. HABITABILIDAD'!N15</f>
        <v>0</v>
      </c>
      <c r="F9" s="40">
        <f>+'24-03-335 Ind. HABITABILIDAD'!O15</f>
        <v>0</v>
      </c>
      <c r="G9" s="40">
        <f>+'24-03-335 Ind. HABITABILIDAD'!R15</f>
        <v>0</v>
      </c>
      <c r="H9" s="40">
        <f>+'24-03-335 Ind. HABITABILIDAD'!S15</f>
        <v>0</v>
      </c>
      <c r="I9" s="40">
        <f>+'24-03-335 Ind. HABITABILIDAD'!T15</f>
        <v>0</v>
      </c>
      <c r="J9" s="40">
        <f>+'24-03-335 Ind. HABITABILIDAD'!U15</f>
        <v>0</v>
      </c>
      <c r="K9" s="40">
        <f>+'24-03-335 Ind. HABITABILIDAD'!V15</f>
        <v>0</v>
      </c>
      <c r="L9" s="40">
        <f>+'24-03-335 Ind. HABITABILIDAD'!W15</f>
        <v>0</v>
      </c>
      <c r="M9" s="40">
        <f>+'24-03-335 Ind. HABITABILIDAD'!X15</f>
        <v>0</v>
      </c>
      <c r="N9" s="40">
        <f>+'24-03-335 Ind. HABITABILIDAD'!Y15</f>
        <v>0</v>
      </c>
      <c r="O9" s="40">
        <f>+'24-03-335 Ind. HABITABILIDAD'!Z15</f>
        <v>0</v>
      </c>
      <c r="P9" s="40">
        <f>+'24-03-335 Ind. HABITABILIDAD'!AA15</f>
        <v>0</v>
      </c>
      <c r="Q9" s="40">
        <f>+'24-03-335 Ind. HABITABILIDAD'!AB15</f>
        <v>0</v>
      </c>
      <c r="R9" s="40">
        <f>+'24-03-335 Ind. HABITABILIDAD'!AC15</f>
        <v>0</v>
      </c>
      <c r="S9" s="40">
        <f>+'24-03-335 Ind. HABITABILIDAD'!AD15</f>
        <v>0</v>
      </c>
      <c r="T9" s="40">
        <f>+'24-03-335 Ind. HABITABILIDAD'!AE15</f>
        <v>0</v>
      </c>
      <c r="U9" s="40">
        <f>+'24-03-335 Ind. HABITABILIDAD'!AF15</f>
        <v>0</v>
      </c>
      <c r="V9" s="40">
        <f>+'24-03-335 Ind. HABITABILIDAD'!AG15</f>
        <v>0</v>
      </c>
      <c r="W9" s="40">
        <f>+'24-03-335 Ind. HABITABILIDAD'!AH15</f>
        <v>0</v>
      </c>
      <c r="X9" s="61">
        <f>+'24-03-335 Ind. HABITABILIDAD'!AI15</f>
        <v>0</v>
      </c>
      <c r="Y9" s="61">
        <f>+'24-03-335 Ind. HABITABILIDAD'!AJ15</f>
        <v>0</v>
      </c>
    </row>
    <row r="10" spans="1:25" ht="24.75" customHeight="1" x14ac:dyDescent="0.25">
      <c r="A10" s="60" t="s">
        <v>47</v>
      </c>
      <c r="B10" s="40">
        <f>+'24-03-335 Ind. HABITABILIDAD'!J19</f>
        <v>0</v>
      </c>
      <c r="C10" s="40">
        <f>+'24-03-335 Ind. HABITABILIDAD'!K19</f>
        <v>0</v>
      </c>
      <c r="D10" s="40">
        <f>+'24-03-335 Ind. HABITABILIDAD'!M19</f>
        <v>0</v>
      </c>
      <c r="E10" s="40">
        <f>+'24-03-335 Ind. HABITABILIDAD'!N19</f>
        <v>0</v>
      </c>
      <c r="F10" s="40">
        <f>+'24-03-335 Ind. HABITABILIDAD'!O19</f>
        <v>0</v>
      </c>
      <c r="G10" s="40">
        <f>+'24-03-335 Ind. HABITABILIDAD'!R19</f>
        <v>0</v>
      </c>
      <c r="H10" s="40">
        <f>+'24-03-335 Ind. HABITABILIDAD'!S19</f>
        <v>0</v>
      </c>
      <c r="I10" s="40">
        <f>+'24-03-335 Ind. HABITABILIDAD'!T19</f>
        <v>0</v>
      </c>
      <c r="J10" s="40">
        <f>+'24-03-335 Ind. HABITABILIDAD'!U19</f>
        <v>0</v>
      </c>
      <c r="K10" s="40">
        <f>+'24-03-335 Ind. HABITABILIDAD'!V19</f>
        <v>0</v>
      </c>
      <c r="L10" s="40">
        <f>+'24-03-335 Ind. HABITABILIDAD'!W19</f>
        <v>0</v>
      </c>
      <c r="M10" s="40">
        <f>+'24-03-335 Ind. HABITABILIDAD'!X19</f>
        <v>0</v>
      </c>
      <c r="N10" s="40">
        <f>+'24-03-335 Ind. HABITABILIDAD'!Y19</f>
        <v>0</v>
      </c>
      <c r="O10" s="40">
        <f>+'24-03-335 Ind. HABITABILIDAD'!Z19</f>
        <v>0</v>
      </c>
      <c r="P10" s="40">
        <f>+'24-03-335 Ind. HABITABILIDAD'!AA19</f>
        <v>0</v>
      </c>
      <c r="Q10" s="40">
        <f>+'24-03-335 Ind. HABITABILIDAD'!AB19</f>
        <v>0</v>
      </c>
      <c r="R10" s="40">
        <f>+'24-03-335 Ind. HABITABILIDAD'!AC19</f>
        <v>0</v>
      </c>
      <c r="S10" s="40">
        <f>+'24-03-335 Ind. HABITABILIDAD'!AD19</f>
        <v>0</v>
      </c>
      <c r="T10" s="40">
        <f>+'24-03-335 Ind. HABITABILIDAD'!AE19</f>
        <v>0</v>
      </c>
      <c r="U10" s="40">
        <f>+'24-03-335 Ind. HABITABILIDAD'!AF19</f>
        <v>0</v>
      </c>
      <c r="V10" s="40">
        <f>+'24-03-335 Ind. HABITABILIDAD'!AG19</f>
        <v>0</v>
      </c>
      <c r="W10" s="40">
        <f>+'24-03-335 Ind. HABITABILIDAD'!AH19</f>
        <v>0</v>
      </c>
      <c r="X10" s="61">
        <f>+'24-03-335 Ind. HABITABILIDAD'!AI19</f>
        <v>0</v>
      </c>
      <c r="Y10" s="61">
        <f>+'24-03-335 Ind. HABITABILIDAD'!AJ19</f>
        <v>0</v>
      </c>
    </row>
    <row r="11" spans="1:25" ht="24.75" customHeight="1" x14ac:dyDescent="0.25">
      <c r="A11" s="60" t="s">
        <v>49</v>
      </c>
      <c r="B11" s="40">
        <f>+'24-03-335 Ind. HABITABILIDAD'!J23</f>
        <v>0</v>
      </c>
      <c r="C11" s="40">
        <f>+'24-03-335 Ind. HABITABILIDAD'!K23</f>
        <v>0</v>
      </c>
      <c r="D11" s="40">
        <f>+'24-03-335 Ind. HABITABILIDAD'!M23</f>
        <v>0</v>
      </c>
      <c r="E11" s="40">
        <f>+'24-03-335 Ind. HABITABILIDAD'!N23</f>
        <v>0</v>
      </c>
      <c r="F11" s="40">
        <f>+'24-03-335 Ind. HABITABILIDAD'!O23</f>
        <v>0</v>
      </c>
      <c r="G11" s="40">
        <f>+'24-03-335 Ind. HABITABILIDAD'!R23</f>
        <v>0</v>
      </c>
      <c r="H11" s="40">
        <f>+'24-03-335 Ind. HABITABILIDAD'!S23</f>
        <v>0</v>
      </c>
      <c r="I11" s="40">
        <f>+'24-03-335 Ind. HABITABILIDAD'!T23</f>
        <v>0</v>
      </c>
      <c r="J11" s="40">
        <f>+'24-03-335 Ind. HABITABILIDAD'!U23</f>
        <v>0</v>
      </c>
      <c r="K11" s="40">
        <f>+'24-03-335 Ind. HABITABILIDAD'!V23</f>
        <v>0</v>
      </c>
      <c r="L11" s="40">
        <f>+'24-03-335 Ind. HABITABILIDAD'!W23</f>
        <v>0</v>
      </c>
      <c r="M11" s="40">
        <f>+'24-03-335 Ind. HABITABILIDAD'!X23</f>
        <v>0</v>
      </c>
      <c r="N11" s="40">
        <f>+'24-03-335 Ind. HABITABILIDAD'!Y23</f>
        <v>0</v>
      </c>
      <c r="O11" s="40">
        <f>+'24-03-335 Ind. HABITABILIDAD'!Z23</f>
        <v>0</v>
      </c>
      <c r="P11" s="40">
        <f>+'24-03-335 Ind. HABITABILIDAD'!AA23</f>
        <v>0</v>
      </c>
      <c r="Q11" s="40">
        <f>+'24-03-335 Ind. HABITABILIDAD'!AB23</f>
        <v>0</v>
      </c>
      <c r="R11" s="40">
        <f>+'24-03-335 Ind. HABITABILIDAD'!AC23</f>
        <v>0</v>
      </c>
      <c r="S11" s="40">
        <f>+'24-03-335 Ind. HABITABILIDAD'!AD23</f>
        <v>0</v>
      </c>
      <c r="T11" s="40">
        <f>+'24-03-335 Ind. HABITABILIDAD'!AE23</f>
        <v>0</v>
      </c>
      <c r="U11" s="40">
        <f>+'24-03-335 Ind. HABITABILIDAD'!AF23</f>
        <v>0</v>
      </c>
      <c r="V11" s="40">
        <f>+'24-03-335 Ind. HABITABILIDAD'!AG23</f>
        <v>0</v>
      </c>
      <c r="W11" s="40">
        <f>+'24-03-335 Ind. HABITABILIDAD'!AH23</f>
        <v>0</v>
      </c>
      <c r="X11" s="61">
        <f>+'24-03-335 Ind. HABITABILIDAD'!AI23</f>
        <v>0</v>
      </c>
      <c r="Y11" s="61">
        <f>+'24-03-335 Ind. HABITABILIDAD'!AJ23</f>
        <v>0</v>
      </c>
    </row>
    <row r="12" spans="1:25" ht="24.75" customHeight="1" x14ac:dyDescent="0.25">
      <c r="A12" s="60" t="s">
        <v>51</v>
      </c>
      <c r="B12" s="40">
        <f>+'24-03-335 Ind. HABITABILIDAD'!J27</f>
        <v>0</v>
      </c>
      <c r="C12" s="40">
        <f>+'24-03-335 Ind. HABITABILIDAD'!K27</f>
        <v>0</v>
      </c>
      <c r="D12" s="40">
        <f>+'24-03-335 Ind. HABITABILIDAD'!M27</f>
        <v>0</v>
      </c>
      <c r="E12" s="40">
        <f>+'24-03-335 Ind. HABITABILIDAD'!N27</f>
        <v>0</v>
      </c>
      <c r="F12" s="40">
        <f>+'24-03-335 Ind. HABITABILIDAD'!O27</f>
        <v>0</v>
      </c>
      <c r="G12" s="40">
        <f>+'24-03-335 Ind. HABITABILIDAD'!R27</f>
        <v>0</v>
      </c>
      <c r="H12" s="40">
        <f>+'24-03-335 Ind. HABITABILIDAD'!S27</f>
        <v>0</v>
      </c>
      <c r="I12" s="40">
        <f>+'24-03-335 Ind. HABITABILIDAD'!T27</f>
        <v>0</v>
      </c>
      <c r="J12" s="40">
        <f>+'24-03-335 Ind. HABITABILIDAD'!U27</f>
        <v>0</v>
      </c>
      <c r="K12" s="40">
        <f>+'24-03-335 Ind. HABITABILIDAD'!V27</f>
        <v>0</v>
      </c>
      <c r="L12" s="40">
        <f>+'24-03-335 Ind. HABITABILIDAD'!W27</f>
        <v>0</v>
      </c>
      <c r="M12" s="40">
        <f>+'24-03-335 Ind. HABITABILIDAD'!X27</f>
        <v>0</v>
      </c>
      <c r="N12" s="40">
        <f>+'24-03-335 Ind. HABITABILIDAD'!Y27</f>
        <v>0</v>
      </c>
      <c r="O12" s="40">
        <f>+'24-03-335 Ind. HABITABILIDAD'!Z27</f>
        <v>0</v>
      </c>
      <c r="P12" s="40">
        <f>+'24-03-335 Ind. HABITABILIDAD'!AA27</f>
        <v>0</v>
      </c>
      <c r="Q12" s="40">
        <f>+'24-03-335 Ind. HABITABILIDAD'!AB27</f>
        <v>0</v>
      </c>
      <c r="R12" s="40">
        <f>+'24-03-335 Ind. HABITABILIDAD'!AC27</f>
        <v>0</v>
      </c>
      <c r="S12" s="40">
        <f>+'24-03-335 Ind. HABITABILIDAD'!AD27</f>
        <v>0</v>
      </c>
      <c r="T12" s="40">
        <f>+'24-03-335 Ind. HABITABILIDAD'!AE27</f>
        <v>0</v>
      </c>
      <c r="U12" s="40">
        <f>+'24-03-335 Ind. HABITABILIDAD'!AF27</f>
        <v>0</v>
      </c>
      <c r="V12" s="40">
        <f>+'24-03-335 Ind. HABITABILIDAD'!AG27</f>
        <v>0</v>
      </c>
      <c r="W12" s="40">
        <f>+'24-03-335 Ind. HABITABILIDAD'!AH27</f>
        <v>0</v>
      </c>
      <c r="X12" s="61">
        <f>+'24-03-335 Ind. HABITABILIDAD'!AI27</f>
        <v>0</v>
      </c>
      <c r="Y12" s="61">
        <f>+'24-03-335 Ind. HABITABILIDAD'!AJ27</f>
        <v>0</v>
      </c>
    </row>
    <row r="13" spans="1:25" ht="24.75" customHeight="1" x14ac:dyDescent="0.25">
      <c r="A13" s="60" t="s">
        <v>53</v>
      </c>
      <c r="B13" s="40">
        <f>+'24-03-335 Ind. HABITABILIDAD'!J31</f>
        <v>0</v>
      </c>
      <c r="C13" s="40">
        <f>+'24-03-335 Ind. HABITABILIDAD'!K31</f>
        <v>0</v>
      </c>
      <c r="D13" s="40">
        <f>+'24-03-335 Ind. HABITABILIDAD'!M31</f>
        <v>0</v>
      </c>
      <c r="E13" s="40">
        <f>+'24-03-335 Ind. HABITABILIDAD'!N31</f>
        <v>0</v>
      </c>
      <c r="F13" s="40">
        <f>+'24-03-335 Ind. HABITABILIDAD'!O31</f>
        <v>0</v>
      </c>
      <c r="G13" s="40">
        <f>+'24-03-335 Ind. HABITABILIDAD'!R31</f>
        <v>0</v>
      </c>
      <c r="H13" s="40">
        <f>+'24-03-335 Ind. HABITABILIDAD'!S31</f>
        <v>0</v>
      </c>
      <c r="I13" s="40">
        <f>+'24-03-335 Ind. HABITABILIDAD'!T31</f>
        <v>0</v>
      </c>
      <c r="J13" s="40">
        <f>+'24-03-335 Ind. HABITABILIDAD'!U31</f>
        <v>0</v>
      </c>
      <c r="K13" s="40">
        <f>+'24-03-335 Ind. HABITABILIDAD'!V31</f>
        <v>0</v>
      </c>
      <c r="L13" s="40">
        <f>+'24-03-335 Ind. HABITABILIDAD'!W31</f>
        <v>0</v>
      </c>
      <c r="M13" s="40">
        <f>+'24-03-335 Ind. HABITABILIDAD'!X31</f>
        <v>0</v>
      </c>
      <c r="N13" s="40">
        <f>+'24-03-335 Ind. HABITABILIDAD'!Y31</f>
        <v>0</v>
      </c>
      <c r="O13" s="40">
        <f>+'24-03-335 Ind. HABITABILIDAD'!Z31</f>
        <v>0</v>
      </c>
      <c r="P13" s="40">
        <f>+'24-03-335 Ind. HABITABILIDAD'!AA31</f>
        <v>0</v>
      </c>
      <c r="Q13" s="40">
        <f>+'24-03-335 Ind. HABITABILIDAD'!AB31</f>
        <v>0</v>
      </c>
      <c r="R13" s="40">
        <f>+'24-03-335 Ind. HABITABILIDAD'!AC31</f>
        <v>0</v>
      </c>
      <c r="S13" s="40">
        <f>+'24-03-335 Ind. HABITABILIDAD'!AD31</f>
        <v>0</v>
      </c>
      <c r="T13" s="40">
        <f>+'24-03-335 Ind. HABITABILIDAD'!AE31</f>
        <v>0</v>
      </c>
      <c r="U13" s="40">
        <f>+'24-03-335 Ind. HABITABILIDAD'!AF31</f>
        <v>0</v>
      </c>
      <c r="V13" s="40">
        <f>+'24-03-335 Ind. HABITABILIDAD'!AG31</f>
        <v>0</v>
      </c>
      <c r="W13" s="40">
        <f>+'24-03-335 Ind. HABITABILIDAD'!AH31</f>
        <v>0</v>
      </c>
      <c r="X13" s="61">
        <f>+'24-03-335 Ind. HABITABILIDAD'!AI31</f>
        <v>0</v>
      </c>
      <c r="Y13" s="61">
        <f>+'24-03-335 Ind. HABITABILIDAD'!AJ31</f>
        <v>0</v>
      </c>
    </row>
    <row r="14" spans="1:25" ht="24.75" customHeight="1" x14ac:dyDescent="0.25">
      <c r="A14" s="60" t="s">
        <v>55</v>
      </c>
      <c r="B14" s="40">
        <f>+'24-03-335 Ind. HABITABILIDAD'!J35</f>
        <v>0</v>
      </c>
      <c r="C14" s="40">
        <f>+'24-03-335 Ind. HABITABILIDAD'!K35</f>
        <v>0</v>
      </c>
      <c r="D14" s="40">
        <f>+'24-03-335 Ind. HABITABILIDAD'!M35</f>
        <v>0</v>
      </c>
      <c r="E14" s="40">
        <f>+'24-03-335 Ind. HABITABILIDAD'!N35</f>
        <v>0</v>
      </c>
      <c r="F14" s="40">
        <f>+'24-03-335 Ind. HABITABILIDAD'!O35</f>
        <v>0</v>
      </c>
      <c r="G14" s="40">
        <f>+'24-03-335 Ind. HABITABILIDAD'!R35</f>
        <v>0</v>
      </c>
      <c r="H14" s="40">
        <f>+'24-03-335 Ind. HABITABILIDAD'!S35</f>
        <v>0</v>
      </c>
      <c r="I14" s="40">
        <f>+'24-03-335 Ind. HABITABILIDAD'!T35</f>
        <v>0</v>
      </c>
      <c r="J14" s="40">
        <f>+'24-03-335 Ind. HABITABILIDAD'!U35</f>
        <v>0</v>
      </c>
      <c r="K14" s="40">
        <f>+'24-03-335 Ind. HABITABILIDAD'!V35</f>
        <v>0</v>
      </c>
      <c r="L14" s="40">
        <f>+'24-03-335 Ind. HABITABILIDAD'!W35</f>
        <v>0</v>
      </c>
      <c r="M14" s="40">
        <f>+'24-03-335 Ind. HABITABILIDAD'!X35</f>
        <v>0</v>
      </c>
      <c r="N14" s="40">
        <f>+'24-03-335 Ind. HABITABILIDAD'!Y35</f>
        <v>0</v>
      </c>
      <c r="O14" s="40">
        <f>+'24-03-335 Ind. HABITABILIDAD'!Z35</f>
        <v>0</v>
      </c>
      <c r="P14" s="40">
        <f>+'24-03-335 Ind. HABITABILIDAD'!AA35</f>
        <v>0</v>
      </c>
      <c r="Q14" s="40">
        <f>+'24-03-335 Ind. HABITABILIDAD'!AB35</f>
        <v>0</v>
      </c>
      <c r="R14" s="40">
        <f>+'24-03-335 Ind. HABITABILIDAD'!AC35</f>
        <v>0</v>
      </c>
      <c r="S14" s="40">
        <f>+'24-03-335 Ind. HABITABILIDAD'!AD35</f>
        <v>0</v>
      </c>
      <c r="T14" s="40">
        <f>+'24-03-335 Ind. HABITABILIDAD'!AE35</f>
        <v>0</v>
      </c>
      <c r="U14" s="40">
        <f>+'24-03-335 Ind. HABITABILIDAD'!AF35</f>
        <v>0</v>
      </c>
      <c r="V14" s="40">
        <f>+'24-03-335 Ind. HABITABILIDAD'!AG35</f>
        <v>0</v>
      </c>
      <c r="W14" s="40">
        <f>+'24-03-335 Ind. HABITABILIDAD'!AH35</f>
        <v>0</v>
      </c>
      <c r="X14" s="61">
        <f>+'24-03-335 Ind. HABITABILIDAD'!AI35</f>
        <v>0</v>
      </c>
      <c r="Y14" s="61">
        <f>+'24-03-335 Ind. HABITABILIDAD'!AJ35</f>
        <v>0</v>
      </c>
    </row>
    <row r="15" spans="1:25" ht="24.75" customHeight="1" x14ac:dyDescent="0.25">
      <c r="A15" s="60" t="s">
        <v>57</v>
      </c>
      <c r="B15" s="40">
        <f>+'24-03-335 Ind. HABITABILIDAD'!J39</f>
        <v>0</v>
      </c>
      <c r="C15" s="40">
        <f>+'24-03-335 Ind. HABITABILIDAD'!K39</f>
        <v>0</v>
      </c>
      <c r="D15" s="40">
        <f>+'24-03-335 Ind. HABITABILIDAD'!M39</f>
        <v>0</v>
      </c>
      <c r="E15" s="40">
        <f>+'24-03-335 Ind. HABITABILIDAD'!N39</f>
        <v>0</v>
      </c>
      <c r="F15" s="40">
        <f>+'24-03-335 Ind. HABITABILIDAD'!O39</f>
        <v>0</v>
      </c>
      <c r="G15" s="40">
        <f>+'24-03-335 Ind. HABITABILIDAD'!R39</f>
        <v>0</v>
      </c>
      <c r="H15" s="40">
        <f>+'24-03-335 Ind. HABITABILIDAD'!S39</f>
        <v>0</v>
      </c>
      <c r="I15" s="40">
        <f>+'24-03-335 Ind. HABITABILIDAD'!T39</f>
        <v>0</v>
      </c>
      <c r="J15" s="40">
        <f>+'24-03-335 Ind. HABITABILIDAD'!U39</f>
        <v>0</v>
      </c>
      <c r="K15" s="40">
        <f>+'24-03-335 Ind. HABITABILIDAD'!V39</f>
        <v>0</v>
      </c>
      <c r="L15" s="40">
        <f>+'24-03-335 Ind. HABITABILIDAD'!W39</f>
        <v>0</v>
      </c>
      <c r="M15" s="40">
        <f>+'24-03-335 Ind. HABITABILIDAD'!X39</f>
        <v>0</v>
      </c>
      <c r="N15" s="40">
        <f>+'24-03-335 Ind. HABITABILIDAD'!Y39</f>
        <v>0</v>
      </c>
      <c r="O15" s="40">
        <f>+'24-03-335 Ind. HABITABILIDAD'!Z39</f>
        <v>0</v>
      </c>
      <c r="P15" s="40">
        <f>+'24-03-335 Ind. HABITABILIDAD'!AA39</f>
        <v>0</v>
      </c>
      <c r="Q15" s="40">
        <f>+'24-03-335 Ind. HABITABILIDAD'!AB39</f>
        <v>0</v>
      </c>
      <c r="R15" s="40">
        <f>+'24-03-335 Ind. HABITABILIDAD'!AC39</f>
        <v>0</v>
      </c>
      <c r="S15" s="40">
        <f>+'24-03-335 Ind. HABITABILIDAD'!AD39</f>
        <v>0</v>
      </c>
      <c r="T15" s="40">
        <f>+'24-03-335 Ind. HABITABILIDAD'!AE39</f>
        <v>0</v>
      </c>
      <c r="U15" s="40">
        <f>+'24-03-335 Ind. HABITABILIDAD'!AF39</f>
        <v>0</v>
      </c>
      <c r="V15" s="40">
        <f>+'24-03-335 Ind. HABITABILIDAD'!AG39</f>
        <v>0</v>
      </c>
      <c r="W15" s="40">
        <f>+'24-03-335 Ind. HABITABILIDAD'!AH39</f>
        <v>0</v>
      </c>
      <c r="X15" s="61">
        <f>+'24-03-335 Ind. HABITABILIDAD'!AI39</f>
        <v>0</v>
      </c>
      <c r="Y15" s="61">
        <f>+'24-03-335 Ind. HABITABILIDAD'!AJ39</f>
        <v>0</v>
      </c>
    </row>
    <row r="16" spans="1:25" ht="24.75" customHeight="1" x14ac:dyDescent="0.25">
      <c r="A16" s="60" t="s">
        <v>59</v>
      </c>
      <c r="B16" s="40">
        <f>+'24-03-335 Ind. HABITABILIDAD'!J43</f>
        <v>0</v>
      </c>
      <c r="C16" s="40">
        <f>+'24-03-335 Ind. HABITABILIDAD'!K43</f>
        <v>0</v>
      </c>
      <c r="D16" s="40">
        <f>+'24-03-335 Ind. HABITABILIDAD'!M43</f>
        <v>0</v>
      </c>
      <c r="E16" s="40">
        <f>+'24-03-335 Ind. HABITABILIDAD'!N43</f>
        <v>0</v>
      </c>
      <c r="F16" s="40">
        <f>+'24-03-335 Ind. HABITABILIDAD'!O43</f>
        <v>0</v>
      </c>
      <c r="G16" s="40">
        <f>+'24-03-335 Ind. HABITABILIDAD'!R43</f>
        <v>0</v>
      </c>
      <c r="H16" s="40">
        <f>+'24-03-335 Ind. HABITABILIDAD'!S43</f>
        <v>0</v>
      </c>
      <c r="I16" s="40">
        <f>+'24-03-335 Ind. HABITABILIDAD'!T43</f>
        <v>0</v>
      </c>
      <c r="J16" s="40">
        <f>+'24-03-335 Ind. HABITABILIDAD'!U43</f>
        <v>0</v>
      </c>
      <c r="K16" s="40">
        <f>+'24-03-335 Ind. HABITABILIDAD'!V43</f>
        <v>0</v>
      </c>
      <c r="L16" s="40">
        <f>+'24-03-335 Ind. HABITABILIDAD'!W43</f>
        <v>0</v>
      </c>
      <c r="M16" s="40">
        <f>+'24-03-335 Ind. HABITABILIDAD'!X43</f>
        <v>0</v>
      </c>
      <c r="N16" s="40">
        <f>+'24-03-335 Ind. HABITABILIDAD'!Y43</f>
        <v>0</v>
      </c>
      <c r="O16" s="40">
        <f>+'24-03-335 Ind. HABITABILIDAD'!Z43</f>
        <v>0</v>
      </c>
      <c r="P16" s="40">
        <f>+'24-03-335 Ind. HABITABILIDAD'!AA43</f>
        <v>0</v>
      </c>
      <c r="Q16" s="40">
        <f>+'24-03-335 Ind. HABITABILIDAD'!AB43</f>
        <v>0</v>
      </c>
      <c r="R16" s="40">
        <f>+'24-03-335 Ind. HABITABILIDAD'!AC43</f>
        <v>0</v>
      </c>
      <c r="S16" s="40">
        <f>+'24-03-335 Ind. HABITABILIDAD'!AD43</f>
        <v>0</v>
      </c>
      <c r="T16" s="40">
        <f>+'24-03-335 Ind. HABITABILIDAD'!AE43</f>
        <v>0</v>
      </c>
      <c r="U16" s="40">
        <f>+'24-03-335 Ind. HABITABILIDAD'!AF43</f>
        <v>0</v>
      </c>
      <c r="V16" s="40">
        <f>+'24-03-335 Ind. HABITABILIDAD'!AG43</f>
        <v>0</v>
      </c>
      <c r="W16" s="40">
        <f>+'24-03-335 Ind. HABITABILIDAD'!AH43</f>
        <v>0</v>
      </c>
      <c r="X16" s="61">
        <f>+'24-03-335 Ind. HABITABILIDAD'!AI43</f>
        <v>0</v>
      </c>
      <c r="Y16" s="61">
        <f>+'24-03-335 Ind. HABITABILIDAD'!AJ43</f>
        <v>0</v>
      </c>
    </row>
    <row r="17" spans="1:25" ht="24.75" customHeight="1" x14ac:dyDescent="0.25">
      <c r="A17" s="60" t="s">
        <v>61</v>
      </c>
      <c r="B17" s="40">
        <f>+'24-03-335 Ind. HABITABILIDAD'!J47</f>
        <v>0</v>
      </c>
      <c r="C17" s="40">
        <f>+'24-03-335 Ind. HABITABILIDAD'!K47</f>
        <v>0</v>
      </c>
      <c r="D17" s="40">
        <f>+'24-03-335 Ind. HABITABILIDAD'!M47</f>
        <v>0</v>
      </c>
      <c r="E17" s="40">
        <f>+'24-03-335 Ind. HABITABILIDAD'!N47</f>
        <v>0</v>
      </c>
      <c r="F17" s="40">
        <f>+'24-03-335 Ind. HABITABILIDAD'!O47</f>
        <v>0</v>
      </c>
      <c r="G17" s="40">
        <f>+'24-03-335 Ind. HABITABILIDAD'!R47</f>
        <v>0</v>
      </c>
      <c r="H17" s="40">
        <f>+'24-03-335 Ind. HABITABILIDAD'!S47</f>
        <v>0</v>
      </c>
      <c r="I17" s="40">
        <f>+'24-03-335 Ind. HABITABILIDAD'!T47</f>
        <v>0</v>
      </c>
      <c r="J17" s="40">
        <f>+'24-03-335 Ind. HABITABILIDAD'!U47</f>
        <v>0</v>
      </c>
      <c r="K17" s="40">
        <f>+'24-03-335 Ind. HABITABILIDAD'!V47</f>
        <v>0</v>
      </c>
      <c r="L17" s="40">
        <f>+'24-03-335 Ind. HABITABILIDAD'!W47</f>
        <v>0</v>
      </c>
      <c r="M17" s="40">
        <f>+'24-03-335 Ind. HABITABILIDAD'!X47</f>
        <v>0</v>
      </c>
      <c r="N17" s="40">
        <f>+'24-03-335 Ind. HABITABILIDAD'!Y47</f>
        <v>0</v>
      </c>
      <c r="O17" s="40">
        <f>+'24-03-335 Ind. HABITABILIDAD'!Z47</f>
        <v>0</v>
      </c>
      <c r="P17" s="40">
        <f>+'24-03-335 Ind. HABITABILIDAD'!AA47</f>
        <v>0</v>
      </c>
      <c r="Q17" s="40">
        <f>+'24-03-335 Ind. HABITABILIDAD'!AB47</f>
        <v>0</v>
      </c>
      <c r="R17" s="40">
        <f>+'24-03-335 Ind. HABITABILIDAD'!AC47</f>
        <v>0</v>
      </c>
      <c r="S17" s="40">
        <f>+'24-03-335 Ind. HABITABILIDAD'!AD47</f>
        <v>0</v>
      </c>
      <c r="T17" s="40">
        <f>+'24-03-335 Ind. HABITABILIDAD'!AE47</f>
        <v>0</v>
      </c>
      <c r="U17" s="40">
        <f>+'24-03-335 Ind. HABITABILIDAD'!AF47</f>
        <v>0</v>
      </c>
      <c r="V17" s="40">
        <f>+'24-03-335 Ind. HABITABILIDAD'!AG47</f>
        <v>0</v>
      </c>
      <c r="W17" s="40">
        <f>+'24-03-335 Ind. HABITABILIDAD'!AH47</f>
        <v>0</v>
      </c>
      <c r="X17" s="61">
        <f>+'24-03-335 Ind. HABITABILIDAD'!AI47</f>
        <v>0</v>
      </c>
      <c r="Y17" s="61">
        <f>+'24-03-335 Ind. HABITABILIDAD'!AJ44</f>
        <v>0</v>
      </c>
    </row>
    <row r="18" spans="1:25" ht="24.75" customHeight="1" x14ac:dyDescent="0.25">
      <c r="A18" s="60" t="s">
        <v>63</v>
      </c>
      <c r="B18" s="40">
        <f>+'24-03-335 Ind. HABITABILIDAD'!J51</f>
        <v>0</v>
      </c>
      <c r="C18" s="40">
        <f>+'24-03-335 Ind. HABITABILIDAD'!K51</f>
        <v>0</v>
      </c>
      <c r="D18" s="40">
        <f>+'24-03-335 Ind. HABITABILIDAD'!M51</f>
        <v>0</v>
      </c>
      <c r="E18" s="40">
        <f>+'24-03-335 Ind. HABITABILIDAD'!N51</f>
        <v>0</v>
      </c>
      <c r="F18" s="40">
        <f>+'24-03-335 Ind. HABITABILIDAD'!O51</f>
        <v>0</v>
      </c>
      <c r="G18" s="40">
        <f>+'24-03-335 Ind. HABITABILIDAD'!R51</f>
        <v>0</v>
      </c>
      <c r="H18" s="40">
        <f>+'24-03-335 Ind. HABITABILIDAD'!S51</f>
        <v>0</v>
      </c>
      <c r="I18" s="40">
        <f>+'24-03-335 Ind. HABITABILIDAD'!T51</f>
        <v>0</v>
      </c>
      <c r="J18" s="40">
        <f>+'24-03-335 Ind. HABITABILIDAD'!U51</f>
        <v>0</v>
      </c>
      <c r="K18" s="40">
        <f>+'24-03-335 Ind. HABITABILIDAD'!V51</f>
        <v>0</v>
      </c>
      <c r="L18" s="40">
        <f>+'24-03-335 Ind. HABITABILIDAD'!W51</f>
        <v>0</v>
      </c>
      <c r="M18" s="40">
        <f>+'24-03-335 Ind. HABITABILIDAD'!X51</f>
        <v>0</v>
      </c>
      <c r="N18" s="40">
        <f>+'24-03-335 Ind. HABITABILIDAD'!Y51</f>
        <v>0</v>
      </c>
      <c r="O18" s="40">
        <f>+'24-03-335 Ind. HABITABILIDAD'!Z51</f>
        <v>0</v>
      </c>
      <c r="P18" s="40">
        <f>+'24-03-335 Ind. HABITABILIDAD'!AA51</f>
        <v>0</v>
      </c>
      <c r="Q18" s="40">
        <f>+'24-03-335 Ind. HABITABILIDAD'!AB51</f>
        <v>0</v>
      </c>
      <c r="R18" s="40">
        <f>+'24-03-335 Ind. HABITABILIDAD'!AC51</f>
        <v>0</v>
      </c>
      <c r="S18" s="40">
        <f>+'24-03-335 Ind. HABITABILIDAD'!AD51</f>
        <v>0</v>
      </c>
      <c r="T18" s="40">
        <f>+'24-03-335 Ind. HABITABILIDAD'!AE51</f>
        <v>0</v>
      </c>
      <c r="U18" s="40">
        <f>+'24-03-335 Ind. HABITABILIDAD'!AF51</f>
        <v>0</v>
      </c>
      <c r="V18" s="40">
        <f>+'24-03-335 Ind. HABITABILIDAD'!AG51</f>
        <v>0</v>
      </c>
      <c r="W18" s="40">
        <f>+'24-03-335 Ind. HABITABILIDAD'!AH51</f>
        <v>0</v>
      </c>
      <c r="X18" s="61">
        <f>+'24-03-335 Ind. HABITABILIDAD'!AI51</f>
        <v>0</v>
      </c>
      <c r="Y18" s="61">
        <f>+'24-03-335 Ind. HABITABILIDAD'!AJ51</f>
        <v>0</v>
      </c>
    </row>
    <row r="19" spans="1:25" ht="24.75" customHeight="1" x14ac:dyDescent="0.25">
      <c r="A19" s="60" t="s">
        <v>65</v>
      </c>
      <c r="B19" s="40">
        <f>+'24-03-335 Ind. HABITABILIDAD'!J55</f>
        <v>0</v>
      </c>
      <c r="C19" s="40">
        <f>+'24-03-335 Ind. HABITABILIDAD'!K55</f>
        <v>0</v>
      </c>
      <c r="D19" s="40">
        <f>+'24-03-335 Ind. HABITABILIDAD'!M55</f>
        <v>0</v>
      </c>
      <c r="E19" s="40">
        <f>+'24-03-335 Ind. HABITABILIDAD'!N55</f>
        <v>0</v>
      </c>
      <c r="F19" s="40">
        <f>+'24-03-335 Ind. HABITABILIDAD'!O55</f>
        <v>0</v>
      </c>
      <c r="G19" s="40">
        <f>+'24-03-335 Ind. HABITABILIDAD'!R55</f>
        <v>0</v>
      </c>
      <c r="H19" s="40">
        <f>+'24-03-335 Ind. HABITABILIDAD'!S55</f>
        <v>0</v>
      </c>
      <c r="I19" s="40">
        <f>+'24-03-335 Ind. HABITABILIDAD'!T55</f>
        <v>0</v>
      </c>
      <c r="J19" s="40">
        <f>+'24-03-335 Ind. HABITABILIDAD'!U55</f>
        <v>0</v>
      </c>
      <c r="K19" s="40">
        <f>+'24-03-335 Ind. HABITABILIDAD'!V55</f>
        <v>0</v>
      </c>
      <c r="L19" s="40">
        <f>+'24-03-335 Ind. HABITABILIDAD'!W55</f>
        <v>0</v>
      </c>
      <c r="M19" s="40">
        <f>+'24-03-335 Ind. HABITABILIDAD'!X55</f>
        <v>0</v>
      </c>
      <c r="N19" s="40">
        <f>+'24-03-335 Ind. HABITABILIDAD'!Y55</f>
        <v>0</v>
      </c>
      <c r="O19" s="40">
        <f>+'24-03-335 Ind. HABITABILIDAD'!Z55</f>
        <v>0</v>
      </c>
      <c r="P19" s="40">
        <f>+'24-03-335 Ind. HABITABILIDAD'!AA55</f>
        <v>0</v>
      </c>
      <c r="Q19" s="40">
        <f>+'24-03-335 Ind. HABITABILIDAD'!AB55</f>
        <v>0</v>
      </c>
      <c r="R19" s="40">
        <f>+'24-03-335 Ind. HABITABILIDAD'!AC55</f>
        <v>0</v>
      </c>
      <c r="S19" s="40">
        <f>+'24-03-335 Ind. HABITABILIDAD'!AD55</f>
        <v>0</v>
      </c>
      <c r="T19" s="40">
        <f>+'24-03-335 Ind. HABITABILIDAD'!AE55</f>
        <v>0</v>
      </c>
      <c r="U19" s="40">
        <f>+'24-03-335 Ind. HABITABILIDAD'!AF55</f>
        <v>0</v>
      </c>
      <c r="V19" s="40">
        <f>+'24-03-335 Ind. HABITABILIDAD'!AG55</f>
        <v>0</v>
      </c>
      <c r="W19" s="40">
        <f>+'24-03-335 Ind. HABITABILIDAD'!AH55</f>
        <v>0</v>
      </c>
      <c r="X19" s="61">
        <f>+'24-03-335 Ind. HABITABILIDAD'!AI55</f>
        <v>0</v>
      </c>
      <c r="Y19" s="61">
        <f>+'24-03-335 Ind. HABITABILIDAD'!AJ55</f>
        <v>0</v>
      </c>
    </row>
    <row r="20" spans="1:25" ht="24.75" customHeight="1" x14ac:dyDescent="0.25">
      <c r="A20" s="62" t="s">
        <v>67</v>
      </c>
      <c r="B20" s="40">
        <f>+'24-03-335 Ind. HABITABILIDAD'!J59</f>
        <v>0</v>
      </c>
      <c r="C20" s="40">
        <f>+'24-03-335 Ind. HABITABILIDAD'!K59</f>
        <v>0</v>
      </c>
      <c r="D20" s="40">
        <f>+'24-03-335 Ind. HABITABILIDAD'!M59</f>
        <v>0</v>
      </c>
      <c r="E20" s="40">
        <f>+'24-03-335 Ind. HABITABILIDAD'!N59</f>
        <v>0</v>
      </c>
      <c r="F20" s="40">
        <f>+'24-03-335 Ind. HABITABILIDAD'!O59</f>
        <v>0</v>
      </c>
      <c r="G20" s="40">
        <f>+'24-03-335 Ind. HABITABILIDAD'!R59</f>
        <v>0</v>
      </c>
      <c r="H20" s="40">
        <f>+'24-03-335 Ind. HABITABILIDAD'!S59</f>
        <v>0</v>
      </c>
      <c r="I20" s="40">
        <f>+'24-03-335 Ind. HABITABILIDAD'!T59</f>
        <v>0</v>
      </c>
      <c r="J20" s="40">
        <f>+'24-03-335 Ind. HABITABILIDAD'!U59</f>
        <v>0</v>
      </c>
      <c r="K20" s="40">
        <f>+'24-03-335 Ind. HABITABILIDAD'!V59</f>
        <v>0</v>
      </c>
      <c r="L20" s="40">
        <f>+'24-03-335 Ind. HABITABILIDAD'!W59</f>
        <v>0</v>
      </c>
      <c r="M20" s="40">
        <f>+'24-03-335 Ind. HABITABILIDAD'!X59</f>
        <v>0</v>
      </c>
      <c r="N20" s="40">
        <f>+'24-03-335 Ind. HABITABILIDAD'!Y59</f>
        <v>0</v>
      </c>
      <c r="O20" s="40">
        <f>+'24-03-335 Ind. HABITABILIDAD'!Z59</f>
        <v>0</v>
      </c>
      <c r="P20" s="40">
        <f>+'24-03-335 Ind. HABITABILIDAD'!AA59</f>
        <v>0</v>
      </c>
      <c r="Q20" s="40">
        <f>+'24-03-335 Ind. HABITABILIDAD'!AB59</f>
        <v>0</v>
      </c>
      <c r="R20" s="40">
        <f>+'24-03-335 Ind. HABITABILIDAD'!AC59</f>
        <v>0</v>
      </c>
      <c r="S20" s="40">
        <f>+'24-03-335 Ind. HABITABILIDAD'!AD59</f>
        <v>0</v>
      </c>
      <c r="T20" s="40">
        <f>+'24-03-335 Ind. HABITABILIDAD'!AE59</f>
        <v>0</v>
      </c>
      <c r="U20" s="40">
        <f>+'24-03-335 Ind. HABITABILIDAD'!AF59</f>
        <v>0</v>
      </c>
      <c r="V20" s="40">
        <f>+'24-03-335 Ind. HABITABILIDAD'!AG59</f>
        <v>0</v>
      </c>
      <c r="W20" s="40">
        <f>+'24-03-335 Ind. HABITABILIDAD'!AH59</f>
        <v>0</v>
      </c>
      <c r="X20" s="61">
        <f>+'24-03-335 Ind. HABITABILIDAD'!AI59</f>
        <v>0</v>
      </c>
      <c r="Y20" s="61">
        <f>+'24-03-335 Ind. HABITABILIDAD'!AJ59</f>
        <v>0</v>
      </c>
    </row>
    <row r="21" spans="1:25" ht="24.75" customHeight="1" x14ac:dyDescent="0.25">
      <c r="A21" s="62" t="s">
        <v>69</v>
      </c>
      <c r="B21" s="40">
        <f>+'24-03-335 Ind. HABITABILIDAD'!J63</f>
        <v>44796300</v>
      </c>
      <c r="C21" s="40">
        <f>+'24-03-335 Ind. HABITABILIDAD'!K63</f>
        <v>44796300</v>
      </c>
      <c r="D21" s="40">
        <f>+'24-03-335 Ind. HABITABILIDAD'!M63</f>
        <v>0</v>
      </c>
      <c r="E21" s="40">
        <f>+'24-03-335 Ind. HABITABILIDAD'!N63</f>
        <v>0</v>
      </c>
      <c r="F21" s="40">
        <f>+'24-03-335 Ind. HABITABILIDAD'!O63</f>
        <v>0</v>
      </c>
      <c r="G21" s="40">
        <f>+'24-03-335 Ind. HABITABILIDAD'!R63</f>
        <v>0</v>
      </c>
      <c r="H21" s="40">
        <f>+'24-03-335 Ind. HABITABILIDAD'!S63</f>
        <v>0</v>
      </c>
      <c r="I21" s="40">
        <f>+'24-03-335 Ind. HABITABILIDAD'!T63</f>
        <v>0</v>
      </c>
      <c r="J21" s="40">
        <f>+'24-03-335 Ind. HABITABILIDAD'!U63</f>
        <v>0</v>
      </c>
      <c r="K21" s="40">
        <f>+'24-03-335 Ind. HABITABILIDAD'!V63</f>
        <v>44796300</v>
      </c>
      <c r="L21" s="40">
        <f>+'24-03-335 Ind. HABITABILIDAD'!W63</f>
        <v>0</v>
      </c>
      <c r="M21" s="40">
        <f>+'24-03-335 Ind. HABITABILIDAD'!X63</f>
        <v>0</v>
      </c>
      <c r="N21" s="40">
        <f>+'24-03-335 Ind. HABITABILIDAD'!Y63</f>
        <v>44796300</v>
      </c>
      <c r="O21" s="40">
        <f>+'24-03-335 Ind. HABITABILIDAD'!Z63</f>
        <v>0</v>
      </c>
      <c r="P21" s="40">
        <f>+'24-03-335 Ind. HABITABILIDAD'!AA63</f>
        <v>0</v>
      </c>
      <c r="Q21" s="40">
        <f>+'24-03-335 Ind. HABITABILIDAD'!AB63</f>
        <v>0</v>
      </c>
      <c r="R21" s="40">
        <f>+'24-03-335 Ind. HABITABILIDAD'!AC63</f>
        <v>0</v>
      </c>
      <c r="S21" s="40">
        <f>+'24-03-335 Ind. HABITABILIDAD'!AD63</f>
        <v>0</v>
      </c>
      <c r="T21" s="40">
        <f>+'24-03-335 Ind. HABITABILIDAD'!AE63</f>
        <v>0</v>
      </c>
      <c r="U21" s="40">
        <f>+'24-03-335 Ind. HABITABILIDAD'!AF63</f>
        <v>0</v>
      </c>
      <c r="V21" s="40">
        <f>+'24-03-335 Ind. HABITABILIDAD'!AG63</f>
        <v>0</v>
      </c>
      <c r="W21" s="40">
        <f>+'24-03-335 Ind. HABITABILIDAD'!AH63</f>
        <v>44796300</v>
      </c>
      <c r="X21" s="61">
        <f>+'24-03-335 Ind. HABITABILIDAD'!AI63</f>
        <v>1</v>
      </c>
      <c r="Y21" s="61">
        <f>+'24-03-335 Ind. HABITABILIDAD'!AJ63</f>
        <v>3.4929275630186316E-2</v>
      </c>
    </row>
    <row r="22" spans="1:25" ht="24.75" customHeight="1" x14ac:dyDescent="0.25">
      <c r="A22" s="62" t="s">
        <v>81</v>
      </c>
      <c r="B22" s="40">
        <f>+'24-03-335 Ind. HABITABILIDAD'!J67</f>
        <v>0</v>
      </c>
      <c r="C22" s="40">
        <f>+'24-03-335 Ind. HABITABILIDAD'!K67</f>
        <v>0</v>
      </c>
      <c r="D22" s="40">
        <f>+'24-03-335 Ind. HABITABILIDAD'!M64</f>
        <v>0</v>
      </c>
      <c r="E22" s="40">
        <f>+'24-03-335 Ind. HABITABILIDAD'!N64</f>
        <v>0</v>
      </c>
      <c r="F22" s="40">
        <f>+'24-03-335 Ind. HABITABILIDAD'!O64</f>
        <v>0</v>
      </c>
      <c r="G22" s="40">
        <f>+'24-03-335 Ind. HABITABILIDAD'!R64</f>
        <v>0</v>
      </c>
      <c r="H22" s="40">
        <f>+'24-03-335 Ind. HABITABILIDAD'!S64</f>
        <v>0</v>
      </c>
      <c r="I22" s="40">
        <f>+'24-03-335 Ind. HABITABILIDAD'!T64</f>
        <v>0</v>
      </c>
      <c r="J22" s="40">
        <f>+'24-03-335 Ind. HABITABILIDAD'!U67</f>
        <v>0</v>
      </c>
      <c r="K22" s="40">
        <f>+'24-03-335 Ind. HABITABILIDAD'!V64</f>
        <v>0</v>
      </c>
      <c r="L22" s="40">
        <f>+'24-03-335 Ind. HABITABILIDAD'!W64</f>
        <v>0</v>
      </c>
      <c r="M22" s="40">
        <f>+'24-03-335 Ind. HABITABILIDAD'!X64</f>
        <v>0</v>
      </c>
      <c r="N22" s="40">
        <f>+'24-03-335 Ind. HABITABILIDAD'!Y67</f>
        <v>0</v>
      </c>
      <c r="O22" s="40">
        <f>+'24-03-335 Ind. HABITABILIDAD'!Z64</f>
        <v>0</v>
      </c>
      <c r="P22" s="40">
        <f>+'24-03-335 Ind. HABITABILIDAD'!AA64</f>
        <v>0</v>
      </c>
      <c r="Q22" s="40">
        <f>+'24-03-335 Ind. HABITABILIDAD'!AB64</f>
        <v>0</v>
      </c>
      <c r="R22" s="40">
        <f>+'24-03-335 Ind. HABITABILIDAD'!AC67</f>
        <v>0</v>
      </c>
      <c r="S22" s="40">
        <f>+'24-03-335 Ind. HABITABILIDAD'!AD64</f>
        <v>0</v>
      </c>
      <c r="T22" s="40">
        <f>+'24-03-335 Ind. HABITABILIDAD'!AE64</f>
        <v>0</v>
      </c>
      <c r="U22" s="40">
        <f>+'24-03-335 Ind. HABITABILIDAD'!AF64</f>
        <v>0</v>
      </c>
      <c r="V22" s="40">
        <f>+'24-03-335 Ind. HABITABILIDAD'!AG67</f>
        <v>0</v>
      </c>
      <c r="W22" s="40">
        <f>+'24-03-335 Ind. HABITABILIDAD'!AH67</f>
        <v>0</v>
      </c>
      <c r="X22" s="61">
        <f>+'24-03-335 Ind. HABITABILIDAD'!AI67</f>
        <v>0</v>
      </c>
      <c r="Y22" s="61">
        <f>+'24-03-335 Ind. HABITABILIDAD'!AJ67</f>
        <v>0</v>
      </c>
    </row>
    <row r="23" spans="1:25" ht="24.75" customHeight="1" x14ac:dyDescent="0.25">
      <c r="A23" s="62" t="s">
        <v>71</v>
      </c>
      <c r="B23" s="40">
        <f>+'24-03-335 Ind. HABITABILIDAD'!J71</f>
        <v>0</v>
      </c>
      <c r="C23" s="40">
        <f>+'24-03-335 Ind. HABITABILIDAD'!K71</f>
        <v>0</v>
      </c>
      <c r="D23" s="40">
        <f>+'24-03-335 Ind. HABITABILIDAD'!M71</f>
        <v>0</v>
      </c>
      <c r="E23" s="40">
        <f>+'24-03-335 Ind. HABITABILIDAD'!N71</f>
        <v>0</v>
      </c>
      <c r="F23" s="40">
        <f>+'24-03-335 Ind. HABITABILIDAD'!O71</f>
        <v>0</v>
      </c>
      <c r="G23" s="40">
        <f>+'24-03-335 Ind. HABITABILIDAD'!R71</f>
        <v>0</v>
      </c>
      <c r="H23" s="40">
        <f>+'24-03-335 Ind. HABITABILIDAD'!S71</f>
        <v>0</v>
      </c>
      <c r="I23" s="40">
        <f>+'24-03-335 Ind. HABITABILIDAD'!T71</f>
        <v>0</v>
      </c>
      <c r="J23" s="40">
        <f>+'24-03-335 Ind. HABITABILIDAD'!U71</f>
        <v>0</v>
      </c>
      <c r="K23" s="40">
        <f>+'24-03-335 Ind. HABITABILIDAD'!V71</f>
        <v>0</v>
      </c>
      <c r="L23" s="40">
        <f>+'24-03-335 Ind. HABITABILIDAD'!W71</f>
        <v>0</v>
      </c>
      <c r="M23" s="40">
        <f>+'24-03-335 Ind. HABITABILIDAD'!X71</f>
        <v>0</v>
      </c>
      <c r="N23" s="40">
        <f>+'24-03-335 Ind. HABITABILIDAD'!Y71</f>
        <v>0</v>
      </c>
      <c r="O23" s="40">
        <f>+'24-03-335 Ind. HABITABILIDAD'!Z71</f>
        <v>0</v>
      </c>
      <c r="P23" s="40">
        <f>+'24-03-335 Ind. HABITABILIDAD'!AA71</f>
        <v>0</v>
      </c>
      <c r="Q23" s="40">
        <f>+'24-03-335 Ind. HABITABILIDAD'!AB71</f>
        <v>0</v>
      </c>
      <c r="R23" s="40">
        <f>+'24-03-335 Ind. HABITABILIDAD'!AC71</f>
        <v>0</v>
      </c>
      <c r="S23" s="40">
        <f>+'24-03-335 Ind. HABITABILIDAD'!AD71</f>
        <v>0</v>
      </c>
      <c r="T23" s="40">
        <f>+'24-03-335 Ind. HABITABILIDAD'!AE71</f>
        <v>0</v>
      </c>
      <c r="U23" s="40">
        <f>+'24-03-335 Ind. HABITABILIDAD'!AF71</f>
        <v>0</v>
      </c>
      <c r="V23" s="40">
        <f>+'24-03-335 Ind. HABITABILIDAD'!AG71</f>
        <v>0</v>
      </c>
      <c r="W23" s="40">
        <f>+'24-03-335 Ind. HABITABILIDAD'!AH71</f>
        <v>0</v>
      </c>
      <c r="X23" s="61">
        <f>+'24-03-335 Ind. HABITABILIDAD'!AI71</f>
        <v>0</v>
      </c>
      <c r="Y23" s="61">
        <f>+'24-03-335 Ind. HABITABILIDAD'!AJ71</f>
        <v>0</v>
      </c>
    </row>
    <row r="24" spans="1:25" ht="24.75" customHeight="1" x14ac:dyDescent="0.25">
      <c r="A24" s="63" t="s">
        <v>73</v>
      </c>
      <c r="B24" s="40">
        <f>+'24-03-335 Ind. HABITABILIDAD'!J75</f>
        <v>16066252200</v>
      </c>
      <c r="C24" s="40">
        <f>+'24-03-335 Ind. HABITABILIDAD'!K75</f>
        <v>2040550000</v>
      </c>
      <c r="D24" s="40">
        <f>+'24-03-335 Ind. HABITABILIDAD'!M75</f>
        <v>0</v>
      </c>
      <c r="E24" s="40">
        <f>+'24-03-335 Ind. HABITABILIDAD'!N75</f>
        <v>0</v>
      </c>
      <c r="F24" s="40">
        <f>+'24-03-335 Ind. HABITABILIDAD'!O75</f>
        <v>0</v>
      </c>
      <c r="G24" s="40">
        <f>+'24-03-335 Ind. HABITABILIDAD'!R75</f>
        <v>390000000</v>
      </c>
      <c r="H24" s="40">
        <f>+'24-03-335 Ind. HABITABILIDAD'!S75</f>
        <v>825275000</v>
      </c>
      <c r="I24" s="40">
        <f>+'24-03-335 Ind. HABITABILIDAD'!T75</f>
        <v>0</v>
      </c>
      <c r="J24" s="40">
        <f>+'24-03-335 Ind. HABITABILIDAD'!U75</f>
        <v>1215275000</v>
      </c>
      <c r="K24" s="40">
        <f>+'24-03-335 Ind. HABITABILIDAD'!V75</f>
        <v>0</v>
      </c>
      <c r="L24" s="40">
        <f>+'24-03-335 Ind. HABITABILIDAD'!W75</f>
        <v>0</v>
      </c>
      <c r="M24" s="40">
        <f>+'24-03-335 Ind. HABITABILIDAD'!X75</f>
        <v>0</v>
      </c>
      <c r="N24" s="40">
        <f>+'24-03-335 Ind. HABITABILIDAD'!Y75</f>
        <v>0</v>
      </c>
      <c r="O24" s="40">
        <f>+'24-03-335 Ind. HABITABILIDAD'!Z75</f>
        <v>0</v>
      </c>
      <c r="P24" s="40">
        <f>+'24-03-335 Ind. HABITABILIDAD'!AA75</f>
        <v>0</v>
      </c>
      <c r="Q24" s="40">
        <f>+'24-03-335 Ind. HABITABILIDAD'!AB75</f>
        <v>0</v>
      </c>
      <c r="R24" s="40">
        <f>+'24-03-335 Ind. HABITABILIDAD'!AC75</f>
        <v>0</v>
      </c>
      <c r="S24" s="40">
        <f>+'24-03-335 Ind. HABITABILIDAD'!AD75</f>
        <v>0</v>
      </c>
      <c r="T24" s="40">
        <f>+'24-03-335 Ind. HABITABILIDAD'!AE75</f>
        <v>0</v>
      </c>
      <c r="U24" s="40">
        <f>+'24-03-335 Ind. HABITABILIDAD'!AF75</f>
        <v>0</v>
      </c>
      <c r="V24" s="40">
        <f>+'24-03-335 Ind. HABITABILIDAD'!AG75</f>
        <v>0</v>
      </c>
      <c r="W24" s="40">
        <f>+'24-03-335 Ind. HABITABILIDAD'!AH75</f>
        <v>1215275000</v>
      </c>
      <c r="X24" s="61">
        <f>+'24-03-335 Ind. HABITABILIDAD'!AI75</f>
        <v>7.5641474120517041E-2</v>
      </c>
      <c r="Y24" s="61">
        <f>+'24-03-335 Ind. HABITABILIDAD'!AJ75</f>
        <v>0.94759333787555389</v>
      </c>
    </row>
    <row r="25" spans="1:25" ht="34.5" customHeight="1" x14ac:dyDescent="0.25">
      <c r="A25" s="65" t="str">
        <f>"TOTAL ASIG."&amp;" "&amp;$A$5</f>
        <v>TOTAL ASIG. 24-03-335 "Programa de Habitabilidad Chile Solidario"</v>
      </c>
      <c r="B25" s="66">
        <f>SUM(B8:B24)</f>
        <v>16893463000</v>
      </c>
      <c r="C25" s="66">
        <f t="shared" ref="C25:V25" si="0">SUM(C8:C24)</f>
        <v>2867760800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390000000</v>
      </c>
      <c r="H25" s="66">
        <f t="shared" si="0"/>
        <v>825275000</v>
      </c>
      <c r="I25" s="66">
        <f t="shared" si="0"/>
        <v>0</v>
      </c>
      <c r="J25" s="66">
        <f t="shared" si="0"/>
        <v>1215275000</v>
      </c>
      <c r="K25" s="66">
        <f t="shared" si="0"/>
        <v>67210800</v>
      </c>
      <c r="L25" s="66">
        <f t="shared" si="0"/>
        <v>0</v>
      </c>
      <c r="M25" s="66">
        <f t="shared" si="0"/>
        <v>0</v>
      </c>
      <c r="N25" s="66">
        <f t="shared" si="0"/>
        <v>67210800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1282485800</v>
      </c>
      <c r="X25" s="67">
        <f>+'24-03-335 Ind. HABITABILIDAD'!AI76</f>
        <v>7.5916098434051088E-2</v>
      </c>
      <c r="Y25" s="67">
        <f>'24-03-335 Ind. HABITABILIDAD'!AJ76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D07AB-4462-42E8-AA83-9991084564DA}">
  <sheetPr codeName="Hoja17">
    <tabColor rgb="FF007DB5"/>
    <pageSetUpPr fitToPage="1"/>
  </sheetPr>
  <dimension ref="A1:DB145"/>
  <sheetViews>
    <sheetView zoomScaleNormal="100" workbookViewId="0">
      <pane xSplit="20" ySplit="7" topLeftCell="AG118" activePane="bottomRight" state="frozen"/>
      <selection pane="topRight" activeCell="U1" sqref="U1"/>
      <selection pane="bottomLeft" activeCell="A8" sqref="A8"/>
      <selection pane="bottomRight" activeCell="AH126" sqref="AH12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4.855468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110" t="s">
        <v>90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89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IF(ISERROR(AH9/$AH$126),"-",AH9/$AH$126)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1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IF(ISERROR(AH10/$AH$126),"-",AH10/$AH$126)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IF(ISERROR(AH11/$AH$126),0,AH11/$AH$126)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111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112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IF(ISERROR(AH13/$AH$126),"-",AH13/$AH$126)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11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IF(ISERROR(AH14/$AH$126),"-",AH14/$AH$126)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IF(ISERROR(AH15/$AH$126),0,AH15/$AH$126)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89">
        <v>34374000</v>
      </c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35" t="s">
        <v>143</v>
      </c>
      <c r="D17" s="69">
        <v>45785</v>
      </c>
      <c r="E17" s="35" t="s">
        <v>145</v>
      </c>
      <c r="F17" s="35" t="s">
        <v>111</v>
      </c>
      <c r="G17" s="15"/>
      <c r="H17" s="16"/>
      <c r="I17" s="16"/>
      <c r="J17" s="90"/>
      <c r="K17" s="29">
        <v>26828000</v>
      </c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>
        <v>26828000</v>
      </c>
      <c r="Y17" s="8">
        <f>SUM(V17:X17)</f>
        <v>26828000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26828000</v>
      </c>
      <c r="AI17" s="20">
        <f>IF(ISERROR(AH17/J16),0,AH17/J16)</f>
        <v>0.7804736137778554</v>
      </c>
      <c r="AJ17" s="20">
        <f>IF(ISERROR(AH17/$AH$126),"-",AH17/$AH$126)</f>
        <v>1.518105163922877E-2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35" t="s">
        <v>144</v>
      </c>
      <c r="D18" s="69">
        <v>45782</v>
      </c>
      <c r="E18" s="35" t="s">
        <v>146</v>
      </c>
      <c r="F18" s="35" t="s">
        <v>111</v>
      </c>
      <c r="G18" s="15"/>
      <c r="H18" s="16"/>
      <c r="I18" s="16"/>
      <c r="J18" s="91"/>
      <c r="K18" s="29">
        <v>7546000</v>
      </c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>
        <v>7546000</v>
      </c>
      <c r="Y18" s="8">
        <f>SUM(V18:X18)</f>
        <v>7546000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7546000</v>
      </c>
      <c r="AI18" s="20">
        <f>IF(ISERROR(AH18/J16),0,AH18/J16)</f>
        <v>0.21952638622214465</v>
      </c>
      <c r="AJ18" s="20">
        <f>IF(ISERROR(AH18/$AH$126),"-",AH18/$AH$126)</f>
        <v>4.2700244397502717E-3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J16</f>
        <v>34374000</v>
      </c>
      <c r="K19" s="56">
        <f>SUM(K17:K18)</f>
        <v>34374000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34374000</v>
      </c>
      <c r="Y19" s="56">
        <f t="shared" si="2"/>
        <v>34374000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34374000</v>
      </c>
      <c r="AI19" s="59">
        <f>IF(ISERROR(AH19/J19),0,AH19/J19)</f>
        <v>1</v>
      </c>
      <c r="AJ19" s="59">
        <f>IF(ISERROR(AH19/$AH$126),0,AH19/$AH$126)</f>
        <v>1.9451076078979043E-2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15"/>
      <c r="G20" s="5"/>
      <c r="H20" s="6"/>
      <c r="I20" s="6"/>
      <c r="J20" s="89">
        <v>13041000</v>
      </c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35" t="s">
        <v>109</v>
      </c>
      <c r="D21" s="69">
        <v>45747</v>
      </c>
      <c r="E21" s="35" t="s">
        <v>110</v>
      </c>
      <c r="F21" s="35" t="s">
        <v>111</v>
      </c>
      <c r="G21" s="15"/>
      <c r="H21" s="16"/>
      <c r="I21" s="16"/>
      <c r="J21" s="90"/>
      <c r="K21" s="29">
        <v>13041000</v>
      </c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>
        <v>13041000</v>
      </c>
      <c r="W21" s="19"/>
      <c r="X21" s="19"/>
      <c r="Y21" s="8">
        <f>SUM(V21:X21)</f>
        <v>13041000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13041000</v>
      </c>
      <c r="AI21" s="20">
        <f>IF(ISERROR(AH21/J20),0,AH21/J20)</f>
        <v>1</v>
      </c>
      <c r="AJ21" s="20">
        <f>IF(ISERROR(AH21/$AH$126),"-",AH21/$AH$126)</f>
        <v>7.3794578212010731E-3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1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IF(ISERROR(AH22/$AH$126),"-",AH22/$AH$126)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J20</f>
        <v>13041000</v>
      </c>
      <c r="K23" s="56">
        <f>SUM(K21:K22)</f>
        <v>13041000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13041000</v>
      </c>
      <c r="W23" s="56">
        <f t="shared" si="3"/>
        <v>0</v>
      </c>
      <c r="X23" s="56">
        <f t="shared" si="3"/>
        <v>0</v>
      </c>
      <c r="Y23" s="56">
        <f t="shared" si="3"/>
        <v>13041000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13041000</v>
      </c>
      <c r="AI23" s="59">
        <f>IF(ISERROR(AH23/J23),0,AH23/J23)</f>
        <v>1</v>
      </c>
      <c r="AJ23" s="59">
        <f>IF(ISERROR(AH23/$AH$126),0,AH23/$AH$126)</f>
        <v>7.3794578212010731E-3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89">
        <v>782670000</v>
      </c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x14ac:dyDescent="0.25">
      <c r="A25" s="14">
        <v>1</v>
      </c>
      <c r="B25" s="14"/>
      <c r="C25" s="35" t="s">
        <v>148</v>
      </c>
      <c r="D25" s="25">
        <v>45343</v>
      </c>
      <c r="E25" s="26" t="s">
        <v>174</v>
      </c>
      <c r="F25" s="35" t="s">
        <v>111</v>
      </c>
      <c r="G25" s="5"/>
      <c r="H25" s="6"/>
      <c r="I25" s="6"/>
      <c r="J25" s="90"/>
      <c r="K25" s="40">
        <v>13681000</v>
      </c>
      <c r="L25" s="9"/>
      <c r="M25" s="10"/>
      <c r="N25" s="10"/>
      <c r="O25" s="10"/>
      <c r="P25" s="5"/>
      <c r="Q25" s="11"/>
      <c r="R25" s="8"/>
      <c r="S25" s="8"/>
      <c r="T25" s="8"/>
      <c r="U25" s="8"/>
      <c r="V25" s="40">
        <v>13681000</v>
      </c>
      <c r="W25" s="8"/>
      <c r="X25" s="8"/>
      <c r="Y25" s="8">
        <f t="shared" ref="Y25:Y40" si="4">SUM(V25:X25)</f>
        <v>13681000</v>
      </c>
      <c r="Z25" s="8"/>
      <c r="AA25" s="8"/>
      <c r="AB25" s="8"/>
      <c r="AC25" s="8"/>
      <c r="AD25" s="8"/>
      <c r="AE25" s="8"/>
      <c r="AF25" s="8"/>
      <c r="AG25" s="8"/>
      <c r="AH25" s="8">
        <f t="shared" ref="AH25:AH40" si="5">SUM(U25,Y25,AC25,AG25)</f>
        <v>13681000</v>
      </c>
      <c r="AI25" s="20">
        <f>IF(ISERROR(AH24/$J$24),0,AH25/$J$24)</f>
        <v>1.747990851827718E-2</v>
      </c>
      <c r="AJ25" s="20">
        <f t="shared" ref="AJ25:AJ41" si="6">IF(ISERROR(AH25/$AH$126),"-",AH25/$AH$126)</f>
        <v>7.7416120275938874E-3</v>
      </c>
    </row>
    <row r="26" spans="1:106" ht="24.95" customHeight="1" x14ac:dyDescent="0.25">
      <c r="A26" s="14">
        <v>2</v>
      </c>
      <c r="B26" s="14"/>
      <c r="C26" s="35" t="s">
        <v>149</v>
      </c>
      <c r="D26" s="25">
        <v>45336</v>
      </c>
      <c r="E26" s="26" t="s">
        <v>176</v>
      </c>
      <c r="F26" s="35" t="s">
        <v>111</v>
      </c>
      <c r="G26" s="5"/>
      <c r="H26" s="6"/>
      <c r="I26" s="6"/>
      <c r="J26" s="90"/>
      <c r="K26" s="40">
        <v>7723000</v>
      </c>
      <c r="L26" s="9"/>
      <c r="M26" s="10"/>
      <c r="N26" s="10"/>
      <c r="O26" s="10"/>
      <c r="P26" s="5"/>
      <c r="Q26" s="11"/>
      <c r="R26" s="8"/>
      <c r="S26" s="8"/>
      <c r="T26" s="8"/>
      <c r="U26" s="8"/>
      <c r="V26" s="40">
        <v>7723000</v>
      </c>
      <c r="W26" s="8"/>
      <c r="X26" s="8"/>
      <c r="Y26" s="8">
        <f t="shared" si="4"/>
        <v>7723000</v>
      </c>
      <c r="Z26" s="8"/>
      <c r="AA26" s="8"/>
      <c r="AB26" s="8"/>
      <c r="AC26" s="8"/>
      <c r="AD26" s="8"/>
      <c r="AE26" s="8"/>
      <c r="AF26" s="8"/>
      <c r="AG26" s="8"/>
      <c r="AH26" s="8">
        <f t="shared" si="5"/>
        <v>7723000</v>
      </c>
      <c r="AI26" s="20">
        <f t="shared" ref="AI26:AI41" si="7">IF(ISERROR(AH25/$J$24),0,AH26/$J$24)</f>
        <v>9.8675048232332915E-3</v>
      </c>
      <c r="AJ26" s="20">
        <f t="shared" si="6"/>
        <v>4.3701827124557847E-3</v>
      </c>
    </row>
    <row r="27" spans="1:106" ht="24.95" customHeight="1" x14ac:dyDescent="0.25">
      <c r="A27" s="14">
        <v>3</v>
      </c>
      <c r="B27" s="14"/>
      <c r="C27" s="35" t="s">
        <v>150</v>
      </c>
      <c r="D27" s="25">
        <v>45324</v>
      </c>
      <c r="E27" s="26" t="s">
        <v>165</v>
      </c>
      <c r="F27" s="35" t="s">
        <v>111</v>
      </c>
      <c r="G27" s="5"/>
      <c r="H27" s="6"/>
      <c r="I27" s="6"/>
      <c r="J27" s="90"/>
      <c r="K27" s="40">
        <v>7723000</v>
      </c>
      <c r="L27" s="9"/>
      <c r="M27" s="10"/>
      <c r="N27" s="10"/>
      <c r="O27" s="10"/>
      <c r="P27" s="5"/>
      <c r="Q27" s="11"/>
      <c r="R27" s="8"/>
      <c r="S27" s="8"/>
      <c r="T27" s="8"/>
      <c r="U27" s="8"/>
      <c r="V27" s="40">
        <v>7723000</v>
      </c>
      <c r="W27" s="8"/>
      <c r="X27" s="8"/>
      <c r="Y27" s="8">
        <f t="shared" si="4"/>
        <v>7723000</v>
      </c>
      <c r="Z27" s="8"/>
      <c r="AA27" s="8"/>
      <c r="AB27" s="8"/>
      <c r="AC27" s="8"/>
      <c r="AD27" s="8"/>
      <c r="AE27" s="8"/>
      <c r="AF27" s="8"/>
      <c r="AG27" s="8"/>
      <c r="AH27" s="8">
        <f t="shared" si="5"/>
        <v>7723000</v>
      </c>
      <c r="AI27" s="20">
        <f t="shared" si="7"/>
        <v>9.8675048232332915E-3</v>
      </c>
      <c r="AJ27" s="20">
        <f t="shared" si="6"/>
        <v>4.3701827124557847E-3</v>
      </c>
    </row>
    <row r="28" spans="1:106" ht="24.95" customHeight="1" x14ac:dyDescent="0.25">
      <c r="A28" s="14">
        <v>4</v>
      </c>
      <c r="B28" s="14"/>
      <c r="C28" s="35" t="s">
        <v>151</v>
      </c>
      <c r="D28" s="25">
        <v>45362</v>
      </c>
      <c r="E28" s="26" t="s">
        <v>166</v>
      </c>
      <c r="F28" s="35" t="s">
        <v>111</v>
      </c>
      <c r="G28" s="5"/>
      <c r="H28" s="6"/>
      <c r="I28" s="6"/>
      <c r="J28" s="90"/>
      <c r="K28" s="40">
        <v>13901000</v>
      </c>
      <c r="L28" s="9"/>
      <c r="M28" s="10"/>
      <c r="N28" s="10"/>
      <c r="O28" s="10"/>
      <c r="P28" s="5"/>
      <c r="Q28" s="11"/>
      <c r="R28" s="8"/>
      <c r="S28" s="8"/>
      <c r="T28" s="8"/>
      <c r="U28" s="8"/>
      <c r="V28" s="40">
        <v>13901000</v>
      </c>
      <c r="W28" s="8"/>
      <c r="X28" s="8"/>
      <c r="Y28" s="8">
        <f t="shared" si="4"/>
        <v>13901000</v>
      </c>
      <c r="Z28" s="8"/>
      <c r="AA28" s="8"/>
      <c r="AB28" s="8"/>
      <c r="AC28" s="8"/>
      <c r="AD28" s="8"/>
      <c r="AE28" s="8"/>
      <c r="AF28" s="8"/>
      <c r="AG28" s="8"/>
      <c r="AH28" s="8">
        <f t="shared" si="5"/>
        <v>13901000</v>
      </c>
      <c r="AI28" s="20">
        <f t="shared" si="7"/>
        <v>1.7760997610742714E-2</v>
      </c>
      <c r="AJ28" s="20">
        <f t="shared" si="6"/>
        <v>7.8661025360414177E-3</v>
      </c>
    </row>
    <row r="29" spans="1:106" ht="24.95" customHeight="1" x14ac:dyDescent="0.25">
      <c r="A29" s="14">
        <v>5</v>
      </c>
      <c r="B29" s="14"/>
      <c r="C29" s="35" t="s">
        <v>152</v>
      </c>
      <c r="D29" s="25">
        <v>45327</v>
      </c>
      <c r="E29" s="26" t="s">
        <v>178</v>
      </c>
      <c r="F29" s="35" t="s">
        <v>111</v>
      </c>
      <c r="G29" s="5"/>
      <c r="H29" s="6"/>
      <c r="I29" s="6"/>
      <c r="J29" s="90"/>
      <c r="K29" s="40">
        <v>13515000</v>
      </c>
      <c r="L29" s="9"/>
      <c r="M29" s="10"/>
      <c r="N29" s="10"/>
      <c r="O29" s="10"/>
      <c r="P29" s="5"/>
      <c r="Q29" s="11"/>
      <c r="R29" s="8"/>
      <c r="S29" s="8"/>
      <c r="T29" s="8"/>
      <c r="U29" s="8"/>
      <c r="V29" s="40">
        <v>13515000</v>
      </c>
      <c r="W29" s="8"/>
      <c r="X29" s="8"/>
      <c r="Y29" s="8">
        <f t="shared" si="4"/>
        <v>13515000</v>
      </c>
      <c r="Z29" s="8"/>
      <c r="AA29" s="8"/>
      <c r="AB29" s="8"/>
      <c r="AC29" s="8"/>
      <c r="AD29" s="8"/>
      <c r="AE29" s="8"/>
      <c r="AF29" s="8"/>
      <c r="AG29" s="8"/>
      <c r="AH29" s="8">
        <f t="shared" si="5"/>
        <v>13515000</v>
      </c>
      <c r="AI29" s="20">
        <f t="shared" si="7"/>
        <v>1.7267814021235003E-2</v>
      </c>
      <c r="AJ29" s="20">
        <f t="shared" si="6"/>
        <v>7.6476782803107509E-3</v>
      </c>
    </row>
    <row r="30" spans="1:106" ht="24.95" customHeight="1" x14ac:dyDescent="0.25">
      <c r="A30" s="14">
        <v>6</v>
      </c>
      <c r="B30" s="14"/>
      <c r="C30" s="35" t="s">
        <v>153</v>
      </c>
      <c r="D30" s="25">
        <v>45330</v>
      </c>
      <c r="E30" s="26" t="s">
        <v>173</v>
      </c>
      <c r="F30" s="35" t="s">
        <v>111</v>
      </c>
      <c r="G30" s="5"/>
      <c r="H30" s="6"/>
      <c r="I30" s="6"/>
      <c r="J30" s="90"/>
      <c r="K30" s="40">
        <v>7723000</v>
      </c>
      <c r="L30" s="9"/>
      <c r="M30" s="10"/>
      <c r="N30" s="10"/>
      <c r="O30" s="10"/>
      <c r="P30" s="5"/>
      <c r="Q30" s="11"/>
      <c r="R30" s="8"/>
      <c r="S30" s="8"/>
      <c r="T30" s="8"/>
      <c r="U30" s="8"/>
      <c r="V30" s="40">
        <v>7723000</v>
      </c>
      <c r="W30" s="8"/>
      <c r="X30" s="8"/>
      <c r="Y30" s="8">
        <f t="shared" si="4"/>
        <v>7723000</v>
      </c>
      <c r="Z30" s="8"/>
      <c r="AA30" s="8"/>
      <c r="AB30" s="8"/>
      <c r="AC30" s="8"/>
      <c r="AD30" s="8"/>
      <c r="AE30" s="8"/>
      <c r="AF30" s="8"/>
      <c r="AG30" s="8"/>
      <c r="AH30" s="8">
        <f t="shared" si="5"/>
        <v>7723000</v>
      </c>
      <c r="AI30" s="20">
        <f t="shared" si="7"/>
        <v>9.8675048232332915E-3</v>
      </c>
      <c r="AJ30" s="20">
        <f t="shared" si="6"/>
        <v>4.3701827124557847E-3</v>
      </c>
    </row>
    <row r="31" spans="1:106" ht="24.95" customHeight="1" x14ac:dyDescent="0.25">
      <c r="A31" s="14">
        <v>7</v>
      </c>
      <c r="B31" s="14"/>
      <c r="C31" s="35" t="s">
        <v>154</v>
      </c>
      <c r="D31" s="25">
        <v>45370</v>
      </c>
      <c r="E31" s="26" t="s">
        <v>180</v>
      </c>
      <c r="F31" s="35" t="s">
        <v>111</v>
      </c>
      <c r="G31" s="5"/>
      <c r="H31" s="6"/>
      <c r="I31" s="6"/>
      <c r="J31" s="90"/>
      <c r="K31" s="40">
        <v>69065000</v>
      </c>
      <c r="L31" s="9"/>
      <c r="M31" s="10"/>
      <c r="N31" s="10"/>
      <c r="O31" s="10"/>
      <c r="P31" s="5"/>
      <c r="Q31" s="11"/>
      <c r="R31" s="8"/>
      <c r="S31" s="8"/>
      <c r="T31" s="8"/>
      <c r="U31" s="8"/>
      <c r="V31" s="40">
        <v>69065000</v>
      </c>
      <c r="W31" s="8"/>
      <c r="X31" s="8"/>
      <c r="Y31" s="8">
        <f t="shared" si="4"/>
        <v>69065000</v>
      </c>
      <c r="Z31" s="8"/>
      <c r="AA31" s="8"/>
      <c r="AB31" s="8"/>
      <c r="AC31" s="8"/>
      <c r="AD31" s="8"/>
      <c r="AE31" s="8"/>
      <c r="AF31" s="8"/>
      <c r="AG31" s="8"/>
      <c r="AH31" s="8">
        <f t="shared" si="5"/>
        <v>69065000</v>
      </c>
      <c r="AI31" s="20">
        <f t="shared" si="7"/>
        <v>8.8242809868782496E-2</v>
      </c>
      <c r="AJ31" s="20">
        <f t="shared" si="6"/>
        <v>3.9081531663312026E-2</v>
      </c>
    </row>
    <row r="32" spans="1:106" ht="24.95" customHeight="1" x14ac:dyDescent="0.25">
      <c r="A32" s="14">
        <v>8</v>
      </c>
      <c r="B32" s="14"/>
      <c r="C32" s="35" t="s">
        <v>155</v>
      </c>
      <c r="D32" s="25">
        <v>45330</v>
      </c>
      <c r="E32" s="26" t="s">
        <v>167</v>
      </c>
      <c r="F32" s="35" t="s">
        <v>111</v>
      </c>
      <c r="G32" s="5"/>
      <c r="H32" s="6"/>
      <c r="I32" s="6"/>
      <c r="J32" s="90"/>
      <c r="K32" s="40">
        <v>6841000</v>
      </c>
      <c r="L32" s="9"/>
      <c r="M32" s="10"/>
      <c r="N32" s="10"/>
      <c r="O32" s="10"/>
      <c r="P32" s="5"/>
      <c r="Q32" s="11"/>
      <c r="R32" s="8"/>
      <c r="S32" s="8"/>
      <c r="T32" s="8"/>
      <c r="U32" s="8"/>
      <c r="V32" s="40">
        <v>6841000</v>
      </c>
      <c r="W32" s="8"/>
      <c r="X32" s="8"/>
      <c r="Y32" s="8">
        <f t="shared" si="4"/>
        <v>6841000</v>
      </c>
      <c r="Z32" s="8"/>
      <c r="AA32" s="8"/>
      <c r="AB32" s="8"/>
      <c r="AC32" s="8"/>
      <c r="AD32" s="8"/>
      <c r="AE32" s="8"/>
      <c r="AF32" s="8"/>
      <c r="AG32" s="8"/>
      <c r="AH32" s="8">
        <f t="shared" si="5"/>
        <v>6841000</v>
      </c>
      <c r="AI32" s="20">
        <f t="shared" si="7"/>
        <v>8.7405930979851023E-3</v>
      </c>
      <c r="AJ32" s="20">
        <f t="shared" si="6"/>
        <v>3.8710889467706878E-3</v>
      </c>
    </row>
    <row r="33" spans="1:106" ht="24.95" customHeight="1" x14ac:dyDescent="0.25">
      <c r="A33" s="14">
        <v>9</v>
      </c>
      <c r="B33" s="14"/>
      <c r="C33" s="35" t="s">
        <v>156</v>
      </c>
      <c r="D33" s="25">
        <v>45370</v>
      </c>
      <c r="E33" s="26" t="s">
        <v>175</v>
      </c>
      <c r="F33" s="35" t="s">
        <v>111</v>
      </c>
      <c r="G33" s="5"/>
      <c r="H33" s="6"/>
      <c r="I33" s="6"/>
      <c r="J33" s="90"/>
      <c r="K33" s="40">
        <v>27626000</v>
      </c>
      <c r="L33" s="9"/>
      <c r="M33" s="10"/>
      <c r="N33" s="10"/>
      <c r="O33" s="10"/>
      <c r="P33" s="5"/>
      <c r="Q33" s="11"/>
      <c r="R33" s="8"/>
      <c r="S33" s="8"/>
      <c r="T33" s="8"/>
      <c r="U33" s="8"/>
      <c r="V33" s="40">
        <v>27626000</v>
      </c>
      <c r="W33" s="8"/>
      <c r="X33" s="8"/>
      <c r="Y33" s="8">
        <f t="shared" si="4"/>
        <v>27626000</v>
      </c>
      <c r="Z33" s="8"/>
      <c r="AA33" s="8"/>
      <c r="AB33" s="8"/>
      <c r="AC33" s="8"/>
      <c r="AD33" s="8"/>
      <c r="AE33" s="8"/>
      <c r="AF33" s="8"/>
      <c r="AG33" s="8"/>
      <c r="AH33" s="8">
        <f t="shared" si="5"/>
        <v>27626000</v>
      </c>
      <c r="AI33" s="20">
        <f t="shared" si="7"/>
        <v>3.5297123947512998E-2</v>
      </c>
      <c r="AJ33" s="20">
        <f t="shared" si="6"/>
        <v>1.563261266532481E-2</v>
      </c>
    </row>
    <row r="34" spans="1:106" ht="24.95" customHeight="1" x14ac:dyDescent="0.25">
      <c r="A34" s="14">
        <v>10</v>
      </c>
      <c r="B34" s="14"/>
      <c r="C34" s="35" t="s">
        <v>157</v>
      </c>
      <c r="D34" s="25">
        <v>45330</v>
      </c>
      <c r="E34" s="26" t="s">
        <v>170</v>
      </c>
      <c r="F34" s="35" t="s">
        <v>111</v>
      </c>
      <c r="G34" s="5"/>
      <c r="H34" s="6"/>
      <c r="I34" s="6"/>
      <c r="J34" s="90"/>
      <c r="K34" s="40">
        <v>13681000</v>
      </c>
      <c r="L34" s="9"/>
      <c r="M34" s="10"/>
      <c r="N34" s="10"/>
      <c r="O34" s="10"/>
      <c r="P34" s="5"/>
      <c r="Q34" s="11"/>
      <c r="R34" s="8"/>
      <c r="S34" s="8"/>
      <c r="T34" s="8"/>
      <c r="U34" s="8"/>
      <c r="V34" s="40">
        <v>13681000</v>
      </c>
      <c r="W34" s="8"/>
      <c r="X34" s="8"/>
      <c r="Y34" s="8">
        <f t="shared" si="4"/>
        <v>13681000</v>
      </c>
      <c r="Z34" s="8"/>
      <c r="AA34" s="8"/>
      <c r="AB34" s="8"/>
      <c r="AC34" s="8"/>
      <c r="AD34" s="8"/>
      <c r="AE34" s="8"/>
      <c r="AF34" s="8"/>
      <c r="AG34" s="8"/>
      <c r="AH34" s="8">
        <f t="shared" si="5"/>
        <v>13681000</v>
      </c>
      <c r="AI34" s="20">
        <f t="shared" si="7"/>
        <v>1.747990851827718E-2</v>
      </c>
      <c r="AJ34" s="20">
        <f t="shared" si="6"/>
        <v>7.7416120275938874E-3</v>
      </c>
    </row>
    <row r="35" spans="1:106" ht="24.95" customHeight="1" x14ac:dyDescent="0.25">
      <c r="A35" s="14">
        <v>11</v>
      </c>
      <c r="B35" s="14"/>
      <c r="C35" s="35" t="s">
        <v>158</v>
      </c>
      <c r="D35" s="25">
        <v>45330</v>
      </c>
      <c r="E35" s="26" t="s">
        <v>172</v>
      </c>
      <c r="F35" s="35" t="s">
        <v>111</v>
      </c>
      <c r="G35" s="5"/>
      <c r="H35" s="6"/>
      <c r="I35" s="6"/>
      <c r="J35" s="90"/>
      <c r="K35" s="40">
        <v>15446000</v>
      </c>
      <c r="L35" s="9"/>
      <c r="M35" s="10"/>
      <c r="N35" s="10"/>
      <c r="O35" s="10"/>
      <c r="P35" s="5"/>
      <c r="Q35" s="11"/>
      <c r="R35" s="8"/>
      <c r="S35" s="8"/>
      <c r="T35" s="8"/>
      <c r="U35" s="8"/>
      <c r="V35" s="40">
        <v>15446000</v>
      </c>
      <c r="W35" s="8"/>
      <c r="X35" s="8"/>
      <c r="Y35" s="8">
        <f t="shared" si="4"/>
        <v>15446000</v>
      </c>
      <c r="Z35" s="8"/>
      <c r="AA35" s="8"/>
      <c r="AB35" s="8"/>
      <c r="AC35" s="8"/>
      <c r="AD35" s="8"/>
      <c r="AE35" s="8"/>
      <c r="AF35" s="8"/>
      <c r="AG35" s="8"/>
      <c r="AH35" s="8">
        <f t="shared" si="5"/>
        <v>15446000</v>
      </c>
      <c r="AI35" s="20">
        <f t="shared" si="7"/>
        <v>1.9735009646466583E-2</v>
      </c>
      <c r="AJ35" s="20">
        <f t="shared" si="6"/>
        <v>8.7403654249115694E-3</v>
      </c>
    </row>
    <row r="36" spans="1:106" ht="24.95" customHeight="1" x14ac:dyDescent="0.25">
      <c r="A36" s="14">
        <v>12</v>
      </c>
      <c r="B36" s="14"/>
      <c r="C36" s="35" t="s">
        <v>159</v>
      </c>
      <c r="D36" s="25">
        <v>45324</v>
      </c>
      <c r="E36" s="26" t="s">
        <v>179</v>
      </c>
      <c r="F36" s="35" t="s">
        <v>111</v>
      </c>
      <c r="G36" s="5"/>
      <c r="H36" s="6"/>
      <c r="I36" s="6"/>
      <c r="J36" s="90"/>
      <c r="K36" s="40">
        <v>7723000</v>
      </c>
      <c r="L36" s="9"/>
      <c r="M36" s="10"/>
      <c r="N36" s="10"/>
      <c r="O36" s="10"/>
      <c r="P36" s="5"/>
      <c r="Q36" s="11"/>
      <c r="R36" s="8"/>
      <c r="S36" s="8"/>
      <c r="T36" s="8"/>
      <c r="U36" s="8"/>
      <c r="V36" s="40">
        <v>7723000</v>
      </c>
      <c r="W36" s="8"/>
      <c r="X36" s="8"/>
      <c r="Y36" s="8">
        <f t="shared" si="4"/>
        <v>7723000</v>
      </c>
      <c r="Z36" s="8"/>
      <c r="AA36" s="8"/>
      <c r="AB36" s="8"/>
      <c r="AC36" s="8"/>
      <c r="AD36" s="8"/>
      <c r="AE36" s="8"/>
      <c r="AF36" s="8"/>
      <c r="AG36" s="8"/>
      <c r="AH36" s="8">
        <f t="shared" si="5"/>
        <v>7723000</v>
      </c>
      <c r="AI36" s="20">
        <f t="shared" si="7"/>
        <v>9.8675048232332915E-3</v>
      </c>
      <c r="AJ36" s="20">
        <f t="shared" si="6"/>
        <v>4.3701827124557847E-3</v>
      </c>
    </row>
    <row r="37" spans="1:106" ht="24.95" customHeight="1" x14ac:dyDescent="0.25">
      <c r="A37" s="14">
        <v>13</v>
      </c>
      <c r="B37" s="14"/>
      <c r="C37" s="35" t="s">
        <v>160</v>
      </c>
      <c r="D37" s="25">
        <v>45385</v>
      </c>
      <c r="E37" s="26" t="s">
        <v>181</v>
      </c>
      <c r="F37" s="35" t="s">
        <v>111</v>
      </c>
      <c r="G37" s="5"/>
      <c r="H37" s="6"/>
      <c r="I37" s="6"/>
      <c r="J37" s="90"/>
      <c r="K37" s="40">
        <v>55252000</v>
      </c>
      <c r="L37" s="9"/>
      <c r="M37" s="10"/>
      <c r="N37" s="10"/>
      <c r="O37" s="10"/>
      <c r="P37" s="5"/>
      <c r="Q37" s="11"/>
      <c r="R37" s="8"/>
      <c r="S37" s="8"/>
      <c r="T37" s="8"/>
      <c r="U37" s="8"/>
      <c r="V37" s="40">
        <v>55252000</v>
      </c>
      <c r="W37" s="8"/>
      <c r="X37" s="8"/>
      <c r="Y37" s="8">
        <f t="shared" si="4"/>
        <v>55252000</v>
      </c>
      <c r="Z37" s="8"/>
      <c r="AA37" s="8"/>
      <c r="AB37" s="8"/>
      <c r="AC37" s="8"/>
      <c r="AD37" s="8"/>
      <c r="AE37" s="8"/>
      <c r="AF37" s="8"/>
      <c r="AG37" s="8"/>
      <c r="AH37" s="8">
        <f t="shared" si="5"/>
        <v>55252000</v>
      </c>
      <c r="AI37" s="20">
        <f t="shared" si="7"/>
        <v>7.0594247895025997E-2</v>
      </c>
      <c r="AJ37" s="20">
        <f t="shared" si="6"/>
        <v>3.1265225330649619E-2</v>
      </c>
    </row>
    <row r="38" spans="1:106" ht="24.95" customHeight="1" x14ac:dyDescent="0.25">
      <c r="A38" s="14">
        <v>14</v>
      </c>
      <c r="B38" s="14"/>
      <c r="C38" s="35" t="s">
        <v>161</v>
      </c>
      <c r="D38" s="25">
        <v>45356</v>
      </c>
      <c r="E38" s="26" t="s">
        <v>169</v>
      </c>
      <c r="F38" s="35" t="s">
        <v>111</v>
      </c>
      <c r="G38" s="5"/>
      <c r="H38" s="6"/>
      <c r="I38" s="6"/>
      <c r="J38" s="90"/>
      <c r="K38" s="40">
        <v>13515000</v>
      </c>
      <c r="L38" s="9"/>
      <c r="M38" s="10"/>
      <c r="N38" s="10"/>
      <c r="O38" s="10"/>
      <c r="P38" s="5"/>
      <c r="Q38" s="11"/>
      <c r="R38" s="8"/>
      <c r="S38" s="8"/>
      <c r="T38" s="8"/>
      <c r="U38" s="8"/>
      <c r="V38" s="40">
        <v>13515000</v>
      </c>
      <c r="W38" s="8"/>
      <c r="X38" s="8"/>
      <c r="Y38" s="8">
        <f t="shared" si="4"/>
        <v>13515000</v>
      </c>
      <c r="Z38" s="8"/>
      <c r="AA38" s="8"/>
      <c r="AB38" s="8"/>
      <c r="AC38" s="8"/>
      <c r="AD38" s="8"/>
      <c r="AE38" s="8"/>
      <c r="AF38" s="8"/>
      <c r="AG38" s="8"/>
      <c r="AH38" s="8">
        <f t="shared" si="5"/>
        <v>13515000</v>
      </c>
      <c r="AI38" s="20">
        <f t="shared" si="7"/>
        <v>1.7267814021235003E-2</v>
      </c>
      <c r="AJ38" s="20">
        <f t="shared" si="6"/>
        <v>7.6476782803107509E-3</v>
      </c>
    </row>
    <row r="39" spans="1:106" ht="24.95" customHeight="1" x14ac:dyDescent="0.25">
      <c r="A39" s="14">
        <v>15</v>
      </c>
      <c r="B39" s="14"/>
      <c r="C39" s="35" t="s">
        <v>162</v>
      </c>
      <c r="D39" s="25">
        <v>45363</v>
      </c>
      <c r="E39" s="26" t="s">
        <v>168</v>
      </c>
      <c r="F39" s="35" t="s">
        <v>111</v>
      </c>
      <c r="G39" s="5"/>
      <c r="H39" s="6"/>
      <c r="I39" s="6"/>
      <c r="J39" s="90"/>
      <c r="K39" s="40">
        <v>6907000</v>
      </c>
      <c r="L39" s="9"/>
      <c r="M39" s="10"/>
      <c r="N39" s="10"/>
      <c r="O39" s="10"/>
      <c r="P39" s="5"/>
      <c r="Q39" s="11"/>
      <c r="R39" s="8"/>
      <c r="S39" s="8"/>
      <c r="T39" s="8"/>
      <c r="U39" s="8"/>
      <c r="V39" s="40">
        <v>6907000</v>
      </c>
      <c r="W39" s="8"/>
      <c r="X39" s="8"/>
      <c r="Y39" s="8">
        <f t="shared" si="4"/>
        <v>6907000</v>
      </c>
      <c r="Z39" s="8"/>
      <c r="AA39" s="8"/>
      <c r="AB39" s="8"/>
      <c r="AC39" s="8"/>
      <c r="AD39" s="8"/>
      <c r="AE39" s="8"/>
      <c r="AF39" s="8"/>
      <c r="AG39" s="8"/>
      <c r="AH39" s="8">
        <f t="shared" si="5"/>
        <v>6907000</v>
      </c>
      <c r="AI39" s="20">
        <f t="shared" si="7"/>
        <v>8.8249198257247634E-3</v>
      </c>
      <c r="AJ39" s="20">
        <f t="shared" si="6"/>
        <v>3.9084360993049466E-3</v>
      </c>
    </row>
    <row r="40" spans="1:106" ht="24.95" customHeight="1" x14ac:dyDescent="0.25">
      <c r="A40" s="14">
        <v>16</v>
      </c>
      <c r="B40" s="14"/>
      <c r="C40" s="35" t="s">
        <v>163</v>
      </c>
      <c r="D40" s="25">
        <v>45336</v>
      </c>
      <c r="E40" s="26" t="s">
        <v>177</v>
      </c>
      <c r="F40" s="35" t="s">
        <v>111</v>
      </c>
      <c r="G40" s="5"/>
      <c r="H40" s="6"/>
      <c r="I40" s="6"/>
      <c r="J40" s="90"/>
      <c r="K40" s="40">
        <v>13515000</v>
      </c>
      <c r="L40" s="9"/>
      <c r="M40" s="10"/>
      <c r="N40" s="10"/>
      <c r="O40" s="10"/>
      <c r="P40" s="5"/>
      <c r="Q40" s="11"/>
      <c r="R40" s="8"/>
      <c r="S40" s="8"/>
      <c r="T40" s="8"/>
      <c r="U40" s="8"/>
      <c r="V40" s="40">
        <v>13515000</v>
      </c>
      <c r="W40" s="8"/>
      <c r="X40" s="8"/>
      <c r="Y40" s="8">
        <f t="shared" si="4"/>
        <v>13515000</v>
      </c>
      <c r="Z40" s="8"/>
      <c r="AA40" s="8"/>
      <c r="AB40" s="8"/>
      <c r="AC40" s="8"/>
      <c r="AD40" s="8"/>
      <c r="AE40" s="8"/>
      <c r="AF40" s="8"/>
      <c r="AG40" s="8"/>
      <c r="AH40" s="8">
        <f t="shared" si="5"/>
        <v>13515000</v>
      </c>
      <c r="AI40" s="20">
        <f t="shared" si="7"/>
        <v>1.7267814021235003E-2</v>
      </c>
      <c r="AJ40" s="20">
        <f t="shared" si="6"/>
        <v>7.6476782803107509E-3</v>
      </c>
    </row>
    <row r="41" spans="1:106" ht="24.95" customHeight="1" outlineLevel="1" x14ac:dyDescent="0.25">
      <c r="A41" s="14">
        <v>17</v>
      </c>
      <c r="B41" s="14"/>
      <c r="C41" s="35" t="s">
        <v>164</v>
      </c>
      <c r="D41" s="25">
        <v>45336</v>
      </c>
      <c r="E41" s="26" t="s">
        <v>171</v>
      </c>
      <c r="F41" s="35" t="s">
        <v>111</v>
      </c>
      <c r="G41" s="27"/>
      <c r="H41" s="28"/>
      <c r="I41" s="28"/>
      <c r="J41" s="90"/>
      <c r="K41" s="29">
        <v>13129000</v>
      </c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29">
        <v>13129000</v>
      </c>
      <c r="W41" s="19"/>
      <c r="X41" s="19"/>
      <c r="Y41" s="8">
        <f>SUM(V41:X41)</f>
        <v>13129000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13129000</v>
      </c>
      <c r="AI41" s="20">
        <f t="shared" si="7"/>
        <v>1.6774630431727292E-2</v>
      </c>
      <c r="AJ41" s="20">
        <f t="shared" si="6"/>
        <v>7.4292540245800851E-3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s="22" customFormat="1" ht="24.95" customHeight="1" x14ac:dyDescent="0.25">
      <c r="A42" s="79" t="s">
        <v>52</v>
      </c>
      <c r="B42" s="79"/>
      <c r="C42" s="79"/>
      <c r="D42" s="79"/>
      <c r="E42" s="79"/>
      <c r="F42" s="79"/>
      <c r="G42" s="79"/>
      <c r="H42" s="79"/>
      <c r="I42" s="79"/>
      <c r="J42" s="56">
        <f>+J24</f>
        <v>782670000</v>
      </c>
      <c r="K42" s="56">
        <f>SUM(K25:K41)</f>
        <v>306966000</v>
      </c>
      <c r="L42" s="55"/>
      <c r="M42" s="56">
        <f>SUM(M41:M41)</f>
        <v>0</v>
      </c>
      <c r="N42" s="56">
        <f>SUM(N41:N41)</f>
        <v>0</v>
      </c>
      <c r="O42" s="56">
        <f>SUM(O41:O41)</f>
        <v>0</v>
      </c>
      <c r="P42" s="57"/>
      <c r="Q42" s="58"/>
      <c r="R42" s="56">
        <f>SUM(R41:R41)</f>
        <v>0</v>
      </c>
      <c r="S42" s="56">
        <f>SUM(S41:S41)</f>
        <v>0</v>
      </c>
      <c r="T42" s="56">
        <f>SUM(T41:T41)</f>
        <v>0</v>
      </c>
      <c r="U42" s="56">
        <f>SUM(U41:U41)</f>
        <v>0</v>
      </c>
      <c r="V42" s="56">
        <f>SUM(V25:V41)</f>
        <v>306966000</v>
      </c>
      <c r="W42" s="56">
        <f>SUM(W41:W41)</f>
        <v>0</v>
      </c>
      <c r="X42" s="56">
        <f>SUM(X41:X41)</f>
        <v>0</v>
      </c>
      <c r="Y42" s="56">
        <f>SUM(Y25:Y41)</f>
        <v>306966000</v>
      </c>
      <c r="Z42" s="56">
        <f t="shared" ref="Z42:AG42" si="8">SUM(Z41:Z41)</f>
        <v>0</v>
      </c>
      <c r="AA42" s="56">
        <f t="shared" si="8"/>
        <v>0</v>
      </c>
      <c r="AB42" s="56">
        <f t="shared" si="8"/>
        <v>0</v>
      </c>
      <c r="AC42" s="56">
        <f t="shared" si="8"/>
        <v>0</v>
      </c>
      <c r="AD42" s="56">
        <f t="shared" si="8"/>
        <v>0</v>
      </c>
      <c r="AE42" s="56">
        <f t="shared" si="8"/>
        <v>0</v>
      </c>
      <c r="AF42" s="56">
        <f t="shared" si="8"/>
        <v>0</v>
      </c>
      <c r="AG42" s="56">
        <f t="shared" si="8"/>
        <v>0</v>
      </c>
      <c r="AH42" s="56">
        <f>SUM(AH25:AH41)</f>
        <v>306966000</v>
      </c>
      <c r="AI42" s="59">
        <f>IF(ISERROR(AH42/J42),0,AH42/J42)</f>
        <v>0.39220361071716048</v>
      </c>
      <c r="AJ42" s="59">
        <f>IF(ISERROR(AH42/$AH$126),0,AH42/$AH$126)</f>
        <v>0.17370160643683832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x14ac:dyDescent="0.25">
      <c r="A43" s="77" t="s">
        <v>53</v>
      </c>
      <c r="B43" s="77"/>
      <c r="C43" s="77"/>
      <c r="D43" s="77"/>
      <c r="E43" s="77"/>
      <c r="F43" s="4"/>
      <c r="G43" s="5"/>
      <c r="H43" s="6"/>
      <c r="I43" s="6"/>
      <c r="J43" s="89"/>
      <c r="K43" s="8"/>
      <c r="L43" s="9"/>
      <c r="M43" s="10"/>
      <c r="N43" s="10"/>
      <c r="O43" s="10"/>
      <c r="P43" s="5"/>
      <c r="Q43" s="11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12"/>
      <c r="AJ43" s="13"/>
    </row>
    <row r="44" spans="1:106" ht="24.95" customHeight="1" outlineLevel="1" x14ac:dyDescent="0.15">
      <c r="A44" s="14">
        <v>1</v>
      </c>
      <c r="B44" s="14"/>
      <c r="C44" s="15"/>
      <c r="D44" s="16"/>
      <c r="E44" s="15"/>
      <c r="F44" s="15"/>
      <c r="G44" s="15"/>
      <c r="H44" s="16"/>
      <c r="I44" s="16"/>
      <c r="J44" s="90"/>
      <c r="K44" s="18"/>
      <c r="L44" s="15"/>
      <c r="M44" s="19"/>
      <c r="N44" s="19"/>
      <c r="O44" s="19"/>
      <c r="P44" s="15"/>
      <c r="Q44" s="15"/>
      <c r="R44" s="19"/>
      <c r="S44" s="19"/>
      <c r="T44" s="19"/>
      <c r="U44" s="8">
        <f>SUM(R44:T44)</f>
        <v>0</v>
      </c>
      <c r="V44" s="19"/>
      <c r="W44" s="19"/>
      <c r="X44" s="19"/>
      <c r="Y44" s="8">
        <f>SUM(V44:X44)</f>
        <v>0</v>
      </c>
      <c r="Z44" s="19"/>
      <c r="AA44" s="19"/>
      <c r="AB44" s="19"/>
      <c r="AC44" s="8">
        <f>SUM(Z44:AB44)</f>
        <v>0</v>
      </c>
      <c r="AD44" s="19"/>
      <c r="AE44" s="19"/>
      <c r="AF44" s="19"/>
      <c r="AG44" s="8">
        <f>SUM(AD44:AF44)</f>
        <v>0</v>
      </c>
      <c r="AH44" s="8">
        <f>SUM(U44,Y44,AC44,AG44)</f>
        <v>0</v>
      </c>
      <c r="AI44" s="20">
        <f>IF(ISERROR(AH44/J44),0,AH44/J44)</f>
        <v>0</v>
      </c>
      <c r="AJ44" s="20">
        <f>IF(ISERROR(AH44/$AH$126),"-",AH44/$AH$126)</f>
        <v>0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15">
      <c r="A45" s="14">
        <v>2</v>
      </c>
      <c r="B45" s="14"/>
      <c r="C45" s="15"/>
      <c r="D45" s="16"/>
      <c r="E45" s="15"/>
      <c r="F45" s="15"/>
      <c r="G45" s="15"/>
      <c r="H45" s="16"/>
      <c r="I45" s="16"/>
      <c r="J45" s="91"/>
      <c r="K45" s="18"/>
      <c r="L45" s="15"/>
      <c r="M45" s="19"/>
      <c r="N45" s="19"/>
      <c r="O45" s="19"/>
      <c r="P45" s="15"/>
      <c r="Q45" s="15"/>
      <c r="R45" s="19"/>
      <c r="S45" s="19"/>
      <c r="T45" s="19"/>
      <c r="U45" s="8">
        <f>SUM(R45:T45)</f>
        <v>0</v>
      </c>
      <c r="V45" s="19"/>
      <c r="W45" s="19"/>
      <c r="X45" s="19"/>
      <c r="Y45" s="8">
        <f>SUM(V45:X45)</f>
        <v>0</v>
      </c>
      <c r="Z45" s="19"/>
      <c r="AA45" s="19"/>
      <c r="AB45" s="19"/>
      <c r="AC45" s="8">
        <f>SUM(Z45:AB45)</f>
        <v>0</v>
      </c>
      <c r="AD45" s="19"/>
      <c r="AE45" s="19"/>
      <c r="AF45" s="19"/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IF(ISERROR(AH45/$AH$126),"-",AH45/$AH$126)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s="22" customFormat="1" ht="24.95" customHeight="1" x14ac:dyDescent="0.25">
      <c r="A46" s="79" t="s">
        <v>54</v>
      </c>
      <c r="B46" s="79"/>
      <c r="C46" s="79"/>
      <c r="D46" s="79"/>
      <c r="E46" s="79"/>
      <c r="F46" s="79"/>
      <c r="G46" s="79"/>
      <c r="H46" s="79"/>
      <c r="I46" s="79"/>
      <c r="J46" s="56">
        <f>SUM(J44:J45)</f>
        <v>0</v>
      </c>
      <c r="K46" s="56">
        <f>SUM(K44:K45)</f>
        <v>0</v>
      </c>
      <c r="L46" s="55"/>
      <c r="M46" s="56">
        <f>SUM(M44:M45)</f>
        <v>0</v>
      </c>
      <c r="N46" s="56">
        <f>SUM(N44:N45)</f>
        <v>0</v>
      </c>
      <c r="O46" s="56">
        <f>SUM(O44:O45)</f>
        <v>0</v>
      </c>
      <c r="P46" s="57"/>
      <c r="Q46" s="58"/>
      <c r="R46" s="56">
        <f t="shared" ref="R46:AH46" si="9">SUM(R44:R45)</f>
        <v>0</v>
      </c>
      <c r="S46" s="56">
        <f t="shared" si="9"/>
        <v>0</v>
      </c>
      <c r="T46" s="56">
        <f t="shared" si="9"/>
        <v>0</v>
      </c>
      <c r="U46" s="56">
        <f t="shared" si="9"/>
        <v>0</v>
      </c>
      <c r="V46" s="56">
        <f t="shared" si="9"/>
        <v>0</v>
      </c>
      <c r="W46" s="56">
        <f t="shared" si="9"/>
        <v>0</v>
      </c>
      <c r="X46" s="56">
        <f t="shared" si="9"/>
        <v>0</v>
      </c>
      <c r="Y46" s="56">
        <f t="shared" si="9"/>
        <v>0</v>
      </c>
      <c r="Z46" s="56">
        <f t="shared" si="9"/>
        <v>0</v>
      </c>
      <c r="AA46" s="56">
        <f t="shared" si="9"/>
        <v>0</v>
      </c>
      <c r="AB46" s="56">
        <f t="shared" si="9"/>
        <v>0</v>
      </c>
      <c r="AC46" s="56">
        <f t="shared" si="9"/>
        <v>0</v>
      </c>
      <c r="AD46" s="56">
        <f t="shared" si="9"/>
        <v>0</v>
      </c>
      <c r="AE46" s="56">
        <f t="shared" si="9"/>
        <v>0</v>
      </c>
      <c r="AF46" s="56">
        <f t="shared" si="9"/>
        <v>0</v>
      </c>
      <c r="AG46" s="56">
        <f t="shared" si="9"/>
        <v>0</v>
      </c>
      <c r="AH46" s="56">
        <f t="shared" si="9"/>
        <v>0</v>
      </c>
      <c r="AI46" s="59">
        <f>IF(ISERROR(AH46/J46),0,AH46/J46)</f>
        <v>0</v>
      </c>
      <c r="AJ46" s="59">
        <f>IF(ISERROR(AH46/$AH$126),0,AH46/$AH$126)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x14ac:dyDescent="0.25">
      <c r="A47" s="77" t="s">
        <v>55</v>
      </c>
      <c r="B47" s="77"/>
      <c r="C47" s="77"/>
      <c r="D47" s="77"/>
      <c r="E47" s="77"/>
      <c r="F47" s="4"/>
      <c r="G47" s="5"/>
      <c r="H47" s="6"/>
      <c r="I47" s="6"/>
      <c r="J47" s="89"/>
      <c r="K47" s="8"/>
      <c r="L47" s="9"/>
      <c r="M47" s="10"/>
      <c r="N47" s="10"/>
      <c r="O47" s="10"/>
      <c r="P47" s="5"/>
      <c r="Q47" s="11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12"/>
      <c r="AJ47" s="13"/>
    </row>
    <row r="48" spans="1:106" ht="24.95" customHeight="1" outlineLevel="1" x14ac:dyDescent="0.15">
      <c r="A48" s="14">
        <v>1</v>
      </c>
      <c r="B48" s="14"/>
      <c r="C48" s="15"/>
      <c r="D48" s="16"/>
      <c r="E48" s="15"/>
      <c r="F48" s="15"/>
      <c r="G48" s="15"/>
      <c r="H48" s="16"/>
      <c r="I48" s="16"/>
      <c r="J48" s="90"/>
      <c r="K48" s="18"/>
      <c r="L48" s="15"/>
      <c r="M48" s="19"/>
      <c r="N48" s="19"/>
      <c r="O48" s="19"/>
      <c r="P48" s="15"/>
      <c r="Q48" s="15"/>
      <c r="R48" s="19"/>
      <c r="S48" s="19"/>
      <c r="T48" s="19"/>
      <c r="U48" s="8">
        <f>SUM(R48:T48)</f>
        <v>0</v>
      </c>
      <c r="V48" s="19"/>
      <c r="W48" s="19"/>
      <c r="X48" s="19"/>
      <c r="Y48" s="8">
        <f>SUM(V48:X48)</f>
        <v>0</v>
      </c>
      <c r="Z48" s="19"/>
      <c r="AA48" s="19"/>
      <c r="AB48" s="19"/>
      <c r="AC48" s="8">
        <f>SUM(Z48:AB48)</f>
        <v>0</v>
      </c>
      <c r="AD48" s="19"/>
      <c r="AE48" s="19"/>
      <c r="AF48" s="19"/>
      <c r="AG48" s="8">
        <f>SUM(AD48:AF48)</f>
        <v>0</v>
      </c>
      <c r="AH48" s="8">
        <f>SUM(U48,Y48,AC48,AG48)</f>
        <v>0</v>
      </c>
      <c r="AI48" s="20">
        <f>IF(ISERROR(AH48/J48),0,AH48/J48)</f>
        <v>0</v>
      </c>
      <c r="AJ48" s="20">
        <f>IF(ISERROR(AH48/$AH$126),"-",AH48/$AH$126)</f>
        <v>0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15">
      <c r="A49" s="14">
        <v>2</v>
      </c>
      <c r="B49" s="14"/>
      <c r="C49" s="15"/>
      <c r="D49" s="16"/>
      <c r="E49" s="15"/>
      <c r="F49" s="15"/>
      <c r="G49" s="15"/>
      <c r="H49" s="16"/>
      <c r="I49" s="16"/>
      <c r="J49" s="91"/>
      <c r="K49" s="18"/>
      <c r="L49" s="15"/>
      <c r="M49" s="19"/>
      <c r="N49" s="19"/>
      <c r="O49" s="19"/>
      <c r="P49" s="15"/>
      <c r="Q49" s="15"/>
      <c r="R49" s="19"/>
      <c r="S49" s="19"/>
      <c r="T49" s="19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IF(ISERROR(AH49/$AH$126),"-",AH49/$AH$126)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s="22" customFormat="1" ht="24.95" customHeight="1" x14ac:dyDescent="0.25">
      <c r="A50" s="79" t="s">
        <v>56</v>
      </c>
      <c r="B50" s="79"/>
      <c r="C50" s="79"/>
      <c r="D50" s="79"/>
      <c r="E50" s="79"/>
      <c r="F50" s="79"/>
      <c r="G50" s="79"/>
      <c r="H50" s="79"/>
      <c r="I50" s="79"/>
      <c r="J50" s="56">
        <f>SUM(J48:J49)</f>
        <v>0</v>
      </c>
      <c r="K50" s="56">
        <f>SUM(K48:K49)</f>
        <v>0</v>
      </c>
      <c r="L50" s="55"/>
      <c r="M50" s="56">
        <f>SUM(M48:M49)</f>
        <v>0</v>
      </c>
      <c r="N50" s="56">
        <f>SUM(N48:N49)</f>
        <v>0</v>
      </c>
      <c r="O50" s="56">
        <f>SUM(O48:O49)</f>
        <v>0</v>
      </c>
      <c r="P50" s="57"/>
      <c r="Q50" s="58"/>
      <c r="R50" s="56">
        <f t="shared" ref="R50:AH50" si="10">SUM(R48:R49)</f>
        <v>0</v>
      </c>
      <c r="S50" s="56">
        <f t="shared" si="10"/>
        <v>0</v>
      </c>
      <c r="T50" s="56">
        <f t="shared" si="10"/>
        <v>0</v>
      </c>
      <c r="U50" s="56">
        <f t="shared" si="10"/>
        <v>0</v>
      </c>
      <c r="V50" s="56">
        <f t="shared" si="10"/>
        <v>0</v>
      </c>
      <c r="W50" s="56">
        <f t="shared" si="10"/>
        <v>0</v>
      </c>
      <c r="X50" s="56">
        <f t="shared" si="10"/>
        <v>0</v>
      </c>
      <c r="Y50" s="56">
        <f t="shared" si="10"/>
        <v>0</v>
      </c>
      <c r="Z50" s="56">
        <f t="shared" si="10"/>
        <v>0</v>
      </c>
      <c r="AA50" s="56">
        <f t="shared" si="10"/>
        <v>0</v>
      </c>
      <c r="AB50" s="56">
        <f t="shared" si="10"/>
        <v>0</v>
      </c>
      <c r="AC50" s="56">
        <f t="shared" si="10"/>
        <v>0</v>
      </c>
      <c r="AD50" s="56">
        <f t="shared" si="10"/>
        <v>0</v>
      </c>
      <c r="AE50" s="56">
        <f t="shared" si="10"/>
        <v>0</v>
      </c>
      <c r="AF50" s="56">
        <f t="shared" si="10"/>
        <v>0</v>
      </c>
      <c r="AG50" s="56">
        <f t="shared" si="10"/>
        <v>0</v>
      </c>
      <c r="AH50" s="56">
        <f t="shared" si="10"/>
        <v>0</v>
      </c>
      <c r="AI50" s="59">
        <f>IF(ISERROR(AH50/J50),0,AH50/J50)</f>
        <v>0</v>
      </c>
      <c r="AJ50" s="59">
        <f>IF(ISERROR(AH50/$AH$126),0,AH50/$AH$126)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x14ac:dyDescent="0.25">
      <c r="A51" s="77" t="s">
        <v>57</v>
      </c>
      <c r="B51" s="77"/>
      <c r="C51" s="77"/>
      <c r="D51" s="77"/>
      <c r="E51" s="77"/>
      <c r="F51" s="4"/>
      <c r="G51" s="5"/>
      <c r="H51" s="37"/>
      <c r="I51" s="37"/>
      <c r="J51" s="89">
        <v>154627000</v>
      </c>
      <c r="K51" s="8"/>
      <c r="L51" s="9"/>
      <c r="M51" s="10"/>
      <c r="N51" s="10"/>
      <c r="O51" s="10"/>
      <c r="P51" s="5"/>
      <c r="Q51" s="11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2"/>
      <c r="AJ51" s="13"/>
    </row>
    <row r="52" spans="1:106" ht="24.95" customHeight="1" x14ac:dyDescent="0.25">
      <c r="A52" s="14">
        <v>1</v>
      </c>
      <c r="B52" s="14"/>
      <c r="C52" s="35" t="s">
        <v>147</v>
      </c>
      <c r="D52" s="25"/>
      <c r="E52" s="26" t="s">
        <v>182</v>
      </c>
      <c r="F52" s="35" t="s">
        <v>111</v>
      </c>
      <c r="G52" s="5"/>
      <c r="H52" s="37"/>
      <c r="I52" s="37"/>
      <c r="J52" s="90"/>
      <c r="K52" s="29">
        <v>26828000</v>
      </c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29"/>
      <c r="Y52" s="8">
        <f t="shared" ref="Y52:Y60" si="11">SUM(V52:X52)</f>
        <v>0</v>
      </c>
      <c r="Z52" s="19"/>
      <c r="AA52" s="19"/>
      <c r="AB52" s="19"/>
      <c r="AC52" s="8">
        <f t="shared" ref="AC52:AC60" si="12">SUM(Z52:AB52)</f>
        <v>0</v>
      </c>
      <c r="AD52" s="19"/>
      <c r="AE52" s="19"/>
      <c r="AF52" s="19"/>
      <c r="AG52" s="8">
        <f t="shared" ref="AG52:AG60" si="13">SUM(AD52:AF52)</f>
        <v>0</v>
      </c>
      <c r="AH52" s="8">
        <f t="shared" ref="AH52:AH60" si="14">SUM(U52,Y52,AC52,AG52)</f>
        <v>0</v>
      </c>
      <c r="AI52" s="20">
        <f t="shared" ref="AI52:AI61" si="15">IF(ISERROR(AH551/$J$51),0,AH52/$J$51)</f>
        <v>0</v>
      </c>
      <c r="AJ52" s="20">
        <f t="shared" ref="AJ52:AJ61" si="16">IF(ISERROR(AH52/$AH$126),"-",AH52/$AH$126)</f>
        <v>0</v>
      </c>
    </row>
    <row r="53" spans="1:106" ht="24.95" customHeight="1" x14ac:dyDescent="0.25">
      <c r="A53" s="14">
        <v>2</v>
      </c>
      <c r="B53" s="14"/>
      <c r="C53" s="35" t="s">
        <v>184</v>
      </c>
      <c r="D53" s="25">
        <v>45344</v>
      </c>
      <c r="E53" s="26" t="s">
        <v>183</v>
      </c>
      <c r="F53" s="35" t="s">
        <v>111</v>
      </c>
      <c r="G53" s="5"/>
      <c r="H53" s="37"/>
      <c r="I53" s="37"/>
      <c r="J53" s="90"/>
      <c r="K53" s="29">
        <v>9654000</v>
      </c>
      <c r="L53" s="9"/>
      <c r="M53" s="10"/>
      <c r="N53" s="10"/>
      <c r="O53" s="10"/>
      <c r="P53" s="5"/>
      <c r="Q53" s="11"/>
      <c r="R53" s="8"/>
      <c r="S53" s="8"/>
      <c r="T53" s="8"/>
      <c r="U53" s="8"/>
      <c r="V53" s="8"/>
      <c r="W53" s="8"/>
      <c r="X53" s="29">
        <v>9654000</v>
      </c>
      <c r="Y53" s="8">
        <f t="shared" si="11"/>
        <v>9654000</v>
      </c>
      <c r="Z53" s="19"/>
      <c r="AA53" s="19"/>
      <c r="AB53" s="19"/>
      <c r="AC53" s="8">
        <f t="shared" si="12"/>
        <v>0</v>
      </c>
      <c r="AD53" s="19"/>
      <c r="AE53" s="19"/>
      <c r="AF53" s="19"/>
      <c r="AG53" s="8">
        <f t="shared" si="13"/>
        <v>0</v>
      </c>
      <c r="AH53" s="8">
        <f t="shared" si="14"/>
        <v>9654000</v>
      </c>
      <c r="AI53" s="20">
        <f t="shared" si="15"/>
        <v>6.2434115646038534E-2</v>
      </c>
      <c r="AJ53" s="20">
        <f t="shared" si="16"/>
        <v>5.4628698570566032E-3</v>
      </c>
    </row>
    <row r="54" spans="1:106" ht="24.95" customHeight="1" x14ac:dyDescent="0.25">
      <c r="A54" s="14">
        <v>3</v>
      </c>
      <c r="B54" s="14"/>
      <c r="C54" s="35" t="s">
        <v>185</v>
      </c>
      <c r="D54" s="25">
        <v>45329</v>
      </c>
      <c r="E54" s="26" t="s">
        <v>186</v>
      </c>
      <c r="F54" s="35" t="s">
        <v>111</v>
      </c>
      <c r="G54" s="5"/>
      <c r="H54" s="37"/>
      <c r="I54" s="37"/>
      <c r="J54" s="90"/>
      <c r="K54" s="29">
        <v>11585000</v>
      </c>
      <c r="L54" s="9"/>
      <c r="M54" s="10"/>
      <c r="N54" s="10"/>
      <c r="O54" s="10"/>
      <c r="P54" s="5"/>
      <c r="Q54" s="11"/>
      <c r="R54" s="8"/>
      <c r="S54" s="8"/>
      <c r="T54" s="8"/>
      <c r="U54" s="8"/>
      <c r="V54" s="8"/>
      <c r="W54" s="8"/>
      <c r="X54" s="29">
        <v>11585000</v>
      </c>
      <c r="Y54" s="8">
        <f t="shared" si="11"/>
        <v>11585000</v>
      </c>
      <c r="Z54" s="19"/>
      <c r="AA54" s="19"/>
      <c r="AB54" s="19"/>
      <c r="AC54" s="8">
        <f t="shared" si="12"/>
        <v>0</v>
      </c>
      <c r="AD54" s="19"/>
      <c r="AE54" s="19"/>
      <c r="AF54" s="19"/>
      <c r="AG54" s="8">
        <f t="shared" si="13"/>
        <v>0</v>
      </c>
      <c r="AH54" s="8">
        <f t="shared" si="14"/>
        <v>11585000</v>
      </c>
      <c r="AI54" s="20">
        <f t="shared" si="15"/>
        <v>7.4922232210416037E-2</v>
      </c>
      <c r="AJ54" s="20">
        <f t="shared" si="16"/>
        <v>6.5555570016574216E-3</v>
      </c>
    </row>
    <row r="55" spans="1:106" ht="24.95" customHeight="1" x14ac:dyDescent="0.25">
      <c r="A55" s="14">
        <v>4</v>
      </c>
      <c r="B55" s="14"/>
      <c r="C55" s="35" t="s">
        <v>194</v>
      </c>
      <c r="D55" s="25">
        <v>45371</v>
      </c>
      <c r="E55" s="26" t="s">
        <v>187</v>
      </c>
      <c r="F55" s="35" t="s">
        <v>111</v>
      </c>
      <c r="G55" s="5"/>
      <c r="H55" s="37"/>
      <c r="I55" s="37"/>
      <c r="J55" s="90"/>
      <c r="K55" s="29">
        <v>13129000</v>
      </c>
      <c r="L55" s="9"/>
      <c r="M55" s="10"/>
      <c r="N55" s="10"/>
      <c r="O55" s="10"/>
      <c r="P55" s="5"/>
      <c r="Q55" s="11"/>
      <c r="R55" s="8"/>
      <c r="S55" s="8"/>
      <c r="T55" s="8"/>
      <c r="U55" s="8"/>
      <c r="V55" s="8"/>
      <c r="W55" s="8"/>
      <c r="X55" s="29">
        <v>13129000</v>
      </c>
      <c r="Y55" s="8">
        <f t="shared" si="11"/>
        <v>13129000</v>
      </c>
      <c r="Z55" s="19"/>
      <c r="AA55" s="19"/>
      <c r="AB55" s="19"/>
      <c r="AC55" s="8">
        <f t="shared" si="12"/>
        <v>0</v>
      </c>
      <c r="AD55" s="19"/>
      <c r="AE55" s="19"/>
      <c r="AF55" s="19"/>
      <c r="AG55" s="8">
        <f t="shared" si="13"/>
        <v>0</v>
      </c>
      <c r="AH55" s="8">
        <f t="shared" si="14"/>
        <v>13129000</v>
      </c>
      <c r="AI55" s="20">
        <f t="shared" si="15"/>
        <v>8.4907551721238858E-2</v>
      </c>
      <c r="AJ55" s="20">
        <f t="shared" si="16"/>
        <v>7.4292540245800851E-3</v>
      </c>
    </row>
    <row r="56" spans="1:106" ht="24.95" customHeight="1" x14ac:dyDescent="0.25">
      <c r="A56" s="14">
        <v>5</v>
      </c>
      <c r="B56" s="14"/>
      <c r="C56" s="35" t="s">
        <v>195</v>
      </c>
      <c r="D56" s="25">
        <v>45328</v>
      </c>
      <c r="E56" s="26" t="s">
        <v>188</v>
      </c>
      <c r="F56" s="35" t="s">
        <v>111</v>
      </c>
      <c r="G56" s="5"/>
      <c r="H56" s="37"/>
      <c r="I56" s="37"/>
      <c r="J56" s="90"/>
      <c r="K56" s="29">
        <v>10812000</v>
      </c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29">
        <v>10812000</v>
      </c>
      <c r="Y56" s="8">
        <f t="shared" si="11"/>
        <v>10812000</v>
      </c>
      <c r="Z56" s="19"/>
      <c r="AA56" s="19"/>
      <c r="AB56" s="19"/>
      <c r="AC56" s="8">
        <f t="shared" si="12"/>
        <v>0</v>
      </c>
      <c r="AD56" s="19"/>
      <c r="AE56" s="19"/>
      <c r="AF56" s="19"/>
      <c r="AG56" s="8">
        <f t="shared" si="13"/>
        <v>0</v>
      </c>
      <c r="AH56" s="8">
        <f t="shared" si="14"/>
        <v>10812000</v>
      </c>
      <c r="AI56" s="20">
        <f t="shared" si="15"/>
        <v>6.9923105279155642E-2</v>
      </c>
      <c r="AJ56" s="20">
        <f t="shared" si="16"/>
        <v>6.1181426242486008E-3</v>
      </c>
    </row>
    <row r="57" spans="1:106" ht="24.95" customHeight="1" x14ac:dyDescent="0.25">
      <c r="A57" s="14">
        <v>6</v>
      </c>
      <c r="B57" s="14"/>
      <c r="C57" s="35" t="s">
        <v>147</v>
      </c>
      <c r="D57" s="25"/>
      <c r="E57" s="26" t="s">
        <v>183</v>
      </c>
      <c r="F57" s="35" t="s">
        <v>111</v>
      </c>
      <c r="G57" s="5"/>
      <c r="H57" s="37"/>
      <c r="I57" s="37"/>
      <c r="J57" s="90"/>
      <c r="K57" s="29">
        <v>9432000</v>
      </c>
      <c r="L57" s="9"/>
      <c r="M57" s="10"/>
      <c r="N57" s="10"/>
      <c r="O57" s="10"/>
      <c r="P57" s="5"/>
      <c r="Q57" s="11"/>
      <c r="R57" s="8"/>
      <c r="S57" s="8"/>
      <c r="T57" s="8"/>
      <c r="U57" s="8"/>
      <c r="V57" s="8"/>
      <c r="W57" s="8"/>
      <c r="X57" s="29"/>
      <c r="Y57" s="8">
        <f t="shared" si="11"/>
        <v>0</v>
      </c>
      <c r="Z57" s="19"/>
      <c r="AA57" s="19"/>
      <c r="AB57" s="19"/>
      <c r="AC57" s="8">
        <f t="shared" si="12"/>
        <v>0</v>
      </c>
      <c r="AD57" s="19"/>
      <c r="AE57" s="19"/>
      <c r="AF57" s="19"/>
      <c r="AG57" s="8">
        <f t="shared" si="13"/>
        <v>0</v>
      </c>
      <c r="AH57" s="8">
        <f t="shared" si="14"/>
        <v>0</v>
      </c>
      <c r="AI57" s="20">
        <f t="shared" si="15"/>
        <v>0</v>
      </c>
      <c r="AJ57" s="20">
        <f t="shared" si="16"/>
        <v>0</v>
      </c>
    </row>
    <row r="58" spans="1:106" ht="24.95" customHeight="1" x14ac:dyDescent="0.25">
      <c r="A58" s="14">
        <v>7</v>
      </c>
      <c r="B58" s="14"/>
      <c r="C58" s="35" t="s">
        <v>147</v>
      </c>
      <c r="D58" s="25"/>
      <c r="E58" s="26" t="s">
        <v>189</v>
      </c>
      <c r="F58" s="35" t="s">
        <v>111</v>
      </c>
      <c r="G58" s="5"/>
      <c r="H58" s="37"/>
      <c r="I58" s="37"/>
      <c r="J58" s="90"/>
      <c r="K58" s="29">
        <v>13414000</v>
      </c>
      <c r="L58" s="9"/>
      <c r="M58" s="10"/>
      <c r="N58" s="10"/>
      <c r="O58" s="10"/>
      <c r="P58" s="5"/>
      <c r="Q58" s="11"/>
      <c r="R58" s="8"/>
      <c r="S58" s="8"/>
      <c r="T58" s="8"/>
      <c r="U58" s="8"/>
      <c r="V58" s="8"/>
      <c r="W58" s="8"/>
      <c r="X58" s="29"/>
      <c r="Y58" s="8">
        <f t="shared" si="11"/>
        <v>0</v>
      </c>
      <c r="Z58" s="19"/>
      <c r="AA58" s="19"/>
      <c r="AB58" s="19"/>
      <c r="AC58" s="8">
        <f t="shared" si="12"/>
        <v>0</v>
      </c>
      <c r="AD58" s="19"/>
      <c r="AE58" s="19"/>
      <c r="AF58" s="19"/>
      <c r="AG58" s="8">
        <f t="shared" si="13"/>
        <v>0</v>
      </c>
      <c r="AH58" s="8">
        <f t="shared" si="14"/>
        <v>0</v>
      </c>
      <c r="AI58" s="20">
        <f t="shared" si="15"/>
        <v>0</v>
      </c>
      <c r="AJ58" s="20">
        <f t="shared" si="16"/>
        <v>0</v>
      </c>
    </row>
    <row r="59" spans="1:106" ht="24.95" customHeight="1" x14ac:dyDescent="0.25">
      <c r="A59" s="14">
        <v>8</v>
      </c>
      <c r="B59" s="14"/>
      <c r="C59" s="35" t="s">
        <v>147</v>
      </c>
      <c r="D59" s="25"/>
      <c r="E59" s="26" t="s">
        <v>186</v>
      </c>
      <c r="F59" s="35" t="s">
        <v>111</v>
      </c>
      <c r="G59" s="5"/>
      <c r="H59" s="37"/>
      <c r="I59" s="37"/>
      <c r="J59" s="90"/>
      <c r="K59" s="74">
        <v>11318000</v>
      </c>
      <c r="L59" s="9"/>
      <c r="M59" s="10"/>
      <c r="N59" s="10"/>
      <c r="O59" s="10"/>
      <c r="P59" s="5"/>
      <c r="Q59" s="11"/>
      <c r="R59" s="8"/>
      <c r="S59" s="8"/>
      <c r="T59" s="8"/>
      <c r="U59" s="8"/>
      <c r="V59" s="8"/>
      <c r="W59" s="8"/>
      <c r="X59" s="74"/>
      <c r="Y59" s="8">
        <f t="shared" si="11"/>
        <v>0</v>
      </c>
      <c r="Z59" s="19"/>
      <c r="AA59" s="19"/>
      <c r="AB59" s="19"/>
      <c r="AC59" s="8">
        <f t="shared" si="12"/>
        <v>0</v>
      </c>
      <c r="AD59" s="19"/>
      <c r="AE59" s="19"/>
      <c r="AF59" s="19"/>
      <c r="AG59" s="8">
        <f t="shared" si="13"/>
        <v>0</v>
      </c>
      <c r="AH59" s="8">
        <f t="shared" si="14"/>
        <v>0</v>
      </c>
      <c r="AI59" s="20">
        <f t="shared" si="15"/>
        <v>0</v>
      </c>
      <c r="AJ59" s="20">
        <f t="shared" si="16"/>
        <v>0</v>
      </c>
    </row>
    <row r="60" spans="1:106" ht="24.95" customHeight="1" x14ac:dyDescent="0.25">
      <c r="A60" s="14">
        <v>9</v>
      </c>
      <c r="B60" s="14"/>
      <c r="C60" s="35" t="s">
        <v>193</v>
      </c>
      <c r="D60" s="25">
        <v>45832</v>
      </c>
      <c r="E60" s="26" t="s">
        <v>190</v>
      </c>
      <c r="F60" s="35" t="s">
        <v>111</v>
      </c>
      <c r="G60" s="5"/>
      <c r="H60" s="37"/>
      <c r="I60" s="37"/>
      <c r="J60" s="90"/>
      <c r="K60" s="29">
        <v>12073000</v>
      </c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29">
        <v>12073000</v>
      </c>
      <c r="Y60" s="8">
        <f t="shared" si="11"/>
        <v>12073000</v>
      </c>
      <c r="Z60" s="19"/>
      <c r="AA60" s="19"/>
      <c r="AB60" s="19"/>
      <c r="AC60" s="8">
        <f t="shared" si="12"/>
        <v>0</v>
      </c>
      <c r="AD60" s="19"/>
      <c r="AE60" s="19"/>
      <c r="AF60" s="19"/>
      <c r="AG60" s="8">
        <f t="shared" si="13"/>
        <v>0</v>
      </c>
      <c r="AH60" s="8">
        <f t="shared" si="14"/>
        <v>12073000</v>
      </c>
      <c r="AI60" s="20">
        <f t="shared" si="15"/>
        <v>7.807821402471754E-2</v>
      </c>
      <c r="AJ60" s="20">
        <f t="shared" si="16"/>
        <v>6.8316995840319418E-3</v>
      </c>
    </row>
    <row r="61" spans="1:106" ht="24.95" customHeight="1" outlineLevel="1" x14ac:dyDescent="0.15">
      <c r="A61" s="14">
        <v>10</v>
      </c>
      <c r="B61" s="14"/>
      <c r="C61" s="35" t="s">
        <v>192</v>
      </c>
      <c r="D61" s="25">
        <v>45832</v>
      </c>
      <c r="E61" s="26" t="s">
        <v>191</v>
      </c>
      <c r="F61" s="35" t="s">
        <v>111</v>
      </c>
      <c r="G61" s="15"/>
      <c r="H61" s="16"/>
      <c r="I61" s="16"/>
      <c r="J61" s="90"/>
      <c r="K61" s="29">
        <v>13204000</v>
      </c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29">
        <v>13204000</v>
      </c>
      <c r="Y61" s="8">
        <f>SUM(V61:X61)</f>
        <v>13204000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13204000</v>
      </c>
      <c r="AI61" s="20">
        <f t="shared" si="15"/>
        <v>8.5392589909912234E-2</v>
      </c>
      <c r="AJ61" s="20">
        <f t="shared" si="16"/>
        <v>7.4716939706417429E-3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s="22" customFormat="1" ht="24.95" customHeight="1" x14ac:dyDescent="0.25">
      <c r="A62" s="79" t="s">
        <v>58</v>
      </c>
      <c r="B62" s="79"/>
      <c r="C62" s="79"/>
      <c r="D62" s="79"/>
      <c r="E62" s="79"/>
      <c r="F62" s="79"/>
      <c r="G62" s="79"/>
      <c r="H62" s="79"/>
      <c r="I62" s="79"/>
      <c r="J62" s="56">
        <f>+J51</f>
        <v>154627000</v>
      </c>
      <c r="K62" s="56">
        <f>SUM(K52:K61)</f>
        <v>131449000</v>
      </c>
      <c r="L62" s="55"/>
      <c r="M62" s="56">
        <f>SUM(M61:M61)</f>
        <v>0</v>
      </c>
      <c r="N62" s="56">
        <f>SUM(N61:N61)</f>
        <v>0</v>
      </c>
      <c r="O62" s="56">
        <f>SUM(O61:O61)</f>
        <v>0</v>
      </c>
      <c r="P62" s="57"/>
      <c r="Q62" s="58"/>
      <c r="R62" s="56">
        <f>SUM(R61:R61)</f>
        <v>0</v>
      </c>
      <c r="S62" s="56">
        <f>SUM(S61:S61)</f>
        <v>0</v>
      </c>
      <c r="T62" s="56">
        <f>SUM(T61:T61)</f>
        <v>0</v>
      </c>
      <c r="U62" s="56">
        <f>SUM(U61:U61)</f>
        <v>0</v>
      </c>
      <c r="V62" s="56">
        <f t="shared" ref="V62:X62" si="17">SUM(V52:V61)</f>
        <v>0</v>
      </c>
      <c r="W62" s="56">
        <f t="shared" si="17"/>
        <v>0</v>
      </c>
      <c r="X62" s="56">
        <f t="shared" si="17"/>
        <v>70457000</v>
      </c>
      <c r="Y62" s="56">
        <f>SUM(Y52:Y61)</f>
        <v>70457000</v>
      </c>
      <c r="Z62" s="56">
        <f>SUM(Z61:Z61)</f>
        <v>0</v>
      </c>
      <c r="AA62" s="56">
        <f>SUM(AA61:AA61)</f>
        <v>0</v>
      </c>
      <c r="AB62" s="56">
        <f>SUM(AB61:AB61)</f>
        <v>0</v>
      </c>
      <c r="AC62" s="56">
        <f>SUM(AC52:AC61)</f>
        <v>0</v>
      </c>
      <c r="AD62" s="56">
        <f>SUM(AD61:AD61)</f>
        <v>0</v>
      </c>
      <c r="AE62" s="56">
        <f>SUM(AE61:AE61)</f>
        <v>0</v>
      </c>
      <c r="AF62" s="56">
        <f>SUM(AF61:AF61)</f>
        <v>0</v>
      </c>
      <c r="AG62" s="56">
        <f>SUM(AG52:AG61)</f>
        <v>0</v>
      </c>
      <c r="AH62" s="56">
        <f>SUM(AH52:AH61)</f>
        <v>70457000</v>
      </c>
      <c r="AI62" s="59">
        <f>IF(ISERROR(AH62/J62),0,AH62/J62)</f>
        <v>0.45565780879147882</v>
      </c>
      <c r="AJ62" s="59">
        <f>IF(ISERROR(AH62/$AH$126),0,AH62/$AH$126)</f>
        <v>3.9869217062216397E-2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95" customHeight="1" x14ac:dyDescent="0.25">
      <c r="A63" s="77" t="s">
        <v>59</v>
      </c>
      <c r="B63" s="77"/>
      <c r="C63" s="77"/>
      <c r="D63" s="77"/>
      <c r="E63" s="77"/>
      <c r="F63" s="4"/>
      <c r="G63" s="5"/>
      <c r="H63" s="6"/>
      <c r="I63" s="6"/>
      <c r="J63" s="89"/>
      <c r="K63" s="8"/>
      <c r="L63" s="9"/>
      <c r="M63" s="10"/>
      <c r="N63" s="10"/>
      <c r="O63" s="10"/>
      <c r="P63" s="5"/>
      <c r="Q63" s="11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12"/>
      <c r="AJ63" s="13"/>
    </row>
    <row r="64" spans="1:106" ht="24.95" customHeight="1" outlineLevel="1" x14ac:dyDescent="0.25">
      <c r="A64" s="14">
        <v>1</v>
      </c>
      <c r="B64" s="14"/>
      <c r="C64" s="24"/>
      <c r="D64" s="25"/>
      <c r="E64" s="26"/>
      <c r="F64" s="27"/>
      <c r="G64" s="27"/>
      <c r="H64" s="38"/>
      <c r="I64" s="38"/>
      <c r="J64" s="90"/>
      <c r="K64" s="29"/>
      <c r="L64" s="30"/>
      <c r="M64" s="31"/>
      <c r="N64" s="32"/>
      <c r="O64" s="31"/>
      <c r="P64" s="27"/>
      <c r="Q64" s="27"/>
      <c r="R64" s="19"/>
      <c r="S64" s="19"/>
      <c r="T64" s="19"/>
      <c r="U64" s="8">
        <f>SUM(R64:T64)</f>
        <v>0</v>
      </c>
      <c r="V64" s="19"/>
      <c r="W64" s="19"/>
      <c r="X64" s="19"/>
      <c r="Y64" s="8">
        <f>SUM(V64:X64)</f>
        <v>0</v>
      </c>
      <c r="Z64" s="19"/>
      <c r="AA64" s="19"/>
      <c r="AB64" s="19"/>
      <c r="AC64" s="8">
        <f>SUM(Z64:AB64)</f>
        <v>0</v>
      </c>
      <c r="AD64" s="19"/>
      <c r="AE64" s="19">
        <v>0</v>
      </c>
      <c r="AF64" s="19">
        <v>0</v>
      </c>
      <c r="AG64" s="8">
        <f>SUM(AD64:AF64)</f>
        <v>0</v>
      </c>
      <c r="AH64" s="8">
        <f>SUM(U64,Y64,AC64,AG64)</f>
        <v>0</v>
      </c>
      <c r="AI64" s="20">
        <f>IF(ISERROR(AH64/J64),0,AH64/J64)</f>
        <v>0</v>
      </c>
      <c r="AJ64" s="20">
        <f>IF(ISERROR(AH64/$AH$126),"-",AH64/$AH$126)</f>
        <v>0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24.95" customHeight="1" outlineLevel="1" x14ac:dyDescent="0.15">
      <c r="A65" s="14">
        <v>2</v>
      </c>
      <c r="B65" s="14"/>
      <c r="C65" s="15"/>
      <c r="D65" s="16"/>
      <c r="E65" s="15"/>
      <c r="F65" s="15"/>
      <c r="G65" s="15"/>
      <c r="H65" s="16"/>
      <c r="I65" s="16"/>
      <c r="J65" s="91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IF(ISERROR(AH65/$AH$126),"-",AH65/$AH$126)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s="22" customFormat="1" ht="24.95" customHeight="1" x14ac:dyDescent="0.25">
      <c r="A66" s="79" t="s">
        <v>60</v>
      </c>
      <c r="B66" s="79"/>
      <c r="C66" s="79"/>
      <c r="D66" s="79"/>
      <c r="E66" s="79"/>
      <c r="F66" s="79"/>
      <c r="G66" s="79"/>
      <c r="H66" s="79"/>
      <c r="I66" s="79"/>
      <c r="J66" s="56">
        <f>SUM(J64:J65)</f>
        <v>0</v>
      </c>
      <c r="K66" s="56">
        <f>SUM(K64:K65)</f>
        <v>0</v>
      </c>
      <c r="L66" s="55"/>
      <c r="M66" s="56">
        <f>SUM(M64:M65)</f>
        <v>0</v>
      </c>
      <c r="N66" s="56">
        <f>SUM(N64:N65)</f>
        <v>0</v>
      </c>
      <c r="O66" s="56">
        <f>SUM(O64:O65)</f>
        <v>0</v>
      </c>
      <c r="P66" s="57"/>
      <c r="Q66" s="58"/>
      <c r="R66" s="56">
        <f t="shared" ref="R66:AH66" si="18">SUM(R64:R65)</f>
        <v>0</v>
      </c>
      <c r="S66" s="56">
        <f t="shared" si="18"/>
        <v>0</v>
      </c>
      <c r="T66" s="56">
        <f t="shared" si="18"/>
        <v>0</v>
      </c>
      <c r="U66" s="56">
        <f t="shared" si="18"/>
        <v>0</v>
      </c>
      <c r="V66" s="56">
        <f t="shared" si="18"/>
        <v>0</v>
      </c>
      <c r="W66" s="56">
        <f t="shared" si="18"/>
        <v>0</v>
      </c>
      <c r="X66" s="56">
        <f t="shared" si="18"/>
        <v>0</v>
      </c>
      <c r="Y66" s="56">
        <f t="shared" si="18"/>
        <v>0</v>
      </c>
      <c r="Z66" s="56">
        <f t="shared" si="18"/>
        <v>0</v>
      </c>
      <c r="AA66" s="56">
        <f t="shared" si="18"/>
        <v>0</v>
      </c>
      <c r="AB66" s="56">
        <f t="shared" si="18"/>
        <v>0</v>
      </c>
      <c r="AC66" s="56">
        <f t="shared" si="18"/>
        <v>0</v>
      </c>
      <c r="AD66" s="56">
        <f t="shared" si="18"/>
        <v>0</v>
      </c>
      <c r="AE66" s="56">
        <f t="shared" si="18"/>
        <v>0</v>
      </c>
      <c r="AF66" s="56">
        <f t="shared" si="18"/>
        <v>0</v>
      </c>
      <c r="AG66" s="56">
        <f t="shared" si="18"/>
        <v>0</v>
      </c>
      <c r="AH66" s="56">
        <f t="shared" si="18"/>
        <v>0</v>
      </c>
      <c r="AI66" s="59">
        <f>IF(ISERROR(AH66/J66),0,AH66/J66)</f>
        <v>0</v>
      </c>
      <c r="AJ66" s="59">
        <f>IF(ISERROR(AH66/$AH$126),0,AH66/$AH$126)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x14ac:dyDescent="0.25">
      <c r="A67" s="77" t="s">
        <v>61</v>
      </c>
      <c r="B67" s="77"/>
      <c r="C67" s="77"/>
      <c r="D67" s="77"/>
      <c r="E67" s="77"/>
      <c r="F67" s="4"/>
      <c r="G67" s="5"/>
      <c r="H67" s="6"/>
      <c r="I67" s="6"/>
      <c r="J67" s="89">
        <v>24522000</v>
      </c>
      <c r="K67" s="8"/>
      <c r="L67" s="9"/>
      <c r="M67" s="10"/>
      <c r="N67" s="10"/>
      <c r="O67" s="10"/>
      <c r="P67" s="5"/>
      <c r="Q67" s="11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12"/>
      <c r="AJ67" s="13"/>
    </row>
    <row r="68" spans="1:106" ht="24.95" customHeight="1" outlineLevel="1" x14ac:dyDescent="0.25">
      <c r="A68" s="14">
        <v>1</v>
      </c>
      <c r="B68" s="14"/>
      <c r="C68" s="24"/>
      <c r="D68" s="25"/>
      <c r="E68" s="26"/>
      <c r="F68" s="27"/>
      <c r="G68" s="27"/>
      <c r="H68" s="38"/>
      <c r="I68" s="38"/>
      <c r="J68" s="90"/>
      <c r="K68" s="29"/>
      <c r="L68" s="30"/>
      <c r="M68" s="31"/>
      <c r="N68" s="32"/>
      <c r="O68" s="31"/>
      <c r="P68" s="27"/>
      <c r="Q68" s="27"/>
      <c r="R68" s="19">
        <v>0</v>
      </c>
      <c r="S68" s="19">
        <v>0</v>
      </c>
      <c r="T68" s="19">
        <v>0</v>
      </c>
      <c r="U68" s="8">
        <f>SUM(R68:T68)</f>
        <v>0</v>
      </c>
      <c r="V68" s="19">
        <v>0</v>
      </c>
      <c r="W68" s="19">
        <v>0</v>
      </c>
      <c r="X68" s="19">
        <v>0</v>
      </c>
      <c r="Y68" s="8">
        <f>SUM(V68:X68)</f>
        <v>0</v>
      </c>
      <c r="Z68" s="19">
        <v>0</v>
      </c>
      <c r="AA68" s="19">
        <v>0</v>
      </c>
      <c r="AB68" s="19">
        <v>0</v>
      </c>
      <c r="AC68" s="8">
        <f>SUM(Z68:AB68)</f>
        <v>0</v>
      </c>
      <c r="AD68" s="19">
        <v>0</v>
      </c>
      <c r="AE68" s="19">
        <v>0</v>
      </c>
      <c r="AF68" s="19">
        <v>0</v>
      </c>
      <c r="AG68" s="8">
        <f>SUM(AD68:AF68)</f>
        <v>0</v>
      </c>
      <c r="AH68" s="8">
        <f>SUM(U68,Y68,AC68,AG68)</f>
        <v>0</v>
      </c>
      <c r="AI68" s="20">
        <f>IF(ISERROR(AH68/J68),0,AH68/J68)</f>
        <v>0</v>
      </c>
      <c r="AJ68" s="20">
        <f>IF(ISERROR(AH68/$AH$126),"-",AH68/$AH$126)</f>
        <v>0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15">
      <c r="A69" s="14">
        <v>2</v>
      </c>
      <c r="B69" s="14"/>
      <c r="C69" s="15"/>
      <c r="D69" s="16"/>
      <c r="E69" s="15"/>
      <c r="F69" s="15"/>
      <c r="G69" s="15"/>
      <c r="H69" s="16"/>
      <c r="I69" s="16"/>
      <c r="J69" s="91"/>
      <c r="K69" s="29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IF(ISERROR(AH69/$AH$126),"-",AH69/$AH$126)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22" customFormat="1" ht="24.95" customHeight="1" x14ac:dyDescent="0.25">
      <c r="A70" s="79" t="s">
        <v>62</v>
      </c>
      <c r="B70" s="79"/>
      <c r="C70" s="79"/>
      <c r="D70" s="79"/>
      <c r="E70" s="79"/>
      <c r="F70" s="79"/>
      <c r="G70" s="79"/>
      <c r="H70" s="79"/>
      <c r="I70" s="79"/>
      <c r="J70" s="56">
        <f>+J67</f>
        <v>24522000</v>
      </c>
      <c r="K70" s="56">
        <f>SUM(K68:K69)</f>
        <v>0</v>
      </c>
      <c r="L70" s="55"/>
      <c r="M70" s="56">
        <f>SUM(M68:M69)</f>
        <v>0</v>
      </c>
      <c r="N70" s="56">
        <f>SUM(N68:N69)</f>
        <v>0</v>
      </c>
      <c r="O70" s="56">
        <f>SUM(O68:O69)</f>
        <v>0</v>
      </c>
      <c r="P70" s="57"/>
      <c r="Q70" s="58"/>
      <c r="R70" s="56">
        <f t="shared" ref="R70:AH70" si="19">SUM(R68:R69)</f>
        <v>0</v>
      </c>
      <c r="S70" s="56">
        <f t="shared" si="19"/>
        <v>0</v>
      </c>
      <c r="T70" s="56">
        <f t="shared" si="19"/>
        <v>0</v>
      </c>
      <c r="U70" s="56">
        <f t="shared" si="19"/>
        <v>0</v>
      </c>
      <c r="V70" s="56">
        <f t="shared" si="19"/>
        <v>0</v>
      </c>
      <c r="W70" s="56">
        <f t="shared" si="19"/>
        <v>0</v>
      </c>
      <c r="X70" s="56">
        <f t="shared" si="19"/>
        <v>0</v>
      </c>
      <c r="Y70" s="56">
        <f t="shared" si="19"/>
        <v>0</v>
      </c>
      <c r="Z70" s="56">
        <f t="shared" si="19"/>
        <v>0</v>
      </c>
      <c r="AA70" s="56">
        <f t="shared" si="19"/>
        <v>0</v>
      </c>
      <c r="AB70" s="56">
        <f t="shared" si="19"/>
        <v>0</v>
      </c>
      <c r="AC70" s="56">
        <f t="shared" si="19"/>
        <v>0</v>
      </c>
      <c r="AD70" s="56">
        <f t="shared" si="19"/>
        <v>0</v>
      </c>
      <c r="AE70" s="56">
        <f t="shared" si="19"/>
        <v>0</v>
      </c>
      <c r="AF70" s="56">
        <f t="shared" si="19"/>
        <v>0</v>
      </c>
      <c r="AG70" s="56">
        <f t="shared" si="19"/>
        <v>0</v>
      </c>
      <c r="AH70" s="56">
        <f t="shared" si="19"/>
        <v>0</v>
      </c>
      <c r="AI70" s="59">
        <f>IF(ISERROR(AH70/J70),0,AH70/J70)</f>
        <v>0</v>
      </c>
      <c r="AJ70" s="59">
        <f>IF(ISERROR(AH70/$AH$126),0,AH70/$AH$126)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x14ac:dyDescent="0.25">
      <c r="A71" s="77" t="s">
        <v>63</v>
      </c>
      <c r="B71" s="77"/>
      <c r="C71" s="77"/>
      <c r="D71" s="77"/>
      <c r="E71" s="77"/>
      <c r="F71" s="4"/>
      <c r="G71" s="5"/>
      <c r="H71" s="6"/>
      <c r="I71" s="6"/>
      <c r="J71" s="89"/>
      <c r="K71" s="8"/>
      <c r="L71" s="9"/>
      <c r="M71" s="10"/>
      <c r="N71" s="10"/>
      <c r="O71" s="10"/>
      <c r="P71" s="5"/>
      <c r="Q71" s="11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12"/>
      <c r="AJ71" s="13"/>
    </row>
    <row r="72" spans="1:106" ht="24.95" customHeight="1" outlineLevel="1" x14ac:dyDescent="0.25">
      <c r="A72" s="14">
        <v>1</v>
      </c>
      <c r="B72" s="30"/>
      <c r="C72" s="30"/>
      <c r="D72" s="28"/>
      <c r="E72" s="39"/>
      <c r="F72" s="39"/>
      <c r="G72" s="5"/>
      <c r="H72" s="38"/>
      <c r="I72" s="38"/>
      <c r="J72" s="90"/>
      <c r="K72" s="8"/>
      <c r="L72" s="38"/>
      <c r="M72" s="17"/>
      <c r="N72" s="17"/>
      <c r="O72" s="5"/>
      <c r="P72" s="5"/>
      <c r="Q72" s="5"/>
      <c r="R72" s="40"/>
      <c r="S72" s="40"/>
      <c r="T72" s="40"/>
      <c r="U72" s="8">
        <f>SUM(R72:T72)</f>
        <v>0</v>
      </c>
      <c r="V72" s="19"/>
      <c r="W72" s="19"/>
      <c r="X72" s="19"/>
      <c r="Y72" s="8">
        <f>SUM(V72:X72)</f>
        <v>0</v>
      </c>
      <c r="Z72" s="19"/>
      <c r="AA72" s="19"/>
      <c r="AB72" s="19"/>
      <c r="AC72" s="8">
        <f>SUM(Z72:AB72)</f>
        <v>0</v>
      </c>
      <c r="AD72" s="19"/>
      <c r="AE72" s="19"/>
      <c r="AF72" s="19"/>
      <c r="AG72" s="8">
        <f>SUM(AD72:AF72)</f>
        <v>0</v>
      </c>
      <c r="AH72" s="8">
        <f>SUM(U72,Y72,AC72,AG72)</f>
        <v>0</v>
      </c>
      <c r="AI72" s="20">
        <f>IF(ISERROR(AH72/J72),0,AH72/J72)</f>
        <v>0</v>
      </c>
      <c r="AJ72" s="20">
        <f>IF(ISERROR(AH72/$AH$126),"-",AH72/$AH$126)</f>
        <v>0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24.95" customHeight="1" outlineLevel="1" x14ac:dyDescent="0.15">
      <c r="A73" s="14">
        <v>2</v>
      </c>
      <c r="B73" s="14"/>
      <c r="C73" s="15"/>
      <c r="D73" s="16"/>
      <c r="E73" s="15"/>
      <c r="F73" s="15"/>
      <c r="G73" s="15"/>
      <c r="H73" s="16"/>
      <c r="I73" s="16"/>
      <c r="J73" s="91"/>
      <c r="K73" s="18"/>
      <c r="L73" s="15"/>
      <c r="M73" s="19"/>
      <c r="N73" s="19"/>
      <c r="O73" s="19"/>
      <c r="P73" s="15"/>
      <c r="Q73" s="15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/>
      <c r="AF73" s="19"/>
      <c r="AG73" s="8">
        <f>SUM(AD73:AF73)</f>
        <v>0</v>
      </c>
      <c r="AH73" s="8">
        <f>SUM(U73,Y73,AC73,AG73)</f>
        <v>0</v>
      </c>
      <c r="AI73" s="20">
        <f>IF(ISERROR(AH73/J73),0,AH73/J73)</f>
        <v>0</v>
      </c>
      <c r="AJ73" s="20">
        <f>IF(ISERROR(AH73/$AH$126),"-",AH73/$AH$126)</f>
        <v>0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s="22" customFormat="1" ht="24.95" customHeight="1" x14ac:dyDescent="0.25">
      <c r="A74" s="79" t="s">
        <v>64</v>
      </c>
      <c r="B74" s="79"/>
      <c r="C74" s="79"/>
      <c r="D74" s="79"/>
      <c r="E74" s="79"/>
      <c r="F74" s="79"/>
      <c r="G74" s="79"/>
      <c r="H74" s="79"/>
      <c r="I74" s="79"/>
      <c r="J74" s="56">
        <f>J72</f>
        <v>0</v>
      </c>
      <c r="K74" s="56">
        <v>0</v>
      </c>
      <c r="L74" s="55"/>
      <c r="M74" s="56">
        <f>SUM(M72:M73)</f>
        <v>0</v>
      </c>
      <c r="N74" s="56">
        <f>SUM(N72:N73)</f>
        <v>0</v>
      </c>
      <c r="O74" s="56">
        <f>SUM(O72:O73)</f>
        <v>0</v>
      </c>
      <c r="P74" s="57"/>
      <c r="Q74" s="58"/>
      <c r="R74" s="56">
        <f t="shared" ref="R74:AH74" si="20">SUM(R72:R73)</f>
        <v>0</v>
      </c>
      <c r="S74" s="56">
        <f t="shared" si="20"/>
        <v>0</v>
      </c>
      <c r="T74" s="56">
        <f t="shared" si="20"/>
        <v>0</v>
      </c>
      <c r="U74" s="56">
        <f t="shared" si="20"/>
        <v>0</v>
      </c>
      <c r="V74" s="56">
        <f t="shared" si="20"/>
        <v>0</v>
      </c>
      <c r="W74" s="56">
        <f t="shared" si="20"/>
        <v>0</v>
      </c>
      <c r="X74" s="56">
        <f t="shared" si="20"/>
        <v>0</v>
      </c>
      <c r="Y74" s="56">
        <f t="shared" si="20"/>
        <v>0</v>
      </c>
      <c r="Z74" s="56">
        <f t="shared" si="20"/>
        <v>0</v>
      </c>
      <c r="AA74" s="56">
        <f t="shared" si="20"/>
        <v>0</v>
      </c>
      <c r="AB74" s="56">
        <f t="shared" si="20"/>
        <v>0</v>
      </c>
      <c r="AC74" s="56">
        <f t="shared" si="20"/>
        <v>0</v>
      </c>
      <c r="AD74" s="56">
        <f t="shared" si="20"/>
        <v>0</v>
      </c>
      <c r="AE74" s="56">
        <f t="shared" si="20"/>
        <v>0</v>
      </c>
      <c r="AF74" s="56">
        <f t="shared" si="20"/>
        <v>0</v>
      </c>
      <c r="AG74" s="56">
        <f t="shared" si="20"/>
        <v>0</v>
      </c>
      <c r="AH74" s="56">
        <f t="shared" si="20"/>
        <v>0</v>
      </c>
      <c r="AI74" s="59">
        <f>IF(ISERROR(AH74/J74),0,AH74/J74)</f>
        <v>0</v>
      </c>
      <c r="AJ74" s="59">
        <f>IF(ISERROR(AH74/$AH$126),0,AH74/$AH$126)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x14ac:dyDescent="0.25">
      <c r="A75" s="77" t="s">
        <v>65</v>
      </c>
      <c r="B75" s="77"/>
      <c r="C75" s="77"/>
      <c r="D75" s="77"/>
      <c r="E75" s="77"/>
      <c r="F75" s="4"/>
      <c r="G75" s="5"/>
      <c r="H75" s="6"/>
      <c r="I75" s="6"/>
      <c r="J75" s="89"/>
      <c r="K75" s="8"/>
      <c r="L75" s="9"/>
      <c r="M75" s="10"/>
      <c r="N75" s="10"/>
      <c r="O75" s="10"/>
      <c r="P75" s="5"/>
      <c r="Q75" s="11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12"/>
      <c r="AJ75" s="13"/>
    </row>
    <row r="76" spans="1:106" ht="24.95" customHeight="1" outlineLevel="1" x14ac:dyDescent="0.15">
      <c r="A76" s="14">
        <v>1</v>
      </c>
      <c r="B76" s="14"/>
      <c r="C76" s="15"/>
      <c r="D76" s="16"/>
      <c r="E76" s="15"/>
      <c r="F76" s="15"/>
      <c r="G76" s="15"/>
      <c r="H76" s="16"/>
      <c r="I76" s="16"/>
      <c r="J76" s="90"/>
      <c r="K76" s="18"/>
      <c r="L76" s="15"/>
      <c r="M76" s="19"/>
      <c r="N76" s="19"/>
      <c r="O76" s="19"/>
      <c r="P76" s="15"/>
      <c r="Q76" s="15"/>
      <c r="R76" s="19"/>
      <c r="S76" s="19"/>
      <c r="T76" s="19"/>
      <c r="U76" s="8">
        <f>SUM(R76:T76)</f>
        <v>0</v>
      </c>
      <c r="V76" s="19"/>
      <c r="W76" s="19"/>
      <c r="X76" s="19"/>
      <c r="Y76" s="8">
        <f>SUM(V76:X76)</f>
        <v>0</v>
      </c>
      <c r="Z76" s="19"/>
      <c r="AA76" s="19"/>
      <c r="AB76" s="19"/>
      <c r="AC76" s="8">
        <f>SUM(Z76:AB76)</f>
        <v>0</v>
      </c>
      <c r="AD76" s="19"/>
      <c r="AE76" s="19"/>
      <c r="AF76" s="19"/>
      <c r="AG76" s="8">
        <f>SUM(AD76:AF76)</f>
        <v>0</v>
      </c>
      <c r="AH76" s="8">
        <f>SUM(U76,Y76,AC76,AG76)</f>
        <v>0</v>
      </c>
      <c r="AI76" s="20">
        <f>IF(ISERROR(AH76/J76),0,AH76/J76)</f>
        <v>0</v>
      </c>
      <c r="AJ76" s="20">
        <f>IF(ISERROR(AH76/$AH$126),"-",AH76/$AH$126)</f>
        <v>0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outlineLevel="1" x14ac:dyDescent="0.15">
      <c r="A77" s="14">
        <v>2</v>
      </c>
      <c r="B77" s="14"/>
      <c r="C77" s="15"/>
      <c r="D77" s="16"/>
      <c r="E77" s="15"/>
      <c r="F77" s="15"/>
      <c r="G77" s="15"/>
      <c r="H77" s="16"/>
      <c r="I77" s="16"/>
      <c r="J77" s="91"/>
      <c r="K77" s="18"/>
      <c r="L77" s="15"/>
      <c r="M77" s="19"/>
      <c r="N77" s="19"/>
      <c r="O77" s="19"/>
      <c r="P77" s="15"/>
      <c r="Q77" s="15"/>
      <c r="R77" s="19"/>
      <c r="S77" s="19"/>
      <c r="T77" s="19"/>
      <c r="U77" s="8">
        <f>SUM(R77:T77)</f>
        <v>0</v>
      </c>
      <c r="V77" s="19"/>
      <c r="W77" s="19"/>
      <c r="X77" s="19"/>
      <c r="Y77" s="8">
        <f>SUM(V77:X77)</f>
        <v>0</v>
      </c>
      <c r="Z77" s="19"/>
      <c r="AA77" s="19"/>
      <c r="AB77" s="19"/>
      <c r="AC77" s="8">
        <f>SUM(Z77:AB77)</f>
        <v>0</v>
      </c>
      <c r="AD77" s="19"/>
      <c r="AE77" s="19"/>
      <c r="AF77" s="19"/>
      <c r="AG77" s="8">
        <f>SUM(AD77:AF77)</f>
        <v>0</v>
      </c>
      <c r="AH77" s="8">
        <f>SUM(U77,Y77,AC77,AG77)</f>
        <v>0</v>
      </c>
      <c r="AI77" s="20">
        <f>IF(ISERROR(AH77/J77),0,AH77/J77)</f>
        <v>0</v>
      </c>
      <c r="AJ77" s="20">
        <f>IF(ISERROR(AH77/$AH$126),"-",AH77/$AH$126)</f>
        <v>0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s="22" customFormat="1" ht="24.95" customHeight="1" x14ac:dyDescent="0.25">
      <c r="A78" s="79" t="s">
        <v>66</v>
      </c>
      <c r="B78" s="79"/>
      <c r="C78" s="79"/>
      <c r="D78" s="79"/>
      <c r="E78" s="79"/>
      <c r="F78" s="79"/>
      <c r="G78" s="79"/>
      <c r="H78" s="79"/>
      <c r="I78" s="79"/>
      <c r="J78" s="56">
        <f>SUM(J76:J77)</f>
        <v>0</v>
      </c>
      <c r="K78" s="56">
        <f>SUM(K76:K77)</f>
        <v>0</v>
      </c>
      <c r="L78" s="55"/>
      <c r="M78" s="56">
        <f>SUM(M76:M77)</f>
        <v>0</v>
      </c>
      <c r="N78" s="56">
        <f>SUM(N76:N77)</f>
        <v>0</v>
      </c>
      <c r="O78" s="56">
        <f>SUM(O76:O77)</f>
        <v>0</v>
      </c>
      <c r="P78" s="57"/>
      <c r="Q78" s="58"/>
      <c r="R78" s="56">
        <f t="shared" ref="R78:AH78" si="21">SUM(R76:R77)</f>
        <v>0</v>
      </c>
      <c r="S78" s="56">
        <f t="shared" si="21"/>
        <v>0</v>
      </c>
      <c r="T78" s="56">
        <f t="shared" si="21"/>
        <v>0</v>
      </c>
      <c r="U78" s="56">
        <f t="shared" si="21"/>
        <v>0</v>
      </c>
      <c r="V78" s="56">
        <f t="shared" si="21"/>
        <v>0</v>
      </c>
      <c r="W78" s="56">
        <f t="shared" si="21"/>
        <v>0</v>
      </c>
      <c r="X78" s="56">
        <f t="shared" si="21"/>
        <v>0</v>
      </c>
      <c r="Y78" s="56">
        <f t="shared" si="21"/>
        <v>0</v>
      </c>
      <c r="Z78" s="56">
        <f t="shared" si="21"/>
        <v>0</v>
      </c>
      <c r="AA78" s="56">
        <f t="shared" si="21"/>
        <v>0</v>
      </c>
      <c r="AB78" s="56">
        <f t="shared" si="21"/>
        <v>0</v>
      </c>
      <c r="AC78" s="56">
        <f t="shared" si="21"/>
        <v>0</v>
      </c>
      <c r="AD78" s="56">
        <f t="shared" si="21"/>
        <v>0</v>
      </c>
      <c r="AE78" s="56">
        <f t="shared" si="21"/>
        <v>0</v>
      </c>
      <c r="AF78" s="56">
        <f t="shared" si="21"/>
        <v>0</v>
      </c>
      <c r="AG78" s="56">
        <f t="shared" si="21"/>
        <v>0</v>
      </c>
      <c r="AH78" s="56">
        <f t="shared" si="21"/>
        <v>0</v>
      </c>
      <c r="AI78" s="59">
        <f>IF(ISERROR(AH78/J78),0,AH78/J78)</f>
        <v>0</v>
      </c>
      <c r="AJ78" s="59">
        <f>IF(ISERROR(AH78/$AH$126),0,AH78/$AH$126)</f>
        <v>0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x14ac:dyDescent="0.25">
      <c r="A79" s="77" t="s">
        <v>67</v>
      </c>
      <c r="B79" s="77"/>
      <c r="C79" s="77"/>
      <c r="D79" s="77"/>
      <c r="E79" s="77"/>
      <c r="F79" s="4"/>
      <c r="G79" s="5"/>
      <c r="H79" s="6"/>
      <c r="I79" s="6"/>
      <c r="J79" s="89"/>
      <c r="K79" s="8"/>
      <c r="L79" s="9"/>
      <c r="M79" s="10"/>
      <c r="N79" s="10"/>
      <c r="O79" s="10"/>
      <c r="P79" s="5"/>
      <c r="Q79" s="11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12"/>
      <c r="AJ79" s="13"/>
    </row>
    <row r="80" spans="1:106" ht="24.95" customHeight="1" outlineLevel="1" x14ac:dyDescent="0.15">
      <c r="A80" s="14">
        <v>1</v>
      </c>
      <c r="B80" s="14"/>
      <c r="C80" s="15"/>
      <c r="D80" s="16"/>
      <c r="E80" s="15"/>
      <c r="F80" s="15"/>
      <c r="G80" s="15"/>
      <c r="H80" s="16"/>
      <c r="I80" s="16"/>
      <c r="J80" s="90"/>
      <c r="K80" s="18"/>
      <c r="L80" s="15"/>
      <c r="M80" s="19"/>
      <c r="N80" s="19"/>
      <c r="O80" s="19"/>
      <c r="P80" s="15"/>
      <c r="Q80" s="15"/>
      <c r="R80" s="19"/>
      <c r="S80" s="19"/>
      <c r="T80" s="19"/>
      <c r="U80" s="8">
        <f>SUM(R80:T80)</f>
        <v>0</v>
      </c>
      <c r="V80" s="19"/>
      <c r="W80" s="19"/>
      <c r="X80" s="19"/>
      <c r="Y80" s="8">
        <f>SUM(V80:X80)</f>
        <v>0</v>
      </c>
      <c r="Z80" s="19"/>
      <c r="AA80" s="19"/>
      <c r="AB80" s="19"/>
      <c r="AC80" s="8">
        <f>SUM(Z80:AB80)</f>
        <v>0</v>
      </c>
      <c r="AD80" s="19"/>
      <c r="AE80" s="19"/>
      <c r="AF80" s="19"/>
      <c r="AG80" s="8">
        <f>SUM(AD80:AF80)</f>
        <v>0</v>
      </c>
      <c r="AH80" s="8">
        <f>SUM(U80,Y80,AC80,AG80)</f>
        <v>0</v>
      </c>
      <c r="AI80" s="20">
        <f>IF(ISERROR(AH80/J80),0,AH80/J80)</f>
        <v>0</v>
      </c>
      <c r="AJ80" s="20">
        <f>IF(ISERROR(AH80/$AH$126),"-",AH80/$AH$126)</f>
        <v>0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 x14ac:dyDescent="0.15">
      <c r="A81" s="14">
        <v>2</v>
      </c>
      <c r="B81" s="14"/>
      <c r="C81" s="15"/>
      <c r="D81" s="16"/>
      <c r="E81" s="15"/>
      <c r="F81" s="15"/>
      <c r="G81" s="15"/>
      <c r="H81" s="16"/>
      <c r="I81" s="16"/>
      <c r="J81" s="91"/>
      <c r="K81" s="18"/>
      <c r="L81" s="15"/>
      <c r="M81" s="19"/>
      <c r="N81" s="19"/>
      <c r="O81" s="19"/>
      <c r="P81" s="15"/>
      <c r="Q81" s="15"/>
      <c r="R81" s="19"/>
      <c r="S81" s="19"/>
      <c r="T81" s="19"/>
      <c r="U81" s="8">
        <f>SUM(R81:T81)</f>
        <v>0</v>
      </c>
      <c r="V81" s="19"/>
      <c r="W81" s="19"/>
      <c r="X81" s="19"/>
      <c r="Y81" s="8">
        <f>SUM(V81:X81)</f>
        <v>0</v>
      </c>
      <c r="Z81" s="19"/>
      <c r="AA81" s="19"/>
      <c r="AB81" s="19"/>
      <c r="AC81" s="8">
        <f>SUM(Z81:AB81)</f>
        <v>0</v>
      </c>
      <c r="AD81" s="19"/>
      <c r="AE81" s="19"/>
      <c r="AF81" s="19"/>
      <c r="AG81" s="8">
        <f>SUM(AD81:AF81)</f>
        <v>0</v>
      </c>
      <c r="AH81" s="8">
        <f>SUM(U81,Y81,AC81,AG81)</f>
        <v>0</v>
      </c>
      <c r="AI81" s="20">
        <f>IF(ISERROR(AH81/J81),0,AH81/J81)</f>
        <v>0</v>
      </c>
      <c r="AJ81" s="20">
        <f>IF(ISERROR(AH81/$AH$126),"-",AH81/$AH$126)</f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s="22" customFormat="1" ht="24.95" customHeight="1" x14ac:dyDescent="0.25">
      <c r="A82" s="79" t="s">
        <v>68</v>
      </c>
      <c r="B82" s="79"/>
      <c r="C82" s="79"/>
      <c r="D82" s="79"/>
      <c r="E82" s="79"/>
      <c r="F82" s="79"/>
      <c r="G82" s="79"/>
      <c r="H82" s="79"/>
      <c r="I82" s="79"/>
      <c r="J82" s="56">
        <f>SUM(J80:J81)</f>
        <v>0</v>
      </c>
      <c r="K82" s="56">
        <f>SUM(K80:K81)</f>
        <v>0</v>
      </c>
      <c r="L82" s="55"/>
      <c r="M82" s="56">
        <f>SUM(M80:M81)</f>
        <v>0</v>
      </c>
      <c r="N82" s="56">
        <f>SUM(N80:N81)</f>
        <v>0</v>
      </c>
      <c r="O82" s="56">
        <f>SUM(O80:O81)</f>
        <v>0</v>
      </c>
      <c r="P82" s="57"/>
      <c r="Q82" s="58"/>
      <c r="R82" s="56">
        <f t="shared" ref="R82:AH82" si="22">SUM(R80:R81)</f>
        <v>0</v>
      </c>
      <c r="S82" s="56">
        <f t="shared" si="22"/>
        <v>0</v>
      </c>
      <c r="T82" s="56">
        <f t="shared" si="22"/>
        <v>0</v>
      </c>
      <c r="U82" s="56">
        <f t="shared" si="22"/>
        <v>0</v>
      </c>
      <c r="V82" s="56">
        <f t="shared" si="22"/>
        <v>0</v>
      </c>
      <c r="W82" s="56">
        <f t="shared" si="22"/>
        <v>0</v>
      </c>
      <c r="X82" s="56">
        <f t="shared" si="22"/>
        <v>0</v>
      </c>
      <c r="Y82" s="56">
        <f t="shared" si="22"/>
        <v>0</v>
      </c>
      <c r="Z82" s="56">
        <f t="shared" si="22"/>
        <v>0</v>
      </c>
      <c r="AA82" s="56">
        <f t="shared" si="22"/>
        <v>0</v>
      </c>
      <c r="AB82" s="56">
        <f t="shared" si="22"/>
        <v>0</v>
      </c>
      <c r="AC82" s="56">
        <f t="shared" si="22"/>
        <v>0</v>
      </c>
      <c r="AD82" s="56">
        <f t="shared" si="22"/>
        <v>0</v>
      </c>
      <c r="AE82" s="56">
        <f t="shared" si="22"/>
        <v>0</v>
      </c>
      <c r="AF82" s="56">
        <f t="shared" si="22"/>
        <v>0</v>
      </c>
      <c r="AG82" s="56">
        <f t="shared" si="22"/>
        <v>0</v>
      </c>
      <c r="AH82" s="56">
        <f t="shared" si="22"/>
        <v>0</v>
      </c>
      <c r="AI82" s="59">
        <f>IF(ISERROR(AH82/J82),0,AH82/J82)</f>
        <v>0</v>
      </c>
      <c r="AJ82" s="59">
        <f>IF(ISERROR(AH82/$AH$126),0,AH82/$AH$126)</f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x14ac:dyDescent="0.25">
      <c r="A83" s="77" t="s">
        <v>69</v>
      </c>
      <c r="B83" s="77"/>
      <c r="C83" s="77"/>
      <c r="D83" s="77"/>
      <c r="E83" s="77"/>
      <c r="F83" s="4"/>
      <c r="G83" s="5"/>
      <c r="H83" s="6"/>
      <c r="I83" s="6"/>
      <c r="J83" s="89"/>
      <c r="K83" s="8"/>
      <c r="L83" s="9"/>
      <c r="M83" s="10"/>
      <c r="N83" s="10"/>
      <c r="O83" s="10"/>
      <c r="P83" s="5"/>
      <c r="Q83" s="11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12"/>
      <c r="AJ83" s="13"/>
    </row>
    <row r="84" spans="1:106" ht="24.95" customHeight="1" outlineLevel="1" x14ac:dyDescent="0.15">
      <c r="A84" s="14">
        <v>1</v>
      </c>
      <c r="B84" s="14"/>
      <c r="C84" s="15"/>
      <c r="D84" s="16"/>
      <c r="E84" s="15"/>
      <c r="F84" s="15"/>
      <c r="G84" s="15"/>
      <c r="H84" s="16"/>
      <c r="I84" s="16"/>
      <c r="J84" s="90"/>
      <c r="K84" s="18"/>
      <c r="L84" s="15"/>
      <c r="M84" s="19"/>
      <c r="N84" s="19"/>
      <c r="O84" s="19"/>
      <c r="P84" s="15"/>
      <c r="Q84" s="15"/>
      <c r="R84" s="19"/>
      <c r="S84" s="19"/>
      <c r="T84" s="19"/>
      <c r="U84" s="8">
        <f>SUM(R84:T84)</f>
        <v>0</v>
      </c>
      <c r="V84" s="19"/>
      <c r="W84" s="19"/>
      <c r="X84" s="19"/>
      <c r="Y84" s="8">
        <f>SUM(V84:X84)</f>
        <v>0</v>
      </c>
      <c r="Z84" s="19"/>
      <c r="AA84" s="19"/>
      <c r="AB84" s="19"/>
      <c r="AC84" s="8">
        <f>SUM(Z84:AB84)</f>
        <v>0</v>
      </c>
      <c r="AD84" s="19"/>
      <c r="AE84" s="19"/>
      <c r="AF84" s="19"/>
      <c r="AG84" s="8">
        <f>SUM(AD84:AF84)</f>
        <v>0</v>
      </c>
      <c r="AH84" s="8">
        <f>SUM(U84,Y84,AC84,AG84)</f>
        <v>0</v>
      </c>
      <c r="AI84" s="20">
        <f>IF(ISERROR(AH84/J84),0,AH84/J84)</f>
        <v>0</v>
      </c>
      <c r="AJ84" s="20">
        <f>IF(ISERROR(AH84/$AH$126),"-",AH84/$AH$126)</f>
        <v>0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outlineLevel="1" x14ac:dyDescent="0.15">
      <c r="A85" s="14">
        <v>2</v>
      </c>
      <c r="B85" s="14"/>
      <c r="C85" s="15"/>
      <c r="D85" s="16"/>
      <c r="E85" s="15"/>
      <c r="F85" s="15"/>
      <c r="G85" s="15"/>
      <c r="H85" s="16"/>
      <c r="I85" s="16"/>
      <c r="J85" s="91"/>
      <c r="K85" s="18"/>
      <c r="L85" s="15"/>
      <c r="M85" s="19"/>
      <c r="N85" s="19"/>
      <c r="O85" s="19"/>
      <c r="P85" s="15"/>
      <c r="Q85" s="15"/>
      <c r="R85" s="19"/>
      <c r="S85" s="19"/>
      <c r="T85" s="19"/>
      <c r="U85" s="8">
        <f>SUM(R85:T85)</f>
        <v>0</v>
      </c>
      <c r="V85" s="19"/>
      <c r="W85" s="19"/>
      <c r="X85" s="19"/>
      <c r="Y85" s="8">
        <f>SUM(V85:X85)</f>
        <v>0</v>
      </c>
      <c r="Z85" s="19"/>
      <c r="AA85" s="19"/>
      <c r="AB85" s="19"/>
      <c r="AC85" s="8">
        <f>SUM(Z85:AB85)</f>
        <v>0</v>
      </c>
      <c r="AD85" s="19"/>
      <c r="AE85" s="19"/>
      <c r="AF85" s="19"/>
      <c r="AG85" s="8">
        <f>SUM(AD85:AF85)</f>
        <v>0</v>
      </c>
      <c r="AH85" s="8">
        <f>SUM(U85,Y85,AC85,AG85)</f>
        <v>0</v>
      </c>
      <c r="AI85" s="20">
        <f>IF(ISERROR(AH85/J85),0,AH85/J85)</f>
        <v>0</v>
      </c>
      <c r="AJ85" s="20">
        <f>IF(ISERROR(AH85/$AH$126),"-",AH85/$AH$126)</f>
        <v>0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s="22" customFormat="1" ht="24.95" customHeight="1" x14ac:dyDescent="0.25">
      <c r="A86" s="79" t="s">
        <v>70</v>
      </c>
      <c r="B86" s="79"/>
      <c r="C86" s="79"/>
      <c r="D86" s="79"/>
      <c r="E86" s="79"/>
      <c r="F86" s="79"/>
      <c r="G86" s="79"/>
      <c r="H86" s="79"/>
      <c r="I86" s="79"/>
      <c r="J86" s="56">
        <f>SUM(J84:J85)</f>
        <v>0</v>
      </c>
      <c r="K86" s="56">
        <f>SUM(K84:K85)</f>
        <v>0</v>
      </c>
      <c r="L86" s="55"/>
      <c r="M86" s="56">
        <f>SUM(M84:M85)</f>
        <v>0</v>
      </c>
      <c r="N86" s="56">
        <f>SUM(N84:N85)</f>
        <v>0</v>
      </c>
      <c r="O86" s="56">
        <f>SUM(O84:O85)</f>
        <v>0</v>
      </c>
      <c r="P86" s="57"/>
      <c r="Q86" s="58"/>
      <c r="R86" s="56">
        <f t="shared" ref="R86:AH86" si="23">SUM(R84:R85)</f>
        <v>0</v>
      </c>
      <c r="S86" s="56">
        <f t="shared" si="23"/>
        <v>0</v>
      </c>
      <c r="T86" s="56">
        <f t="shared" si="23"/>
        <v>0</v>
      </c>
      <c r="U86" s="56">
        <f t="shared" si="23"/>
        <v>0</v>
      </c>
      <c r="V86" s="56">
        <f t="shared" si="23"/>
        <v>0</v>
      </c>
      <c r="W86" s="56">
        <f t="shared" si="23"/>
        <v>0</v>
      </c>
      <c r="X86" s="56">
        <f t="shared" si="23"/>
        <v>0</v>
      </c>
      <c r="Y86" s="56">
        <f t="shared" si="23"/>
        <v>0</v>
      </c>
      <c r="Z86" s="56">
        <f t="shared" si="23"/>
        <v>0</v>
      </c>
      <c r="AA86" s="56">
        <f t="shared" si="23"/>
        <v>0</v>
      </c>
      <c r="AB86" s="56">
        <f t="shared" si="23"/>
        <v>0</v>
      </c>
      <c r="AC86" s="56">
        <f t="shared" si="23"/>
        <v>0</v>
      </c>
      <c r="AD86" s="56">
        <f t="shared" si="23"/>
        <v>0</v>
      </c>
      <c r="AE86" s="56">
        <f t="shared" si="23"/>
        <v>0</v>
      </c>
      <c r="AF86" s="56">
        <f t="shared" si="23"/>
        <v>0</v>
      </c>
      <c r="AG86" s="56">
        <f t="shared" si="23"/>
        <v>0</v>
      </c>
      <c r="AH86" s="56">
        <f t="shared" si="23"/>
        <v>0</v>
      </c>
      <c r="AI86" s="59">
        <f>IF(ISERROR(AH86/J86),0,AH86/J86)</f>
        <v>0</v>
      </c>
      <c r="AJ86" s="59">
        <f>IF(ISERROR(AH86/$AH$126),0,AH86/$AH$126)</f>
        <v>0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x14ac:dyDescent="0.25">
      <c r="A87" s="77" t="s">
        <v>81</v>
      </c>
      <c r="B87" s="77"/>
      <c r="C87" s="77"/>
      <c r="D87" s="77"/>
      <c r="E87" s="77"/>
      <c r="F87" s="4"/>
      <c r="G87" s="5"/>
      <c r="H87" s="6"/>
      <c r="I87" s="6"/>
      <c r="J87" s="89"/>
      <c r="K87" s="8"/>
      <c r="L87" s="9"/>
      <c r="M87" s="10"/>
      <c r="N87" s="10"/>
      <c r="O87" s="10"/>
      <c r="P87" s="5"/>
      <c r="Q87" s="11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12"/>
      <c r="AJ87" s="13"/>
    </row>
    <row r="88" spans="1:106" ht="24.95" customHeight="1" outlineLevel="1" x14ac:dyDescent="0.15">
      <c r="A88" s="14">
        <v>1</v>
      </c>
      <c r="B88" s="14"/>
      <c r="C88" s="15"/>
      <c r="D88" s="16"/>
      <c r="E88" s="15"/>
      <c r="F88" s="15"/>
      <c r="G88" s="15"/>
      <c r="H88" s="16"/>
      <c r="I88" s="16"/>
      <c r="J88" s="90"/>
      <c r="K88" s="18"/>
      <c r="L88" s="15"/>
      <c r="M88" s="19"/>
      <c r="N88" s="19"/>
      <c r="O88" s="19"/>
      <c r="P88" s="15"/>
      <c r="Q88" s="15"/>
      <c r="R88" s="19"/>
      <c r="S88" s="19"/>
      <c r="T88" s="19"/>
      <c r="U88" s="8">
        <f>SUM(R88:T88)</f>
        <v>0</v>
      </c>
      <c r="V88" s="19"/>
      <c r="W88" s="19"/>
      <c r="X88" s="19"/>
      <c r="Y88" s="8">
        <f>SUM(V88:X88)</f>
        <v>0</v>
      </c>
      <c r="Z88" s="19"/>
      <c r="AA88" s="19"/>
      <c r="AB88" s="19"/>
      <c r="AC88" s="8">
        <f>SUM(Z88:AB88)</f>
        <v>0</v>
      </c>
      <c r="AD88" s="19"/>
      <c r="AE88" s="19"/>
      <c r="AF88" s="19"/>
      <c r="AG88" s="8">
        <f>SUM(AD88:AF88)</f>
        <v>0</v>
      </c>
      <c r="AH88" s="8">
        <f>SUM(U88,Y88,AC88,AG88)</f>
        <v>0</v>
      </c>
      <c r="AI88" s="20">
        <f>IF(ISERROR(AH88/J88),0,AH88/J88)</f>
        <v>0</v>
      </c>
      <c r="AJ88" s="20">
        <f>IF(ISERROR(AH88/$AH$126),"-",AH88/$AH$126)</f>
        <v>0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outlineLevel="1" x14ac:dyDescent="0.15">
      <c r="A89" s="14">
        <v>2</v>
      </c>
      <c r="B89" s="14"/>
      <c r="C89" s="15"/>
      <c r="D89" s="16"/>
      <c r="E89" s="15"/>
      <c r="F89" s="15"/>
      <c r="G89" s="15"/>
      <c r="H89" s="16"/>
      <c r="I89" s="16"/>
      <c r="J89" s="91"/>
      <c r="K89" s="18"/>
      <c r="L89" s="15"/>
      <c r="M89" s="19"/>
      <c r="N89" s="19"/>
      <c r="O89" s="19"/>
      <c r="P89" s="15"/>
      <c r="Q89" s="15"/>
      <c r="R89" s="19"/>
      <c r="S89" s="19"/>
      <c r="T89" s="19"/>
      <c r="U89" s="8">
        <f>SUM(R89:T89)</f>
        <v>0</v>
      </c>
      <c r="V89" s="19"/>
      <c r="W89" s="19"/>
      <c r="X89" s="19"/>
      <c r="Y89" s="8">
        <f>SUM(V89:X89)</f>
        <v>0</v>
      </c>
      <c r="Z89" s="19"/>
      <c r="AA89" s="19"/>
      <c r="AB89" s="19"/>
      <c r="AC89" s="8">
        <f>SUM(Z89:AB89)</f>
        <v>0</v>
      </c>
      <c r="AD89" s="19"/>
      <c r="AE89" s="19"/>
      <c r="AF89" s="19"/>
      <c r="AG89" s="8">
        <f>SUM(AD89:AF89)</f>
        <v>0</v>
      </c>
      <c r="AH89" s="8">
        <f>SUM(U89,Y89,AC89,AG89)</f>
        <v>0</v>
      </c>
      <c r="AI89" s="20">
        <f>IF(ISERROR(AH89/J89),0,AH89/J89)</f>
        <v>0</v>
      </c>
      <c r="AJ89" s="20">
        <f>IF(ISERROR(AH89/$AH$126),"-",AH89/$AH$126)</f>
        <v>0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s="22" customFormat="1" ht="24.95" customHeight="1" x14ac:dyDescent="0.25">
      <c r="A90" s="79" t="s">
        <v>88</v>
      </c>
      <c r="B90" s="79"/>
      <c r="C90" s="79"/>
      <c r="D90" s="79"/>
      <c r="E90" s="79"/>
      <c r="F90" s="79"/>
      <c r="G90" s="79"/>
      <c r="H90" s="79"/>
      <c r="I90" s="79"/>
      <c r="J90" s="56">
        <f>SUM(J88:J89)</f>
        <v>0</v>
      </c>
      <c r="K90" s="56">
        <f>SUM(K88:K89)</f>
        <v>0</v>
      </c>
      <c r="L90" s="55"/>
      <c r="M90" s="56">
        <f>SUM(M88:M89)</f>
        <v>0</v>
      </c>
      <c r="N90" s="56">
        <f>SUM(N88:N89)</f>
        <v>0</v>
      </c>
      <c r="O90" s="56">
        <f>SUM(O88:O89)</f>
        <v>0</v>
      </c>
      <c r="P90" s="57"/>
      <c r="Q90" s="58"/>
      <c r="R90" s="56">
        <f t="shared" ref="R90:AH90" si="24">SUM(R88:R89)</f>
        <v>0</v>
      </c>
      <c r="S90" s="56">
        <f t="shared" si="24"/>
        <v>0</v>
      </c>
      <c r="T90" s="56">
        <f t="shared" si="24"/>
        <v>0</v>
      </c>
      <c r="U90" s="56">
        <f t="shared" si="24"/>
        <v>0</v>
      </c>
      <c r="V90" s="56">
        <f t="shared" si="24"/>
        <v>0</v>
      </c>
      <c r="W90" s="56">
        <f t="shared" si="24"/>
        <v>0</v>
      </c>
      <c r="X90" s="56">
        <f t="shared" si="24"/>
        <v>0</v>
      </c>
      <c r="Y90" s="56">
        <f t="shared" si="24"/>
        <v>0</v>
      </c>
      <c r="Z90" s="56">
        <f t="shared" si="24"/>
        <v>0</v>
      </c>
      <c r="AA90" s="56">
        <f t="shared" si="24"/>
        <v>0</v>
      </c>
      <c r="AB90" s="56">
        <f t="shared" si="24"/>
        <v>0</v>
      </c>
      <c r="AC90" s="56">
        <f t="shared" si="24"/>
        <v>0</v>
      </c>
      <c r="AD90" s="56">
        <f t="shared" si="24"/>
        <v>0</v>
      </c>
      <c r="AE90" s="56">
        <f t="shared" si="24"/>
        <v>0</v>
      </c>
      <c r="AF90" s="56">
        <f t="shared" si="24"/>
        <v>0</v>
      </c>
      <c r="AG90" s="56">
        <f t="shared" si="24"/>
        <v>0</v>
      </c>
      <c r="AH90" s="56">
        <f t="shared" si="24"/>
        <v>0</v>
      </c>
      <c r="AI90" s="59">
        <f>IF(ISERROR(AH90/J90),0,AH90/J90)</f>
        <v>0</v>
      </c>
      <c r="AJ90" s="59">
        <f>IF(ISERROR(AH90/$AH$126),0,AH90/$AH$126)</f>
        <v>0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x14ac:dyDescent="0.25">
      <c r="A91" s="77" t="s">
        <v>71</v>
      </c>
      <c r="B91" s="77"/>
      <c r="C91" s="77"/>
      <c r="D91" s="77"/>
      <c r="E91" s="77"/>
      <c r="F91" s="4"/>
      <c r="G91" s="5"/>
      <c r="H91" s="6"/>
      <c r="I91" s="6"/>
      <c r="J91" s="89">
        <v>1672950000</v>
      </c>
      <c r="K91" s="8"/>
      <c r="L91" s="9"/>
      <c r="M91" s="10"/>
      <c r="N91" s="10"/>
      <c r="O91" s="10"/>
      <c r="P91" s="5"/>
      <c r="Q91" s="11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12"/>
      <c r="AJ91" s="13"/>
    </row>
    <row r="92" spans="1:106" ht="24.95" customHeight="1" x14ac:dyDescent="0.25">
      <c r="A92" s="14">
        <v>1</v>
      </c>
      <c r="B92" s="14"/>
      <c r="C92" s="35" t="s">
        <v>197</v>
      </c>
      <c r="D92" s="25">
        <v>45811</v>
      </c>
      <c r="E92" s="26" t="s">
        <v>232</v>
      </c>
      <c r="F92" s="35" t="s">
        <v>111</v>
      </c>
      <c r="G92" s="5"/>
      <c r="H92" s="6"/>
      <c r="I92" s="6"/>
      <c r="J92" s="90"/>
      <c r="K92" s="40">
        <v>13321000</v>
      </c>
      <c r="L92" s="9"/>
      <c r="M92" s="10"/>
      <c r="N92" s="10"/>
      <c r="O92" s="10"/>
      <c r="P92" s="5"/>
      <c r="Q92" s="11"/>
      <c r="R92" s="8"/>
      <c r="S92" s="8"/>
      <c r="T92" s="8"/>
      <c r="U92" s="8"/>
      <c r="V92" s="8"/>
      <c r="W92" s="8"/>
      <c r="X92" s="40">
        <v>13321000</v>
      </c>
      <c r="Y92" s="8">
        <f t="shared" ref="Y92:Y119" si="25">SUM(V92:X92)</f>
        <v>13321000</v>
      </c>
      <c r="Z92" s="8"/>
      <c r="AA92" s="8"/>
      <c r="AB92" s="8"/>
      <c r="AC92" s="8">
        <f t="shared" ref="AC92:AC119" si="26">SUM(Z92:AB92)</f>
        <v>0</v>
      </c>
      <c r="AD92" s="19"/>
      <c r="AE92" s="19"/>
      <c r="AF92" s="19"/>
      <c r="AG92" s="8">
        <f t="shared" ref="AG92:AG119" si="27">SUM(AD92:AF92)</f>
        <v>0</v>
      </c>
      <c r="AH92" s="8">
        <f t="shared" ref="AH92:AH119" si="28">SUM(U92,Y92,AC92,AG92)</f>
        <v>13321000</v>
      </c>
      <c r="AI92" s="20">
        <f>IF(ISERROR(AH92/$J$91),0,AH92/$J$91)</f>
        <v>7.9625810693684813E-3</v>
      </c>
      <c r="AJ92" s="20">
        <f t="shared" ref="AJ92:AJ119" si="29">IF(ISERROR(AH92/$AH$126),"-",AH92/$AH$126)</f>
        <v>7.5379002864979288E-3</v>
      </c>
    </row>
    <row r="93" spans="1:106" ht="24.95" customHeight="1" x14ac:dyDescent="0.25">
      <c r="A93" s="14">
        <v>2</v>
      </c>
      <c r="B93" s="14"/>
      <c r="C93" s="35" t="s">
        <v>198</v>
      </c>
      <c r="D93" s="25">
        <v>45827</v>
      </c>
      <c r="E93" s="26" t="s">
        <v>235</v>
      </c>
      <c r="F93" s="35" t="s">
        <v>111</v>
      </c>
      <c r="G93" s="5"/>
      <c r="H93" s="6"/>
      <c r="I93" s="6"/>
      <c r="J93" s="90"/>
      <c r="K93" s="40">
        <v>27626000</v>
      </c>
      <c r="L93" s="9"/>
      <c r="M93" s="10"/>
      <c r="N93" s="10"/>
      <c r="O93" s="10"/>
      <c r="P93" s="5"/>
      <c r="Q93" s="11"/>
      <c r="R93" s="8"/>
      <c r="S93" s="8"/>
      <c r="T93" s="8"/>
      <c r="U93" s="8"/>
      <c r="V93" s="8"/>
      <c r="W93" s="8"/>
      <c r="X93" s="40">
        <v>27626000</v>
      </c>
      <c r="Y93" s="8">
        <f t="shared" si="25"/>
        <v>27626000</v>
      </c>
      <c r="Z93" s="8"/>
      <c r="AA93" s="8"/>
      <c r="AB93" s="8"/>
      <c r="AC93" s="8">
        <f t="shared" si="26"/>
        <v>0</v>
      </c>
      <c r="AD93" s="19"/>
      <c r="AE93" s="19"/>
      <c r="AF93" s="19"/>
      <c r="AG93" s="8">
        <f t="shared" si="27"/>
        <v>0</v>
      </c>
      <c r="AH93" s="8">
        <f t="shared" si="28"/>
        <v>27626000</v>
      </c>
      <c r="AI93" s="20">
        <f t="shared" ref="AI93:AI120" si="30">IF(ISERROR(AH93/$J$91),0,AH93/$J$91)</f>
        <v>1.6513344690516751E-2</v>
      </c>
      <c r="AJ93" s="20">
        <f t="shared" si="29"/>
        <v>1.563261266532481E-2</v>
      </c>
    </row>
    <row r="94" spans="1:106" ht="24.95" customHeight="1" x14ac:dyDescent="0.25">
      <c r="A94" s="14">
        <v>3</v>
      </c>
      <c r="B94" s="14"/>
      <c r="C94" s="35" t="s">
        <v>199</v>
      </c>
      <c r="D94" s="25">
        <v>45806</v>
      </c>
      <c r="E94" s="26" t="s">
        <v>236</v>
      </c>
      <c r="F94" s="35" t="s">
        <v>111</v>
      </c>
      <c r="G94" s="5"/>
      <c r="H94" s="6"/>
      <c r="I94" s="6"/>
      <c r="J94" s="90"/>
      <c r="K94" s="40">
        <v>67069000</v>
      </c>
      <c r="L94" s="9"/>
      <c r="M94" s="10"/>
      <c r="N94" s="10"/>
      <c r="O94" s="10"/>
      <c r="P94" s="5"/>
      <c r="Q94" s="11"/>
      <c r="R94" s="8"/>
      <c r="S94" s="8"/>
      <c r="T94" s="8"/>
      <c r="U94" s="8"/>
      <c r="V94" s="8"/>
      <c r="W94" s="8"/>
      <c r="X94" s="40">
        <v>67069000</v>
      </c>
      <c r="Y94" s="8">
        <f t="shared" si="25"/>
        <v>67069000</v>
      </c>
      <c r="Z94" s="8"/>
      <c r="AA94" s="8"/>
      <c r="AB94" s="8"/>
      <c r="AC94" s="8">
        <f t="shared" si="26"/>
        <v>0</v>
      </c>
      <c r="AD94" s="19"/>
      <c r="AE94" s="19"/>
      <c r="AF94" s="19"/>
      <c r="AG94" s="8">
        <f t="shared" si="27"/>
        <v>0</v>
      </c>
      <c r="AH94" s="8">
        <f t="shared" si="28"/>
        <v>67069000</v>
      </c>
      <c r="AI94" s="20">
        <f t="shared" si="30"/>
        <v>4.0090259720852388E-2</v>
      </c>
      <c r="AJ94" s="20">
        <f t="shared" si="29"/>
        <v>3.7952063232124439E-2</v>
      </c>
    </row>
    <row r="95" spans="1:106" ht="24.95" customHeight="1" x14ac:dyDescent="0.25">
      <c r="A95" s="14">
        <v>4</v>
      </c>
      <c r="B95" s="14"/>
      <c r="C95" s="35" t="s">
        <v>200</v>
      </c>
      <c r="D95" s="25">
        <v>45807</v>
      </c>
      <c r="E95" s="26" t="s">
        <v>227</v>
      </c>
      <c r="F95" s="35" t="s">
        <v>111</v>
      </c>
      <c r="G95" s="5"/>
      <c r="H95" s="6"/>
      <c r="I95" s="6"/>
      <c r="J95" s="90"/>
      <c r="K95" s="40">
        <v>26828000</v>
      </c>
      <c r="L95" s="9"/>
      <c r="M95" s="10"/>
      <c r="N95" s="10"/>
      <c r="O95" s="10"/>
      <c r="P95" s="5"/>
      <c r="Q95" s="11"/>
      <c r="R95" s="8"/>
      <c r="S95" s="8"/>
      <c r="T95" s="8"/>
      <c r="U95" s="8"/>
      <c r="V95" s="8"/>
      <c r="W95" s="8"/>
      <c r="X95" s="40">
        <v>26828000</v>
      </c>
      <c r="Y95" s="8">
        <f t="shared" si="25"/>
        <v>26828000</v>
      </c>
      <c r="Z95" s="8"/>
      <c r="AA95" s="8"/>
      <c r="AB95" s="8"/>
      <c r="AC95" s="8">
        <f t="shared" si="26"/>
        <v>0</v>
      </c>
      <c r="AD95" s="19"/>
      <c r="AE95" s="19"/>
      <c r="AF95" s="19"/>
      <c r="AG95" s="8">
        <f t="shared" si="27"/>
        <v>0</v>
      </c>
      <c r="AH95" s="8">
        <f t="shared" si="28"/>
        <v>26828000</v>
      </c>
      <c r="AI95" s="20">
        <f t="shared" si="30"/>
        <v>1.6036342986939241E-2</v>
      </c>
      <c r="AJ95" s="20">
        <f t="shared" si="29"/>
        <v>1.518105163922877E-2</v>
      </c>
    </row>
    <row r="96" spans="1:106" ht="24.95" customHeight="1" x14ac:dyDescent="0.25">
      <c r="A96" s="14">
        <v>5</v>
      </c>
      <c r="B96" s="14"/>
      <c r="C96" s="35" t="s">
        <v>201</v>
      </c>
      <c r="D96" s="25">
        <v>45807</v>
      </c>
      <c r="E96" s="26" t="s">
        <v>231</v>
      </c>
      <c r="F96" s="35" t="s">
        <v>111</v>
      </c>
      <c r="G96" s="5"/>
      <c r="H96" s="6"/>
      <c r="I96" s="6"/>
      <c r="J96" s="90"/>
      <c r="K96" s="40">
        <v>67069000</v>
      </c>
      <c r="L96" s="9"/>
      <c r="M96" s="10"/>
      <c r="N96" s="10"/>
      <c r="O96" s="10"/>
      <c r="P96" s="5"/>
      <c r="Q96" s="11"/>
      <c r="R96" s="8"/>
      <c r="S96" s="8"/>
      <c r="T96" s="8"/>
      <c r="U96" s="8"/>
      <c r="V96" s="8"/>
      <c r="W96" s="8"/>
      <c r="X96" s="40">
        <v>67069000</v>
      </c>
      <c r="Y96" s="8">
        <f t="shared" si="25"/>
        <v>67069000</v>
      </c>
      <c r="Z96" s="8"/>
      <c r="AA96" s="8"/>
      <c r="AB96" s="8"/>
      <c r="AC96" s="8">
        <f t="shared" si="26"/>
        <v>0</v>
      </c>
      <c r="AD96" s="19"/>
      <c r="AE96" s="19"/>
      <c r="AF96" s="19"/>
      <c r="AG96" s="8">
        <f t="shared" si="27"/>
        <v>0</v>
      </c>
      <c r="AH96" s="8">
        <f t="shared" si="28"/>
        <v>67069000</v>
      </c>
      <c r="AI96" s="20">
        <f t="shared" si="30"/>
        <v>4.0090259720852388E-2</v>
      </c>
      <c r="AJ96" s="20">
        <f t="shared" si="29"/>
        <v>3.7952063232124439E-2</v>
      </c>
    </row>
    <row r="97" spans="1:36" ht="24.95" customHeight="1" x14ac:dyDescent="0.25">
      <c r="A97" s="14">
        <v>6</v>
      </c>
      <c r="B97" s="14"/>
      <c r="C97" s="35" t="s">
        <v>202</v>
      </c>
      <c r="D97" s="25">
        <v>45805</v>
      </c>
      <c r="E97" s="26" t="s">
        <v>238</v>
      </c>
      <c r="F97" s="35" t="s">
        <v>111</v>
      </c>
      <c r="G97" s="5"/>
      <c r="H97" s="6"/>
      <c r="I97" s="6"/>
      <c r="J97" s="90"/>
      <c r="K97" s="40">
        <v>41439000</v>
      </c>
      <c r="L97" s="9"/>
      <c r="M97" s="10"/>
      <c r="N97" s="10"/>
      <c r="O97" s="10"/>
      <c r="P97" s="5"/>
      <c r="Q97" s="11"/>
      <c r="R97" s="8"/>
      <c r="S97" s="8"/>
      <c r="T97" s="8"/>
      <c r="U97" s="8"/>
      <c r="V97" s="8"/>
      <c r="W97" s="8"/>
      <c r="X97" s="40">
        <v>41439000</v>
      </c>
      <c r="Y97" s="8">
        <f t="shared" si="25"/>
        <v>41439000</v>
      </c>
      <c r="Z97" s="8"/>
      <c r="AA97" s="8"/>
      <c r="AB97" s="8"/>
      <c r="AC97" s="8">
        <f t="shared" si="26"/>
        <v>0</v>
      </c>
      <c r="AD97" s="19"/>
      <c r="AE97" s="19"/>
      <c r="AF97" s="19"/>
      <c r="AG97" s="8">
        <f t="shared" si="27"/>
        <v>0</v>
      </c>
      <c r="AH97" s="8">
        <f t="shared" si="28"/>
        <v>41439000</v>
      </c>
      <c r="AI97" s="20">
        <f t="shared" si="30"/>
        <v>2.4770017035775128E-2</v>
      </c>
      <c r="AJ97" s="20">
        <f t="shared" si="29"/>
        <v>2.3448918997987216E-2</v>
      </c>
    </row>
    <row r="98" spans="1:36" ht="24.95" customHeight="1" x14ac:dyDescent="0.25">
      <c r="A98" s="14">
        <v>7</v>
      </c>
      <c r="B98" s="14"/>
      <c r="C98" s="35" t="s">
        <v>203</v>
      </c>
      <c r="D98" s="25">
        <v>45805</v>
      </c>
      <c r="E98" s="26" t="s">
        <v>239</v>
      </c>
      <c r="F98" s="35" t="s">
        <v>111</v>
      </c>
      <c r="G98" s="5"/>
      <c r="H98" s="6"/>
      <c r="I98" s="6"/>
      <c r="J98" s="90"/>
      <c r="K98" s="40">
        <v>13813000</v>
      </c>
      <c r="L98" s="9"/>
      <c r="M98" s="10"/>
      <c r="N98" s="10"/>
      <c r="O98" s="10"/>
      <c r="P98" s="5"/>
      <c r="Q98" s="11"/>
      <c r="R98" s="8"/>
      <c r="S98" s="8"/>
      <c r="T98" s="8"/>
      <c r="U98" s="8"/>
      <c r="V98" s="8"/>
      <c r="W98" s="8"/>
      <c r="X98" s="40">
        <v>13813000</v>
      </c>
      <c r="Y98" s="8">
        <f t="shared" si="25"/>
        <v>13813000</v>
      </c>
      <c r="Z98" s="8"/>
      <c r="AA98" s="8"/>
      <c r="AB98" s="8"/>
      <c r="AC98" s="8">
        <f t="shared" si="26"/>
        <v>0</v>
      </c>
      <c r="AD98" s="19"/>
      <c r="AE98" s="19"/>
      <c r="AF98" s="19"/>
      <c r="AG98" s="8">
        <f t="shared" si="27"/>
        <v>0</v>
      </c>
      <c r="AH98" s="8">
        <f t="shared" si="28"/>
        <v>13813000</v>
      </c>
      <c r="AI98" s="20">
        <f t="shared" si="30"/>
        <v>8.2566723452583753E-3</v>
      </c>
      <c r="AJ98" s="20">
        <f t="shared" si="29"/>
        <v>7.8163063326624049E-3</v>
      </c>
    </row>
    <row r="99" spans="1:36" ht="24.95" customHeight="1" x14ac:dyDescent="0.25">
      <c r="A99" s="14">
        <v>8</v>
      </c>
      <c r="B99" s="14"/>
      <c r="C99" s="35" t="s">
        <v>205</v>
      </c>
      <c r="D99" s="25">
        <v>45807</v>
      </c>
      <c r="E99" s="26" t="s">
        <v>240</v>
      </c>
      <c r="F99" s="35" t="s">
        <v>111</v>
      </c>
      <c r="G99" s="5"/>
      <c r="H99" s="6"/>
      <c r="I99" s="6"/>
      <c r="J99" s="90"/>
      <c r="K99" s="40">
        <v>27626000</v>
      </c>
      <c r="L99" s="9"/>
      <c r="M99" s="10"/>
      <c r="N99" s="10"/>
      <c r="O99" s="10"/>
      <c r="P99" s="5"/>
      <c r="Q99" s="11"/>
      <c r="R99" s="8"/>
      <c r="S99" s="8"/>
      <c r="T99" s="8"/>
      <c r="U99" s="8"/>
      <c r="V99" s="8"/>
      <c r="W99" s="8"/>
      <c r="X99" s="40">
        <v>27626000</v>
      </c>
      <c r="Y99" s="8">
        <f t="shared" si="25"/>
        <v>27626000</v>
      </c>
      <c r="Z99" s="8"/>
      <c r="AA99" s="8"/>
      <c r="AB99" s="8"/>
      <c r="AC99" s="8">
        <f t="shared" si="26"/>
        <v>0</v>
      </c>
      <c r="AD99" s="19"/>
      <c r="AE99" s="19"/>
      <c r="AF99" s="19"/>
      <c r="AG99" s="8">
        <f t="shared" si="27"/>
        <v>0</v>
      </c>
      <c r="AH99" s="8">
        <f t="shared" si="28"/>
        <v>27626000</v>
      </c>
      <c r="AI99" s="20">
        <f t="shared" si="30"/>
        <v>1.6513344690516751E-2</v>
      </c>
      <c r="AJ99" s="20">
        <f t="shared" si="29"/>
        <v>1.563261266532481E-2</v>
      </c>
    </row>
    <row r="100" spans="1:36" ht="24.95" customHeight="1" x14ac:dyDescent="0.25">
      <c r="A100" s="14">
        <v>9</v>
      </c>
      <c r="B100" s="14"/>
      <c r="C100" s="35" t="s">
        <v>204</v>
      </c>
      <c r="D100" s="25">
        <v>45769</v>
      </c>
      <c r="E100" s="26" t="s">
        <v>237</v>
      </c>
      <c r="F100" s="35" t="s">
        <v>111</v>
      </c>
      <c r="G100" s="5"/>
      <c r="H100" s="6"/>
      <c r="I100" s="6"/>
      <c r="J100" s="90"/>
      <c r="K100" s="40">
        <v>27626000</v>
      </c>
      <c r="L100" s="9"/>
      <c r="M100" s="10"/>
      <c r="N100" s="10"/>
      <c r="O100" s="10"/>
      <c r="P100" s="5"/>
      <c r="Q100" s="11"/>
      <c r="R100" s="8"/>
      <c r="S100" s="8"/>
      <c r="T100" s="8"/>
      <c r="U100" s="8"/>
      <c r="V100" s="8"/>
      <c r="W100" s="8"/>
      <c r="X100" s="40">
        <v>27626000</v>
      </c>
      <c r="Y100" s="8">
        <f t="shared" si="25"/>
        <v>27626000</v>
      </c>
      <c r="Z100" s="8"/>
      <c r="AA100" s="8"/>
      <c r="AB100" s="8"/>
      <c r="AC100" s="8">
        <f t="shared" si="26"/>
        <v>0</v>
      </c>
      <c r="AD100" s="19"/>
      <c r="AE100" s="19"/>
      <c r="AF100" s="19"/>
      <c r="AG100" s="8">
        <f t="shared" si="27"/>
        <v>0</v>
      </c>
      <c r="AH100" s="8">
        <f t="shared" si="28"/>
        <v>27626000</v>
      </c>
      <c r="AI100" s="20">
        <f t="shared" si="30"/>
        <v>1.6513344690516751E-2</v>
      </c>
      <c r="AJ100" s="20">
        <f t="shared" si="29"/>
        <v>1.563261266532481E-2</v>
      </c>
    </row>
    <row r="101" spans="1:36" ht="24.95" customHeight="1" x14ac:dyDescent="0.25">
      <c r="A101" s="14">
        <v>10</v>
      </c>
      <c r="B101" s="14"/>
      <c r="C101" s="35" t="s">
        <v>206</v>
      </c>
      <c r="D101" s="25">
        <v>45807</v>
      </c>
      <c r="E101" s="26" t="s">
        <v>247</v>
      </c>
      <c r="F101" s="35" t="s">
        <v>111</v>
      </c>
      <c r="G101" s="5"/>
      <c r="H101" s="6"/>
      <c r="I101" s="6"/>
      <c r="J101" s="90"/>
      <c r="K101" s="40">
        <v>13813000</v>
      </c>
      <c r="L101" s="9"/>
      <c r="M101" s="10"/>
      <c r="N101" s="10"/>
      <c r="O101" s="10"/>
      <c r="P101" s="5"/>
      <c r="Q101" s="11"/>
      <c r="R101" s="8"/>
      <c r="S101" s="8"/>
      <c r="T101" s="8"/>
      <c r="U101" s="8"/>
      <c r="V101" s="8"/>
      <c r="W101" s="8"/>
      <c r="X101" s="40">
        <v>13813000</v>
      </c>
      <c r="Y101" s="8">
        <f t="shared" si="25"/>
        <v>13813000</v>
      </c>
      <c r="Z101" s="8"/>
      <c r="AA101" s="8"/>
      <c r="AB101" s="8"/>
      <c r="AC101" s="8">
        <f t="shared" si="26"/>
        <v>0</v>
      </c>
      <c r="AD101" s="19"/>
      <c r="AE101" s="19"/>
      <c r="AF101" s="19"/>
      <c r="AG101" s="8">
        <f t="shared" si="27"/>
        <v>0</v>
      </c>
      <c r="AH101" s="8">
        <f t="shared" si="28"/>
        <v>13813000</v>
      </c>
      <c r="AI101" s="20">
        <f t="shared" si="30"/>
        <v>8.2566723452583753E-3</v>
      </c>
      <c r="AJ101" s="20">
        <f t="shared" si="29"/>
        <v>7.8163063326624049E-3</v>
      </c>
    </row>
    <row r="102" spans="1:36" ht="24.95" customHeight="1" x14ac:dyDescent="0.25">
      <c r="A102" s="14">
        <v>11</v>
      </c>
      <c r="B102" s="14"/>
      <c r="C102" s="35" t="s">
        <v>207</v>
      </c>
      <c r="D102" s="25">
        <v>45805</v>
      </c>
      <c r="E102" s="26" t="s">
        <v>246</v>
      </c>
      <c r="F102" s="35" t="s">
        <v>111</v>
      </c>
      <c r="G102" s="5"/>
      <c r="H102" s="6"/>
      <c r="I102" s="6"/>
      <c r="J102" s="90"/>
      <c r="K102" s="40">
        <v>41439000</v>
      </c>
      <c r="L102" s="9"/>
      <c r="M102" s="10"/>
      <c r="N102" s="10"/>
      <c r="O102" s="10"/>
      <c r="P102" s="5"/>
      <c r="Q102" s="11"/>
      <c r="R102" s="8"/>
      <c r="S102" s="8"/>
      <c r="T102" s="8"/>
      <c r="U102" s="8"/>
      <c r="V102" s="8"/>
      <c r="W102" s="19"/>
      <c r="X102" s="40">
        <v>41439000</v>
      </c>
      <c r="Y102" s="8">
        <f t="shared" si="25"/>
        <v>41439000</v>
      </c>
      <c r="Z102" s="8"/>
      <c r="AA102" s="8"/>
      <c r="AB102" s="8"/>
      <c r="AC102" s="8">
        <f t="shared" si="26"/>
        <v>0</v>
      </c>
      <c r="AD102" s="19"/>
      <c r="AE102" s="19"/>
      <c r="AF102" s="19"/>
      <c r="AG102" s="8">
        <f t="shared" si="27"/>
        <v>0</v>
      </c>
      <c r="AH102" s="8">
        <f t="shared" si="28"/>
        <v>41439000</v>
      </c>
      <c r="AI102" s="20">
        <f t="shared" si="30"/>
        <v>2.4770017035775128E-2</v>
      </c>
      <c r="AJ102" s="20">
        <f t="shared" si="29"/>
        <v>2.3448918997987216E-2</v>
      </c>
    </row>
    <row r="103" spans="1:36" ht="24.95" customHeight="1" x14ac:dyDescent="0.25">
      <c r="A103" s="14">
        <v>12</v>
      </c>
      <c r="B103" s="14"/>
      <c r="C103" s="35" t="s">
        <v>208</v>
      </c>
      <c r="D103" s="25">
        <v>45807</v>
      </c>
      <c r="E103" s="26" t="s">
        <v>248</v>
      </c>
      <c r="F103" s="35" t="s">
        <v>111</v>
      </c>
      <c r="G103" s="5"/>
      <c r="H103" s="6"/>
      <c r="I103" s="6"/>
      <c r="J103" s="90"/>
      <c r="K103" s="40">
        <v>13813000</v>
      </c>
      <c r="L103" s="9"/>
      <c r="M103" s="10"/>
      <c r="N103" s="10"/>
      <c r="O103" s="10"/>
      <c r="P103" s="5"/>
      <c r="Q103" s="11"/>
      <c r="R103" s="8"/>
      <c r="S103" s="8"/>
      <c r="T103" s="8"/>
      <c r="U103" s="8"/>
      <c r="V103" s="8"/>
      <c r="W103" s="19"/>
      <c r="X103" s="40">
        <v>13813000</v>
      </c>
      <c r="Y103" s="8">
        <f t="shared" si="25"/>
        <v>13813000</v>
      </c>
      <c r="Z103" s="8"/>
      <c r="AA103" s="8"/>
      <c r="AB103" s="8"/>
      <c r="AC103" s="8">
        <f t="shared" si="26"/>
        <v>0</v>
      </c>
      <c r="AD103" s="19"/>
      <c r="AE103" s="19"/>
      <c r="AF103" s="19"/>
      <c r="AG103" s="8">
        <f t="shared" si="27"/>
        <v>0</v>
      </c>
      <c r="AH103" s="8">
        <f t="shared" si="28"/>
        <v>13813000</v>
      </c>
      <c r="AI103" s="20">
        <f t="shared" si="30"/>
        <v>8.2566723452583753E-3</v>
      </c>
      <c r="AJ103" s="20">
        <f t="shared" si="29"/>
        <v>7.8163063326624049E-3</v>
      </c>
    </row>
    <row r="104" spans="1:36" ht="24.95" customHeight="1" x14ac:dyDescent="0.25">
      <c r="A104" s="14">
        <v>13</v>
      </c>
      <c r="B104" s="14"/>
      <c r="C104" s="35" t="s">
        <v>209</v>
      </c>
      <c r="D104" s="25">
        <v>45807</v>
      </c>
      <c r="E104" s="26" t="s">
        <v>241</v>
      </c>
      <c r="F104" s="35" t="s">
        <v>111</v>
      </c>
      <c r="G104" s="5"/>
      <c r="H104" s="6"/>
      <c r="I104" s="6"/>
      <c r="J104" s="90"/>
      <c r="K104" s="40">
        <v>27626000</v>
      </c>
      <c r="L104" s="9"/>
      <c r="M104" s="10"/>
      <c r="N104" s="10"/>
      <c r="O104" s="10"/>
      <c r="P104" s="5"/>
      <c r="Q104" s="11"/>
      <c r="R104" s="8"/>
      <c r="S104" s="8"/>
      <c r="T104" s="8"/>
      <c r="U104" s="8"/>
      <c r="V104" s="8"/>
      <c r="W104" s="19"/>
      <c r="X104" s="40">
        <v>27626000</v>
      </c>
      <c r="Y104" s="8">
        <f t="shared" si="25"/>
        <v>27626000</v>
      </c>
      <c r="Z104" s="8"/>
      <c r="AA104" s="8"/>
      <c r="AB104" s="8"/>
      <c r="AC104" s="8">
        <f t="shared" si="26"/>
        <v>0</v>
      </c>
      <c r="AD104" s="19"/>
      <c r="AE104" s="19"/>
      <c r="AF104" s="19"/>
      <c r="AG104" s="8">
        <f t="shared" si="27"/>
        <v>0</v>
      </c>
      <c r="AH104" s="8">
        <f t="shared" si="28"/>
        <v>27626000</v>
      </c>
      <c r="AI104" s="20">
        <f t="shared" si="30"/>
        <v>1.6513344690516751E-2</v>
      </c>
      <c r="AJ104" s="20">
        <f t="shared" si="29"/>
        <v>1.563261266532481E-2</v>
      </c>
    </row>
    <row r="105" spans="1:36" ht="24.95" customHeight="1" x14ac:dyDescent="0.25">
      <c r="A105" s="14">
        <v>14</v>
      </c>
      <c r="B105" s="14"/>
      <c r="C105" s="35" t="s">
        <v>210</v>
      </c>
      <c r="D105" s="25">
        <v>45805</v>
      </c>
      <c r="E105" s="26" t="s">
        <v>243</v>
      </c>
      <c r="F105" s="35" t="s">
        <v>111</v>
      </c>
      <c r="G105" s="5"/>
      <c r="H105" s="6"/>
      <c r="I105" s="6"/>
      <c r="J105" s="90"/>
      <c r="K105" s="40">
        <v>55252000</v>
      </c>
      <c r="L105" s="9"/>
      <c r="M105" s="10"/>
      <c r="N105" s="10"/>
      <c r="O105" s="10"/>
      <c r="P105" s="5"/>
      <c r="Q105" s="11"/>
      <c r="R105" s="8"/>
      <c r="S105" s="8"/>
      <c r="T105" s="8"/>
      <c r="U105" s="8"/>
      <c r="V105" s="8"/>
      <c r="W105" s="19"/>
      <c r="X105" s="40">
        <v>55252000</v>
      </c>
      <c r="Y105" s="8">
        <f t="shared" si="25"/>
        <v>55252000</v>
      </c>
      <c r="Z105" s="8"/>
      <c r="AA105" s="8"/>
      <c r="AB105" s="8"/>
      <c r="AC105" s="8">
        <f t="shared" si="26"/>
        <v>0</v>
      </c>
      <c r="AD105" s="19"/>
      <c r="AE105" s="19"/>
      <c r="AF105" s="19"/>
      <c r="AG105" s="8">
        <f t="shared" si="27"/>
        <v>0</v>
      </c>
      <c r="AH105" s="8">
        <f t="shared" si="28"/>
        <v>55252000</v>
      </c>
      <c r="AI105" s="20">
        <f t="shared" si="30"/>
        <v>3.3026689381033501E-2</v>
      </c>
      <c r="AJ105" s="20">
        <f t="shared" si="29"/>
        <v>3.1265225330649619E-2</v>
      </c>
    </row>
    <row r="106" spans="1:36" ht="24.95" customHeight="1" x14ac:dyDescent="0.25">
      <c r="A106" s="14">
        <v>15</v>
      </c>
      <c r="B106" s="14"/>
      <c r="C106" s="35" t="s">
        <v>211</v>
      </c>
      <c r="D106" s="25">
        <v>45805</v>
      </c>
      <c r="E106" s="26" t="s">
        <v>236</v>
      </c>
      <c r="F106" s="35" t="s">
        <v>111</v>
      </c>
      <c r="G106" s="5"/>
      <c r="H106" s="6"/>
      <c r="I106" s="6"/>
      <c r="J106" s="90"/>
      <c r="K106" s="40">
        <v>69065000</v>
      </c>
      <c r="L106" s="9"/>
      <c r="M106" s="10"/>
      <c r="N106" s="10"/>
      <c r="O106" s="10"/>
      <c r="P106" s="5"/>
      <c r="Q106" s="11"/>
      <c r="R106" s="8"/>
      <c r="S106" s="8"/>
      <c r="T106" s="8"/>
      <c r="U106" s="8"/>
      <c r="V106" s="8"/>
      <c r="W106" s="19"/>
      <c r="X106" s="40">
        <v>69065000</v>
      </c>
      <c r="Y106" s="8">
        <f t="shared" si="25"/>
        <v>69065000</v>
      </c>
      <c r="Z106" s="8"/>
      <c r="AA106" s="8"/>
      <c r="AB106" s="8"/>
      <c r="AC106" s="8">
        <f t="shared" si="26"/>
        <v>0</v>
      </c>
      <c r="AD106" s="19"/>
      <c r="AE106" s="19"/>
      <c r="AF106" s="19"/>
      <c r="AG106" s="8">
        <f t="shared" si="27"/>
        <v>0</v>
      </c>
      <c r="AH106" s="8">
        <f t="shared" si="28"/>
        <v>69065000</v>
      </c>
      <c r="AI106" s="20">
        <f t="shared" si="30"/>
        <v>4.1283361726291878E-2</v>
      </c>
      <c r="AJ106" s="20">
        <f t="shared" si="29"/>
        <v>3.9081531663312026E-2</v>
      </c>
    </row>
    <row r="107" spans="1:36" ht="24.95" customHeight="1" x14ac:dyDescent="0.25">
      <c r="A107" s="14">
        <v>16</v>
      </c>
      <c r="B107" s="14"/>
      <c r="C107" s="35" t="s">
        <v>212</v>
      </c>
      <c r="D107" s="25">
        <v>45805</v>
      </c>
      <c r="E107" s="26" t="s">
        <v>245</v>
      </c>
      <c r="F107" s="35" t="s">
        <v>111</v>
      </c>
      <c r="G107" s="5"/>
      <c r="H107" s="6"/>
      <c r="I107" s="6"/>
      <c r="J107" s="90"/>
      <c r="K107" s="40">
        <v>13515000</v>
      </c>
      <c r="L107" s="9"/>
      <c r="M107" s="10"/>
      <c r="N107" s="10"/>
      <c r="O107" s="10"/>
      <c r="P107" s="5"/>
      <c r="Q107" s="11"/>
      <c r="R107" s="8"/>
      <c r="S107" s="8"/>
      <c r="T107" s="8"/>
      <c r="U107" s="8"/>
      <c r="V107" s="8"/>
      <c r="W107" s="19"/>
      <c r="X107" s="40">
        <v>13515000</v>
      </c>
      <c r="Y107" s="8">
        <f t="shared" si="25"/>
        <v>13515000</v>
      </c>
      <c r="Z107" s="8"/>
      <c r="AA107" s="8"/>
      <c r="AB107" s="8"/>
      <c r="AC107" s="8">
        <f t="shared" si="26"/>
        <v>0</v>
      </c>
      <c r="AD107" s="19"/>
      <c r="AE107" s="19"/>
      <c r="AF107" s="19"/>
      <c r="AG107" s="8">
        <f t="shared" si="27"/>
        <v>0</v>
      </c>
      <c r="AH107" s="8">
        <f t="shared" si="28"/>
        <v>13515000</v>
      </c>
      <c r="AI107" s="20">
        <f t="shared" si="30"/>
        <v>8.0785438895364468E-3</v>
      </c>
      <c r="AJ107" s="20">
        <f t="shared" si="29"/>
        <v>7.6476782803107509E-3</v>
      </c>
    </row>
    <row r="108" spans="1:36" ht="24.95" customHeight="1" x14ac:dyDescent="0.25">
      <c r="A108" s="14">
        <v>17</v>
      </c>
      <c r="B108" s="14"/>
      <c r="C108" s="35" t="s">
        <v>213</v>
      </c>
      <c r="D108" s="25">
        <v>45805</v>
      </c>
      <c r="E108" s="26" t="s">
        <v>250</v>
      </c>
      <c r="F108" s="35" t="s">
        <v>111</v>
      </c>
      <c r="G108" s="5"/>
      <c r="H108" s="6"/>
      <c r="I108" s="6"/>
      <c r="J108" s="90"/>
      <c r="K108" s="40">
        <v>13515000</v>
      </c>
      <c r="L108" s="9"/>
      <c r="M108" s="10"/>
      <c r="N108" s="10"/>
      <c r="O108" s="10"/>
      <c r="P108" s="5"/>
      <c r="Q108" s="11"/>
      <c r="R108" s="8"/>
      <c r="S108" s="8"/>
      <c r="T108" s="8"/>
      <c r="U108" s="8"/>
      <c r="V108" s="8"/>
      <c r="W108" s="19"/>
      <c r="X108" s="40">
        <v>13515000</v>
      </c>
      <c r="Y108" s="8">
        <f t="shared" si="25"/>
        <v>13515000</v>
      </c>
      <c r="Z108" s="8"/>
      <c r="AA108" s="8"/>
      <c r="AB108" s="8"/>
      <c r="AC108" s="8">
        <f t="shared" si="26"/>
        <v>0</v>
      </c>
      <c r="AD108" s="19"/>
      <c r="AE108" s="19"/>
      <c r="AF108" s="19"/>
      <c r="AG108" s="8">
        <f t="shared" si="27"/>
        <v>0</v>
      </c>
      <c r="AH108" s="8">
        <f t="shared" si="28"/>
        <v>13515000</v>
      </c>
      <c r="AI108" s="20">
        <f t="shared" si="30"/>
        <v>8.0785438895364468E-3</v>
      </c>
      <c r="AJ108" s="20">
        <f t="shared" si="29"/>
        <v>7.6476782803107509E-3</v>
      </c>
    </row>
    <row r="109" spans="1:36" ht="24.95" customHeight="1" x14ac:dyDescent="0.25">
      <c r="A109" s="14">
        <v>18</v>
      </c>
      <c r="B109" s="14"/>
      <c r="C109" s="35" t="s">
        <v>214</v>
      </c>
      <c r="D109" s="25">
        <v>45805</v>
      </c>
      <c r="E109" s="26" t="s">
        <v>249</v>
      </c>
      <c r="F109" s="35" t="s">
        <v>111</v>
      </c>
      <c r="G109" s="5"/>
      <c r="H109" s="6"/>
      <c r="I109" s="6"/>
      <c r="J109" s="90"/>
      <c r="K109" s="40">
        <v>13813000</v>
      </c>
      <c r="L109" s="9"/>
      <c r="M109" s="10"/>
      <c r="N109" s="10"/>
      <c r="O109" s="10"/>
      <c r="P109" s="5"/>
      <c r="Q109" s="11"/>
      <c r="R109" s="8"/>
      <c r="S109" s="8"/>
      <c r="T109" s="8"/>
      <c r="U109" s="8"/>
      <c r="V109" s="8"/>
      <c r="W109" s="19"/>
      <c r="X109" s="40">
        <v>13813000</v>
      </c>
      <c r="Y109" s="8">
        <f t="shared" si="25"/>
        <v>13813000</v>
      </c>
      <c r="Z109" s="8"/>
      <c r="AA109" s="8"/>
      <c r="AB109" s="8"/>
      <c r="AC109" s="8">
        <f t="shared" si="26"/>
        <v>0</v>
      </c>
      <c r="AD109" s="19"/>
      <c r="AE109" s="19"/>
      <c r="AF109" s="19"/>
      <c r="AG109" s="8">
        <f t="shared" si="27"/>
        <v>0</v>
      </c>
      <c r="AH109" s="8">
        <f t="shared" si="28"/>
        <v>13813000</v>
      </c>
      <c r="AI109" s="20">
        <f t="shared" si="30"/>
        <v>8.2566723452583753E-3</v>
      </c>
      <c r="AJ109" s="20">
        <f t="shared" si="29"/>
        <v>7.8163063326624049E-3</v>
      </c>
    </row>
    <row r="110" spans="1:36" ht="24.95" customHeight="1" x14ac:dyDescent="0.25">
      <c r="A110" s="14">
        <v>19</v>
      </c>
      <c r="B110" s="14"/>
      <c r="C110" s="35" t="s">
        <v>215</v>
      </c>
      <c r="D110" s="25">
        <v>45805</v>
      </c>
      <c r="E110" s="26" t="s">
        <v>242</v>
      </c>
      <c r="F110" s="35" t="s">
        <v>111</v>
      </c>
      <c r="G110" s="5"/>
      <c r="H110" s="6"/>
      <c r="I110" s="6"/>
      <c r="J110" s="90"/>
      <c r="K110" s="40">
        <v>13515000</v>
      </c>
      <c r="L110" s="9"/>
      <c r="M110" s="10"/>
      <c r="N110" s="10"/>
      <c r="O110" s="10"/>
      <c r="P110" s="5"/>
      <c r="Q110" s="11"/>
      <c r="R110" s="8"/>
      <c r="S110" s="8"/>
      <c r="T110" s="8"/>
      <c r="U110" s="8"/>
      <c r="V110" s="8"/>
      <c r="W110" s="19"/>
      <c r="X110" s="40">
        <v>13515000</v>
      </c>
      <c r="Y110" s="8">
        <f t="shared" si="25"/>
        <v>13515000</v>
      </c>
      <c r="Z110" s="8"/>
      <c r="AA110" s="8"/>
      <c r="AB110" s="8"/>
      <c r="AC110" s="8">
        <f t="shared" si="26"/>
        <v>0</v>
      </c>
      <c r="AD110" s="19"/>
      <c r="AE110" s="19"/>
      <c r="AF110" s="19"/>
      <c r="AG110" s="8">
        <f t="shared" si="27"/>
        <v>0</v>
      </c>
      <c r="AH110" s="8">
        <f t="shared" si="28"/>
        <v>13515000</v>
      </c>
      <c r="AI110" s="20">
        <f t="shared" si="30"/>
        <v>8.0785438895364468E-3</v>
      </c>
      <c r="AJ110" s="20">
        <f t="shared" si="29"/>
        <v>7.6476782803107509E-3</v>
      </c>
    </row>
    <row r="111" spans="1:36" ht="24.95" customHeight="1" x14ac:dyDescent="0.25">
      <c r="A111" s="14">
        <v>20</v>
      </c>
      <c r="B111" s="14"/>
      <c r="C111" s="35" t="s">
        <v>216</v>
      </c>
      <c r="D111" s="25">
        <v>45814</v>
      </c>
      <c r="E111" s="26" t="s">
        <v>244</v>
      </c>
      <c r="F111" s="35" t="s">
        <v>111</v>
      </c>
      <c r="G111" s="5"/>
      <c r="H111" s="6"/>
      <c r="I111" s="6"/>
      <c r="J111" s="90"/>
      <c r="K111" s="40">
        <v>27626000</v>
      </c>
      <c r="L111" s="9"/>
      <c r="M111" s="10"/>
      <c r="N111" s="10"/>
      <c r="O111" s="10"/>
      <c r="P111" s="5"/>
      <c r="Q111" s="11"/>
      <c r="R111" s="8"/>
      <c r="S111" s="8"/>
      <c r="T111" s="8"/>
      <c r="U111" s="8"/>
      <c r="V111" s="8"/>
      <c r="W111" s="19"/>
      <c r="X111" s="40">
        <v>27626000</v>
      </c>
      <c r="Y111" s="8">
        <f t="shared" si="25"/>
        <v>27626000</v>
      </c>
      <c r="Z111" s="8"/>
      <c r="AA111" s="8"/>
      <c r="AB111" s="8"/>
      <c r="AC111" s="8">
        <f t="shared" si="26"/>
        <v>0</v>
      </c>
      <c r="AD111" s="19"/>
      <c r="AE111" s="19"/>
      <c r="AF111" s="19"/>
      <c r="AG111" s="8">
        <f t="shared" si="27"/>
        <v>0</v>
      </c>
      <c r="AH111" s="8">
        <f t="shared" si="28"/>
        <v>27626000</v>
      </c>
      <c r="AI111" s="20">
        <f t="shared" si="30"/>
        <v>1.6513344690516751E-2</v>
      </c>
      <c r="AJ111" s="20">
        <f t="shared" si="29"/>
        <v>1.563261266532481E-2</v>
      </c>
    </row>
    <row r="112" spans="1:36" ht="24.95" customHeight="1" x14ac:dyDescent="0.25">
      <c r="A112" s="14">
        <v>21</v>
      </c>
      <c r="B112" s="14"/>
      <c r="C112" s="35" t="s">
        <v>217</v>
      </c>
      <c r="D112" s="25">
        <v>45769</v>
      </c>
      <c r="E112" s="26" t="s">
        <v>227</v>
      </c>
      <c r="F112" s="35" t="s">
        <v>111</v>
      </c>
      <c r="G112" s="5"/>
      <c r="H112" s="6"/>
      <c r="I112" s="6"/>
      <c r="J112" s="90"/>
      <c r="K112" s="40">
        <v>27626000</v>
      </c>
      <c r="L112" s="9"/>
      <c r="M112" s="10"/>
      <c r="N112" s="10"/>
      <c r="O112" s="10"/>
      <c r="P112" s="5"/>
      <c r="Q112" s="11"/>
      <c r="R112" s="8"/>
      <c r="S112" s="8"/>
      <c r="T112" s="8"/>
      <c r="U112" s="8"/>
      <c r="V112" s="8"/>
      <c r="W112" s="19">
        <v>27626000</v>
      </c>
      <c r="X112" s="8"/>
      <c r="Y112" s="8">
        <f t="shared" si="25"/>
        <v>27626000</v>
      </c>
      <c r="Z112" s="8"/>
      <c r="AA112" s="8"/>
      <c r="AB112" s="8"/>
      <c r="AC112" s="8">
        <f t="shared" si="26"/>
        <v>0</v>
      </c>
      <c r="AD112" s="19"/>
      <c r="AE112" s="19"/>
      <c r="AF112" s="19"/>
      <c r="AG112" s="8">
        <f t="shared" si="27"/>
        <v>0</v>
      </c>
      <c r="AH112" s="8">
        <f t="shared" si="28"/>
        <v>27626000</v>
      </c>
      <c r="AI112" s="20">
        <f t="shared" si="30"/>
        <v>1.6513344690516751E-2</v>
      </c>
      <c r="AJ112" s="20">
        <f t="shared" si="29"/>
        <v>1.563261266532481E-2</v>
      </c>
    </row>
    <row r="113" spans="1:106" ht="24.95" customHeight="1" x14ac:dyDescent="0.25">
      <c r="A113" s="14">
        <v>22</v>
      </c>
      <c r="B113" s="14"/>
      <c r="C113" s="35" t="s">
        <v>218</v>
      </c>
      <c r="D113" s="25">
        <v>45769</v>
      </c>
      <c r="E113" s="26" t="s">
        <v>228</v>
      </c>
      <c r="F113" s="35" t="s">
        <v>111</v>
      </c>
      <c r="G113" s="5"/>
      <c r="H113" s="6"/>
      <c r="I113" s="6"/>
      <c r="J113" s="90"/>
      <c r="K113" s="40">
        <v>27626000</v>
      </c>
      <c r="L113" s="9"/>
      <c r="M113" s="10"/>
      <c r="N113" s="10"/>
      <c r="O113" s="10"/>
      <c r="P113" s="5"/>
      <c r="Q113" s="11"/>
      <c r="R113" s="8"/>
      <c r="S113" s="8"/>
      <c r="T113" s="8"/>
      <c r="U113" s="8"/>
      <c r="V113" s="8"/>
      <c r="W113" s="40">
        <v>27626000</v>
      </c>
      <c r="X113" s="8"/>
      <c r="Y113" s="8">
        <f t="shared" si="25"/>
        <v>27626000</v>
      </c>
      <c r="Z113" s="8"/>
      <c r="AA113" s="8"/>
      <c r="AB113" s="8"/>
      <c r="AC113" s="8">
        <f t="shared" si="26"/>
        <v>0</v>
      </c>
      <c r="AD113" s="19"/>
      <c r="AE113" s="19"/>
      <c r="AF113" s="19"/>
      <c r="AG113" s="8">
        <f t="shared" si="27"/>
        <v>0</v>
      </c>
      <c r="AH113" s="8">
        <f t="shared" si="28"/>
        <v>27626000</v>
      </c>
      <c r="AI113" s="20">
        <f t="shared" si="30"/>
        <v>1.6513344690516751E-2</v>
      </c>
      <c r="AJ113" s="20">
        <f t="shared" si="29"/>
        <v>1.563261266532481E-2</v>
      </c>
    </row>
    <row r="114" spans="1:106" ht="24.95" customHeight="1" x14ac:dyDescent="0.25">
      <c r="A114" s="14">
        <v>23</v>
      </c>
      <c r="B114" s="14"/>
      <c r="C114" s="35" t="s">
        <v>219</v>
      </c>
      <c r="D114" s="25">
        <v>45799</v>
      </c>
      <c r="E114" s="26" t="s">
        <v>229</v>
      </c>
      <c r="F114" s="35" t="s">
        <v>111</v>
      </c>
      <c r="G114" s="5"/>
      <c r="H114" s="6"/>
      <c r="I114" s="6"/>
      <c r="J114" s="90"/>
      <c r="K114" s="40">
        <v>69065000</v>
      </c>
      <c r="L114" s="9"/>
      <c r="M114" s="10"/>
      <c r="N114" s="10"/>
      <c r="O114" s="10"/>
      <c r="P114" s="5"/>
      <c r="Q114" s="11"/>
      <c r="R114" s="8"/>
      <c r="S114" s="8"/>
      <c r="T114" s="8"/>
      <c r="U114" s="8"/>
      <c r="V114" s="8"/>
      <c r="W114" s="40">
        <v>69065000</v>
      </c>
      <c r="X114" s="8"/>
      <c r="Y114" s="8">
        <f t="shared" si="25"/>
        <v>69065000</v>
      </c>
      <c r="Z114" s="8"/>
      <c r="AA114" s="8"/>
      <c r="AB114" s="8"/>
      <c r="AC114" s="8">
        <f t="shared" si="26"/>
        <v>0</v>
      </c>
      <c r="AD114" s="19"/>
      <c r="AE114" s="19"/>
      <c r="AF114" s="19"/>
      <c r="AG114" s="8">
        <f t="shared" si="27"/>
        <v>0</v>
      </c>
      <c r="AH114" s="8">
        <f t="shared" si="28"/>
        <v>69065000</v>
      </c>
      <c r="AI114" s="20">
        <f t="shared" si="30"/>
        <v>4.1283361726291878E-2</v>
      </c>
      <c r="AJ114" s="20">
        <f t="shared" si="29"/>
        <v>3.9081531663312026E-2</v>
      </c>
    </row>
    <row r="115" spans="1:106" ht="24.95" customHeight="1" x14ac:dyDescent="0.25">
      <c r="A115" s="14">
        <v>24</v>
      </c>
      <c r="B115" s="14"/>
      <c r="C115" s="35" t="s">
        <v>220</v>
      </c>
      <c r="D115" s="25">
        <v>45777</v>
      </c>
      <c r="E115" s="26" t="s">
        <v>230</v>
      </c>
      <c r="F115" s="35" t="s">
        <v>111</v>
      </c>
      <c r="G115" s="5"/>
      <c r="H115" s="6"/>
      <c r="I115" s="6"/>
      <c r="J115" s="90"/>
      <c r="K115" s="40">
        <v>13515000</v>
      </c>
      <c r="L115" s="9"/>
      <c r="M115" s="10"/>
      <c r="N115" s="10"/>
      <c r="O115" s="10"/>
      <c r="P115" s="5"/>
      <c r="Q115" s="11"/>
      <c r="R115" s="8"/>
      <c r="S115" s="8"/>
      <c r="T115" s="8"/>
      <c r="U115" s="8"/>
      <c r="V115" s="8"/>
      <c r="W115" s="40">
        <v>13515000</v>
      </c>
      <c r="X115" s="8"/>
      <c r="Y115" s="8">
        <f t="shared" si="25"/>
        <v>13515000</v>
      </c>
      <c r="Z115" s="8"/>
      <c r="AA115" s="8"/>
      <c r="AB115" s="8"/>
      <c r="AC115" s="8">
        <f t="shared" si="26"/>
        <v>0</v>
      </c>
      <c r="AD115" s="19"/>
      <c r="AE115" s="19"/>
      <c r="AF115" s="19"/>
      <c r="AG115" s="8">
        <f t="shared" si="27"/>
        <v>0</v>
      </c>
      <c r="AH115" s="8">
        <f t="shared" si="28"/>
        <v>13515000</v>
      </c>
      <c r="AI115" s="20">
        <f t="shared" si="30"/>
        <v>8.0785438895364468E-3</v>
      </c>
      <c r="AJ115" s="20">
        <f t="shared" si="29"/>
        <v>7.6476782803107509E-3</v>
      </c>
    </row>
    <row r="116" spans="1:106" ht="24.95" customHeight="1" x14ac:dyDescent="0.25">
      <c r="A116" s="14">
        <v>25</v>
      </c>
      <c r="B116" s="14"/>
      <c r="C116" s="35" t="s">
        <v>221</v>
      </c>
      <c r="D116" s="25">
        <v>45769</v>
      </c>
      <c r="E116" s="26" t="s">
        <v>231</v>
      </c>
      <c r="F116" s="35" t="s">
        <v>111</v>
      </c>
      <c r="G116" s="5"/>
      <c r="H116" s="6"/>
      <c r="I116" s="6"/>
      <c r="J116" s="90"/>
      <c r="K116" s="40">
        <v>69065000</v>
      </c>
      <c r="L116" s="9"/>
      <c r="M116" s="10"/>
      <c r="N116" s="10"/>
      <c r="O116" s="10"/>
      <c r="P116" s="5"/>
      <c r="Q116" s="11"/>
      <c r="R116" s="8"/>
      <c r="S116" s="8"/>
      <c r="T116" s="8"/>
      <c r="U116" s="8"/>
      <c r="V116" s="8"/>
      <c r="W116" s="40">
        <v>69065000</v>
      </c>
      <c r="X116" s="8"/>
      <c r="Y116" s="8">
        <f t="shared" si="25"/>
        <v>69065000</v>
      </c>
      <c r="Z116" s="8"/>
      <c r="AA116" s="8"/>
      <c r="AB116" s="8"/>
      <c r="AC116" s="8">
        <f t="shared" si="26"/>
        <v>0</v>
      </c>
      <c r="AD116" s="19"/>
      <c r="AE116" s="19"/>
      <c r="AF116" s="19"/>
      <c r="AG116" s="8">
        <f t="shared" si="27"/>
        <v>0</v>
      </c>
      <c r="AH116" s="8">
        <f t="shared" si="28"/>
        <v>69065000</v>
      </c>
      <c r="AI116" s="20">
        <f t="shared" si="30"/>
        <v>4.1283361726291878E-2</v>
      </c>
      <c r="AJ116" s="20">
        <f t="shared" si="29"/>
        <v>3.9081531663312026E-2</v>
      </c>
    </row>
    <row r="117" spans="1:106" ht="24.95" customHeight="1" x14ac:dyDescent="0.25">
      <c r="A117" s="14">
        <v>26</v>
      </c>
      <c r="B117" s="14"/>
      <c r="C117" s="35" t="s">
        <v>222</v>
      </c>
      <c r="D117" s="25">
        <v>45769</v>
      </c>
      <c r="E117" s="26" t="s">
        <v>232</v>
      </c>
      <c r="F117" s="35" t="s">
        <v>111</v>
      </c>
      <c r="G117" s="5"/>
      <c r="H117" s="6"/>
      <c r="I117" s="6"/>
      <c r="J117" s="90"/>
      <c r="K117" s="40">
        <v>13681000</v>
      </c>
      <c r="L117" s="9"/>
      <c r="M117" s="10"/>
      <c r="N117" s="10"/>
      <c r="O117" s="10"/>
      <c r="P117" s="5"/>
      <c r="Q117" s="11"/>
      <c r="R117" s="8"/>
      <c r="S117" s="8"/>
      <c r="T117" s="8"/>
      <c r="U117" s="8"/>
      <c r="V117" s="8"/>
      <c r="W117" s="40">
        <v>13681000</v>
      </c>
      <c r="X117" s="8"/>
      <c r="Y117" s="8">
        <f t="shared" si="25"/>
        <v>13681000</v>
      </c>
      <c r="Z117" s="8"/>
      <c r="AA117" s="8"/>
      <c r="AB117" s="8"/>
      <c r="AC117" s="8">
        <f t="shared" si="26"/>
        <v>0</v>
      </c>
      <c r="AD117" s="19"/>
      <c r="AE117" s="19"/>
      <c r="AF117" s="19"/>
      <c r="AG117" s="8">
        <f t="shared" si="27"/>
        <v>0</v>
      </c>
      <c r="AH117" s="8">
        <f t="shared" si="28"/>
        <v>13681000</v>
      </c>
      <c r="AI117" s="20">
        <f t="shared" si="30"/>
        <v>8.1777698078245014E-3</v>
      </c>
      <c r="AJ117" s="20">
        <f t="shared" si="29"/>
        <v>7.7416120275938874E-3</v>
      </c>
    </row>
    <row r="118" spans="1:106" ht="24.95" customHeight="1" x14ac:dyDescent="0.25">
      <c r="A118" s="14">
        <v>27</v>
      </c>
      <c r="B118" s="14"/>
      <c r="C118" s="35" t="s">
        <v>223</v>
      </c>
      <c r="D118" s="25">
        <v>45771</v>
      </c>
      <c r="E118" s="26" t="s">
        <v>233</v>
      </c>
      <c r="F118" s="35" t="s">
        <v>111</v>
      </c>
      <c r="G118" s="5"/>
      <c r="H118" s="6"/>
      <c r="I118" s="6"/>
      <c r="J118" s="90"/>
      <c r="K118" s="40">
        <v>13813000</v>
      </c>
      <c r="L118" s="9"/>
      <c r="M118" s="10"/>
      <c r="N118" s="10"/>
      <c r="O118" s="10"/>
      <c r="P118" s="5"/>
      <c r="Q118" s="11"/>
      <c r="R118" s="8"/>
      <c r="S118" s="8"/>
      <c r="T118" s="8"/>
      <c r="U118" s="8"/>
      <c r="V118" s="8"/>
      <c r="W118" s="40">
        <v>13813000</v>
      </c>
      <c r="X118" s="8"/>
      <c r="Y118" s="8">
        <f t="shared" si="25"/>
        <v>13813000</v>
      </c>
      <c r="Z118" s="8"/>
      <c r="AA118" s="8"/>
      <c r="AB118" s="8"/>
      <c r="AC118" s="8">
        <f t="shared" si="26"/>
        <v>0</v>
      </c>
      <c r="AD118" s="19"/>
      <c r="AE118" s="19"/>
      <c r="AF118" s="19"/>
      <c r="AG118" s="8">
        <f t="shared" si="27"/>
        <v>0</v>
      </c>
      <c r="AH118" s="8">
        <f t="shared" si="28"/>
        <v>13813000</v>
      </c>
      <c r="AI118" s="20">
        <f t="shared" si="30"/>
        <v>8.2566723452583753E-3</v>
      </c>
      <c r="AJ118" s="20">
        <f t="shared" si="29"/>
        <v>7.8163063326624049E-3</v>
      </c>
    </row>
    <row r="119" spans="1:106" ht="24.95" customHeight="1" x14ac:dyDescent="0.25">
      <c r="A119" s="14">
        <v>28</v>
      </c>
      <c r="B119" s="14"/>
      <c r="C119" s="35" t="s">
        <v>224</v>
      </c>
      <c r="D119" s="25">
        <v>45769</v>
      </c>
      <c r="E119" s="26" t="s">
        <v>234</v>
      </c>
      <c r="F119" s="35" t="s">
        <v>111</v>
      </c>
      <c r="G119" s="5"/>
      <c r="H119" s="6"/>
      <c r="I119" s="6"/>
      <c r="J119" s="90"/>
      <c r="K119" s="40">
        <v>27626000</v>
      </c>
      <c r="L119" s="9"/>
      <c r="M119" s="10"/>
      <c r="N119" s="10"/>
      <c r="O119" s="10"/>
      <c r="P119" s="5"/>
      <c r="Q119" s="11"/>
      <c r="R119" s="8"/>
      <c r="S119" s="8"/>
      <c r="T119" s="8"/>
      <c r="U119" s="8"/>
      <c r="V119" s="8"/>
      <c r="W119" s="40">
        <v>27626000</v>
      </c>
      <c r="X119" s="8"/>
      <c r="Y119" s="8">
        <f t="shared" si="25"/>
        <v>27626000</v>
      </c>
      <c r="Z119" s="8"/>
      <c r="AA119" s="8"/>
      <c r="AB119" s="8"/>
      <c r="AC119" s="8">
        <f t="shared" si="26"/>
        <v>0</v>
      </c>
      <c r="AD119" s="19"/>
      <c r="AE119" s="19"/>
      <c r="AF119" s="19"/>
      <c r="AG119" s="8">
        <f t="shared" si="27"/>
        <v>0</v>
      </c>
      <c r="AH119" s="8">
        <f t="shared" si="28"/>
        <v>27626000</v>
      </c>
      <c r="AI119" s="20">
        <f t="shared" si="30"/>
        <v>1.6513344690516751E-2</v>
      </c>
      <c r="AJ119" s="20">
        <f t="shared" si="29"/>
        <v>1.563261266532481E-2</v>
      </c>
    </row>
    <row r="120" spans="1:106" ht="24.95" customHeight="1" outlineLevel="1" x14ac:dyDescent="0.15">
      <c r="A120" s="14">
        <v>29</v>
      </c>
      <c r="B120" s="14"/>
      <c r="C120" s="35" t="s">
        <v>225</v>
      </c>
      <c r="D120" s="25">
        <v>45756</v>
      </c>
      <c r="E120" s="26" t="s">
        <v>226</v>
      </c>
      <c r="F120" s="35" t="s">
        <v>111</v>
      </c>
      <c r="G120" s="15"/>
      <c r="H120" s="16"/>
      <c r="I120" s="16"/>
      <c r="J120" s="90"/>
      <c r="K120" s="40">
        <v>41439000</v>
      </c>
      <c r="L120" s="15"/>
      <c r="M120" s="19"/>
      <c r="N120" s="19"/>
      <c r="O120" s="19"/>
      <c r="P120" s="15"/>
      <c r="Q120" s="15"/>
      <c r="R120" s="19"/>
      <c r="S120" s="19"/>
      <c r="T120" s="19"/>
      <c r="U120" s="8">
        <f>SUM(R120:T120)</f>
        <v>0</v>
      </c>
      <c r="V120" s="19">
        <v>41439000</v>
      </c>
      <c r="W120" s="19"/>
      <c r="X120" s="19"/>
      <c r="Y120" s="8">
        <f>SUM(V120:X120)</f>
        <v>41439000</v>
      </c>
      <c r="Z120" s="19"/>
      <c r="AA120" s="19"/>
      <c r="AB120" s="19"/>
      <c r="AC120" s="8">
        <f>SUM(Z120:AB120)</f>
        <v>0</v>
      </c>
      <c r="AD120" s="19"/>
      <c r="AE120" s="19"/>
      <c r="AF120" s="19"/>
      <c r="AG120" s="8">
        <f>SUM(AD120:AF120)</f>
        <v>0</v>
      </c>
      <c r="AH120" s="8">
        <f>SUM(U120,Y120,AC120,AG120)</f>
        <v>41439000</v>
      </c>
      <c r="AI120" s="20">
        <f t="shared" si="30"/>
        <v>2.4770017035775128E-2</v>
      </c>
      <c r="AJ120" s="20">
        <f>IF(ISERROR(AH120/$AH$126),"-",AH120/$AH$126)</f>
        <v>2.3448918997987216E-2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s="22" customFormat="1" ht="24.95" customHeight="1" x14ac:dyDescent="0.25">
      <c r="A121" s="79" t="s">
        <v>72</v>
      </c>
      <c r="B121" s="79"/>
      <c r="C121" s="79"/>
      <c r="D121" s="79"/>
      <c r="E121" s="79"/>
      <c r="F121" s="79"/>
      <c r="G121" s="79"/>
      <c r="H121" s="79"/>
      <c r="I121" s="79"/>
      <c r="J121" s="56">
        <f>J91</f>
        <v>1672950000</v>
      </c>
      <c r="K121" s="56">
        <f>SUM(K92:K120)</f>
        <v>918865000</v>
      </c>
      <c r="L121" s="55"/>
      <c r="M121" s="56">
        <f>SUM(M120:M120)</f>
        <v>0</v>
      </c>
      <c r="N121" s="56">
        <f>SUM(N120:N120)</f>
        <v>0</v>
      </c>
      <c r="O121" s="56">
        <f>SUM(O120:O120)</f>
        <v>0</v>
      </c>
      <c r="P121" s="57"/>
      <c r="Q121" s="58"/>
      <c r="R121" s="56">
        <f>SUM(R120:R120)</f>
        <v>0</v>
      </c>
      <c r="S121" s="56">
        <f>SUM(S120:S120)</f>
        <v>0</v>
      </c>
      <c r="T121" s="56">
        <f>SUM(T120:T120)</f>
        <v>0</v>
      </c>
      <c r="U121" s="56">
        <f>SUM(U120:U120)</f>
        <v>0</v>
      </c>
      <c r="V121" s="56">
        <f>SUM(V92:V120)</f>
        <v>41439000</v>
      </c>
      <c r="W121" s="56">
        <f>SUM(W92:W120)</f>
        <v>262017000</v>
      </c>
      <c r="X121" s="56">
        <f>SUM(X92:X120)</f>
        <v>615409000</v>
      </c>
      <c r="Y121" s="56">
        <f>SUM(Y92:Y120)</f>
        <v>918865000</v>
      </c>
      <c r="Z121" s="56">
        <f>SUM(Z120:Z120)</f>
        <v>0</v>
      </c>
      <c r="AA121" s="56">
        <f>SUM(AA120:AA120)</f>
        <v>0</v>
      </c>
      <c r="AB121" s="56">
        <f>SUM(AB120:AB120)</f>
        <v>0</v>
      </c>
      <c r="AC121" s="56">
        <f>SUM(AC92:AC120)</f>
        <v>0</v>
      </c>
      <c r="AD121" s="56">
        <f>SUM(AD120:AD120)</f>
        <v>0</v>
      </c>
      <c r="AE121" s="56">
        <f>SUM(AE120:AE120)</f>
        <v>0</v>
      </c>
      <c r="AF121" s="56">
        <f>SUM(AF120:AF120)</f>
        <v>0</v>
      </c>
      <c r="AG121" s="56">
        <f>SUM(AG92:AG120)</f>
        <v>0</v>
      </c>
      <c r="AH121" s="56">
        <f>SUM(AH92:AH120)</f>
        <v>918865000</v>
      </c>
      <c r="AI121" s="59">
        <f>IF(ISERROR(AH121/J121),0,AH121/J121)</f>
        <v>0.54924833378164317</v>
      </c>
      <c r="AJ121" s="59">
        <f>IF(ISERROR(AH121/$AH$126),0,AH121/$AH$126)</f>
        <v>0.51995441383927032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x14ac:dyDescent="0.25">
      <c r="A122" s="77" t="s">
        <v>73</v>
      </c>
      <c r="B122" s="77"/>
      <c r="C122" s="77"/>
      <c r="D122" s="77"/>
      <c r="E122" s="77"/>
      <c r="F122" s="4"/>
      <c r="G122" s="5"/>
      <c r="H122" s="6"/>
      <c r="I122" s="6"/>
      <c r="J122" s="78">
        <v>8198610000</v>
      </c>
      <c r="K122" s="8"/>
      <c r="L122" s="9"/>
      <c r="M122" s="10"/>
      <c r="N122" s="10"/>
      <c r="O122" s="10"/>
      <c r="P122" s="5"/>
      <c r="Q122" s="11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12"/>
      <c r="AJ122" s="13"/>
    </row>
    <row r="123" spans="1:106" ht="24.95" customHeight="1" outlineLevel="1" x14ac:dyDescent="0.25">
      <c r="A123" s="14">
        <v>1</v>
      </c>
      <c r="B123" s="14"/>
      <c r="C123" s="33" t="s">
        <v>116</v>
      </c>
      <c r="D123" s="34">
        <v>45716</v>
      </c>
      <c r="E123" s="26" t="s">
        <v>117</v>
      </c>
      <c r="F123" s="26" t="s">
        <v>118</v>
      </c>
      <c r="G123" s="26"/>
      <c r="H123" s="36"/>
      <c r="I123" s="38"/>
      <c r="J123" s="78"/>
      <c r="K123" s="41">
        <v>605000000</v>
      </c>
      <c r="L123" s="39"/>
      <c r="M123" s="31"/>
      <c r="N123" s="42"/>
      <c r="O123" s="31"/>
      <c r="P123" s="43"/>
      <c r="Q123" s="43"/>
      <c r="R123" s="19">
        <v>423500000</v>
      </c>
      <c r="S123" s="19"/>
      <c r="T123" s="19"/>
      <c r="U123" s="8">
        <f>SUM(R123:T123)</f>
        <v>423500000</v>
      </c>
      <c r="V123" s="19"/>
      <c r="W123" s="19"/>
      <c r="X123" s="19"/>
      <c r="Y123" s="8">
        <f>SUM(V123:X123)</f>
        <v>0</v>
      </c>
      <c r="Z123" s="19"/>
      <c r="AA123" s="19"/>
      <c r="AB123" s="19"/>
      <c r="AC123" s="8">
        <f>SUM(Z123:AB123)</f>
        <v>0</v>
      </c>
      <c r="AD123" s="19"/>
      <c r="AE123" s="19">
        <v>0</v>
      </c>
      <c r="AF123" s="19">
        <v>0</v>
      </c>
      <c r="AG123" s="8">
        <f>SUM(AD123:AF123)</f>
        <v>0</v>
      </c>
      <c r="AH123" s="8">
        <f>SUM(U123,Y123,AC123,AG123)</f>
        <v>423500000</v>
      </c>
      <c r="AI123" s="20">
        <f>IF(ISERROR(AH123/J122),0,AH123/J122)</f>
        <v>5.1655097632403543E-2</v>
      </c>
      <c r="AJ123" s="20">
        <f>IF(ISERROR(AH123/$AH$126),"-",AH123/$AH$126)</f>
        <v>0.23964422876149485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 x14ac:dyDescent="0.25">
      <c r="A124" s="14">
        <v>2</v>
      </c>
      <c r="B124" s="14"/>
      <c r="C124" s="33"/>
      <c r="D124" s="34"/>
      <c r="E124" s="26"/>
      <c r="F124" s="26"/>
      <c r="G124" s="44"/>
      <c r="H124" s="36"/>
      <c r="I124" s="38"/>
      <c r="J124" s="78"/>
      <c r="K124" s="41">
        <v>144232000</v>
      </c>
      <c r="L124" s="39" t="s">
        <v>98</v>
      </c>
      <c r="M124" s="31"/>
      <c r="N124" s="42"/>
      <c r="O124" s="31"/>
      <c r="P124" s="43"/>
      <c r="Q124" s="43"/>
      <c r="R124" s="19"/>
      <c r="S124" s="19"/>
      <c r="T124" s="19"/>
      <c r="U124" s="8">
        <f>SUM(R124:T124)</f>
        <v>0</v>
      </c>
      <c r="V124" s="19"/>
      <c r="W124" s="19"/>
      <c r="X124" s="19"/>
      <c r="Y124" s="8">
        <f>SUM(V124:X124)</f>
        <v>0</v>
      </c>
      <c r="Z124" s="19"/>
      <c r="AA124" s="19"/>
      <c r="AB124" s="19"/>
      <c r="AC124" s="8">
        <f>SUM(Z124:AB124)</f>
        <v>0</v>
      </c>
      <c r="AD124" s="19"/>
      <c r="AE124" s="19">
        <v>0</v>
      </c>
      <c r="AF124" s="19">
        <v>0</v>
      </c>
      <c r="AG124" s="8">
        <f>SUM(AD124:AF124)</f>
        <v>0</v>
      </c>
      <c r="AH124" s="8">
        <f>SUM(U124,Y124,AC124,AG124)</f>
        <v>0</v>
      </c>
      <c r="AI124" s="20">
        <f>IF(ISERROR(AH124/J123),0,AH124/J123)</f>
        <v>0</v>
      </c>
      <c r="AJ124" s="20">
        <f>IF(ISERROR(AH124/$AH$126),"-",AH124/$AH$126)</f>
        <v>0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s="22" customFormat="1" ht="24.95" customHeight="1" x14ac:dyDescent="0.25">
      <c r="A125" s="79" t="s">
        <v>74</v>
      </c>
      <c r="B125" s="79"/>
      <c r="C125" s="79"/>
      <c r="D125" s="79"/>
      <c r="E125" s="79"/>
      <c r="F125" s="79"/>
      <c r="G125" s="79"/>
      <c r="H125" s="79"/>
      <c r="I125" s="79"/>
      <c r="J125" s="56">
        <f>J122</f>
        <v>8198610000</v>
      </c>
      <c r="K125" s="56">
        <f>SUM(K123:K124)</f>
        <v>749232000</v>
      </c>
      <c r="L125" s="55"/>
      <c r="M125" s="56">
        <f>SUM(M123:M123)</f>
        <v>0</v>
      </c>
      <c r="N125" s="56">
        <f>SUM(N123:N123)</f>
        <v>0</v>
      </c>
      <c r="O125" s="56">
        <f>SUM(O123:O123)</f>
        <v>0</v>
      </c>
      <c r="P125" s="57"/>
      <c r="Q125" s="58"/>
      <c r="R125" s="56">
        <f t="shared" ref="R125:AH125" si="31">SUM(R123:R123)</f>
        <v>423500000</v>
      </c>
      <c r="S125" s="56">
        <f t="shared" si="31"/>
        <v>0</v>
      </c>
      <c r="T125" s="56">
        <f t="shared" si="31"/>
        <v>0</v>
      </c>
      <c r="U125" s="56">
        <f t="shared" si="31"/>
        <v>423500000</v>
      </c>
      <c r="V125" s="56">
        <f t="shared" si="31"/>
        <v>0</v>
      </c>
      <c r="W125" s="56">
        <f t="shared" si="31"/>
        <v>0</v>
      </c>
      <c r="X125" s="56">
        <f t="shared" si="31"/>
        <v>0</v>
      </c>
      <c r="Y125" s="56">
        <f t="shared" si="31"/>
        <v>0</v>
      </c>
      <c r="Z125" s="56">
        <f t="shared" si="31"/>
        <v>0</v>
      </c>
      <c r="AA125" s="56">
        <f t="shared" si="31"/>
        <v>0</v>
      </c>
      <c r="AB125" s="56">
        <f t="shared" si="31"/>
        <v>0</v>
      </c>
      <c r="AC125" s="56">
        <f t="shared" si="31"/>
        <v>0</v>
      </c>
      <c r="AD125" s="56">
        <f t="shared" si="31"/>
        <v>0</v>
      </c>
      <c r="AE125" s="56">
        <f t="shared" si="31"/>
        <v>0</v>
      </c>
      <c r="AF125" s="56">
        <f t="shared" si="31"/>
        <v>0</v>
      </c>
      <c r="AG125" s="56">
        <f t="shared" si="31"/>
        <v>0</v>
      </c>
      <c r="AH125" s="56">
        <f t="shared" si="31"/>
        <v>423500000</v>
      </c>
      <c r="AI125" s="59">
        <f>IF(ISERROR(AH125/J125),0,AH125/J125)</f>
        <v>5.1655097632403543E-2</v>
      </c>
      <c r="AJ125" s="59">
        <f>IF(ISERROR(AH125/$AH$126),0,AH125/$AH$126)</f>
        <v>0.23964422876149485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s="45" customFormat="1" ht="44.25" customHeight="1" x14ac:dyDescent="0.25">
      <c r="A126" s="92" t="str">
        <f>"TOTAL ASIG."&amp;" "&amp;$A$5</f>
        <v>TOTAL ASIG. 24-03-340 "Programa de Apoyo Integral al Adulto Mayor Chile Solidario"</v>
      </c>
      <c r="B126" s="92"/>
      <c r="C126" s="92"/>
      <c r="D126" s="92"/>
      <c r="E126" s="92"/>
      <c r="F126" s="92"/>
      <c r="G126" s="92"/>
      <c r="H126" s="92"/>
      <c r="I126" s="92"/>
      <c r="J126" s="66">
        <f t="shared" ref="J126:AH126" si="32">SUM(J11,J15,J19,J23,J42,J46,J50,J62,J66,J70,J74,J78,J82,J86,J90,J121,J125)</f>
        <v>10880794000</v>
      </c>
      <c r="K126" s="66">
        <f t="shared" si="32"/>
        <v>2153927000</v>
      </c>
      <c r="L126" s="66">
        <f t="shared" si="32"/>
        <v>0</v>
      </c>
      <c r="M126" s="66">
        <f t="shared" si="32"/>
        <v>0</v>
      </c>
      <c r="N126" s="66">
        <f t="shared" si="32"/>
        <v>0</v>
      </c>
      <c r="O126" s="66">
        <f t="shared" si="32"/>
        <v>0</v>
      </c>
      <c r="P126" s="66">
        <f t="shared" si="32"/>
        <v>0</v>
      </c>
      <c r="Q126" s="66">
        <f t="shared" si="32"/>
        <v>0</v>
      </c>
      <c r="R126" s="66">
        <f t="shared" si="32"/>
        <v>423500000</v>
      </c>
      <c r="S126" s="66">
        <f t="shared" si="32"/>
        <v>0</v>
      </c>
      <c r="T126" s="66">
        <f t="shared" si="32"/>
        <v>0</v>
      </c>
      <c r="U126" s="66">
        <f t="shared" si="32"/>
        <v>423500000</v>
      </c>
      <c r="V126" s="66">
        <f t="shared" si="32"/>
        <v>361446000</v>
      </c>
      <c r="W126" s="66">
        <f t="shared" si="32"/>
        <v>262017000</v>
      </c>
      <c r="X126" s="66">
        <f t="shared" si="32"/>
        <v>720240000</v>
      </c>
      <c r="Y126" s="66">
        <f t="shared" si="32"/>
        <v>1343703000</v>
      </c>
      <c r="Z126" s="66">
        <f t="shared" si="32"/>
        <v>0</v>
      </c>
      <c r="AA126" s="66">
        <f t="shared" si="32"/>
        <v>0</v>
      </c>
      <c r="AB126" s="66">
        <f t="shared" si="32"/>
        <v>0</v>
      </c>
      <c r="AC126" s="66">
        <f t="shared" si="32"/>
        <v>0</v>
      </c>
      <c r="AD126" s="66">
        <f t="shared" si="32"/>
        <v>0</v>
      </c>
      <c r="AE126" s="66">
        <f t="shared" si="32"/>
        <v>0</v>
      </c>
      <c r="AF126" s="66">
        <f t="shared" si="32"/>
        <v>0</v>
      </c>
      <c r="AG126" s="66">
        <f t="shared" si="32"/>
        <v>0</v>
      </c>
      <c r="AH126" s="66">
        <f t="shared" si="32"/>
        <v>1767203000</v>
      </c>
      <c r="AI126" s="68">
        <f>IF(ISERROR(AH126/J126),0,AH126/J126)</f>
        <v>0.16241489361897671</v>
      </c>
      <c r="AJ126" s="68">
        <f>IF(ISERROR(AH126/$AH$126),0,AH126/$AH$126)</f>
        <v>1</v>
      </c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</row>
    <row r="127" spans="1:106" x14ac:dyDescent="0.25">
      <c r="J127" s="47"/>
      <c r="R127" s="47"/>
      <c r="S127" s="47"/>
      <c r="T127" s="47"/>
      <c r="V127" s="47"/>
      <c r="W127" s="47"/>
      <c r="X127" s="47"/>
      <c r="Z127" s="47"/>
      <c r="AA127" s="47"/>
      <c r="AB127" s="47"/>
      <c r="AD127" s="47"/>
      <c r="AE127" s="47"/>
      <c r="AF127" s="47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x14ac:dyDescent="0.25">
      <c r="J128" s="47"/>
      <c r="R128" s="47"/>
      <c r="S128" s="47"/>
      <c r="T128" s="47"/>
      <c r="V128" s="47"/>
      <c r="W128" s="47"/>
      <c r="X128" s="47"/>
      <c r="Z128" s="47"/>
      <c r="AA128" s="47"/>
      <c r="AB128" s="47"/>
      <c r="AD128" s="47"/>
      <c r="AE128" s="47"/>
      <c r="AF128" s="47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x14ac:dyDescent="0.25">
      <c r="J129" s="47"/>
      <c r="R129" s="47"/>
      <c r="S129" s="47"/>
      <c r="T129" s="47"/>
      <c r="V129" s="47"/>
      <c r="W129" s="47"/>
      <c r="X129" s="47"/>
      <c r="Z129" s="47"/>
      <c r="AA129" s="47"/>
      <c r="AB129" s="47"/>
      <c r="AD129" s="47"/>
      <c r="AE129" s="47"/>
      <c r="AF129" s="47"/>
    </row>
    <row r="130" spans="1:106" x14ac:dyDescent="0.25">
      <c r="J130" s="47"/>
      <c r="R130" s="47"/>
      <c r="S130" s="47"/>
      <c r="T130" s="47"/>
      <c r="V130" s="47"/>
      <c r="W130" s="47"/>
      <c r="X130" s="47"/>
      <c r="Z130" s="47"/>
      <c r="AA130" s="47"/>
      <c r="AB130" s="47"/>
      <c r="AD130" s="47"/>
      <c r="AE130" s="47"/>
      <c r="AF130" s="47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x14ac:dyDescent="0.25">
      <c r="J131" s="47"/>
      <c r="R131" s="47"/>
      <c r="S131" s="47"/>
      <c r="T131" s="47"/>
      <c r="V131" s="47"/>
      <c r="W131" s="47"/>
      <c r="X131" s="47"/>
      <c r="Z131" s="47"/>
      <c r="AA131" s="47"/>
      <c r="AB131" s="47"/>
      <c r="AD131" s="47"/>
      <c r="AE131" s="47"/>
      <c r="AF131" s="47"/>
    </row>
    <row r="132" spans="1:106" x14ac:dyDescent="0.25">
      <c r="J132" s="47"/>
      <c r="R132" s="47"/>
      <c r="S132" s="47"/>
      <c r="T132" s="47"/>
      <c r="V132" s="47"/>
      <c r="W132" s="47"/>
      <c r="X132" s="47"/>
      <c r="Z132" s="47"/>
      <c r="AA132" s="47"/>
      <c r="AB132" s="47"/>
      <c r="AD132" s="47"/>
      <c r="AE132" s="47"/>
      <c r="AF132" s="47"/>
    </row>
    <row r="133" spans="1:106" x14ac:dyDescent="0.25">
      <c r="J133" s="47"/>
      <c r="R133" s="47"/>
      <c r="S133" s="47"/>
      <c r="T133" s="47"/>
      <c r="V133" s="47"/>
      <c r="W133" s="47"/>
      <c r="X133" s="47"/>
      <c r="Z133" s="47"/>
      <c r="AA133" s="47"/>
      <c r="AB133" s="47"/>
      <c r="AD133" s="47"/>
      <c r="AE133" s="47"/>
      <c r="AF133" s="47"/>
    </row>
    <row r="134" spans="1:106" x14ac:dyDescent="0.25">
      <c r="J134" s="47"/>
      <c r="R134" s="47"/>
      <c r="S134" s="47"/>
      <c r="T134" s="47"/>
      <c r="V134" s="47"/>
      <c r="W134" s="47"/>
      <c r="X134" s="47"/>
      <c r="Z134" s="47"/>
      <c r="AA134" s="47"/>
      <c r="AB134" s="47"/>
      <c r="AD134" s="47"/>
      <c r="AE134" s="47"/>
      <c r="AF134" s="47"/>
    </row>
    <row r="135" spans="1:106" s="49" customFormat="1" x14ac:dyDescent="0.25">
      <c r="A135" s="2"/>
      <c r="B135" s="46"/>
      <c r="C135" s="46"/>
      <c r="D135" s="46"/>
      <c r="E135" s="2"/>
      <c r="F135" s="2"/>
      <c r="G135" s="46"/>
      <c r="H135" s="46"/>
      <c r="I135" s="46"/>
      <c r="J135" s="47"/>
      <c r="K135" s="47"/>
      <c r="L135" s="2"/>
      <c r="M135" s="46"/>
      <c r="N135" s="46"/>
      <c r="O135" s="46"/>
      <c r="P135" s="46"/>
      <c r="Q135" s="48"/>
      <c r="R135" s="47"/>
      <c r="S135" s="47"/>
      <c r="T135" s="47"/>
      <c r="V135" s="47"/>
      <c r="W135" s="47"/>
      <c r="X135" s="47"/>
      <c r="Z135" s="47"/>
      <c r="AA135" s="47"/>
      <c r="AB135" s="47"/>
      <c r="AD135" s="47"/>
      <c r="AE135" s="47"/>
      <c r="AF135" s="47"/>
      <c r="AI135" s="50"/>
      <c r="AJ135" s="50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</row>
    <row r="136" spans="1:106" s="49" customFormat="1" x14ac:dyDescent="0.25">
      <c r="A136" s="2"/>
      <c r="B136" s="46"/>
      <c r="C136" s="46"/>
      <c r="D136" s="46"/>
      <c r="E136" s="2"/>
      <c r="F136" s="2"/>
      <c r="G136" s="46"/>
      <c r="H136" s="46"/>
      <c r="I136" s="46"/>
      <c r="J136" s="47"/>
      <c r="K136" s="47"/>
      <c r="L136" s="2"/>
      <c r="M136" s="46"/>
      <c r="N136" s="46"/>
      <c r="O136" s="46"/>
      <c r="P136" s="46"/>
      <c r="Q136" s="48"/>
      <c r="R136" s="47"/>
      <c r="S136" s="47"/>
      <c r="T136" s="47"/>
      <c r="V136" s="47"/>
      <c r="W136" s="47"/>
      <c r="X136" s="47"/>
      <c r="Z136" s="47"/>
      <c r="AA136" s="47"/>
      <c r="AB136" s="47"/>
      <c r="AD136" s="47"/>
      <c r="AE136" s="47"/>
      <c r="AF136" s="47"/>
      <c r="AI136" s="50"/>
      <c r="AJ136" s="50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</row>
    <row r="137" spans="1:106" s="49" customFormat="1" x14ac:dyDescent="0.25">
      <c r="A137" s="2"/>
      <c r="B137" s="46"/>
      <c r="C137" s="46"/>
      <c r="D137" s="46"/>
      <c r="E137" s="2"/>
      <c r="F137" s="2"/>
      <c r="G137" s="46"/>
      <c r="H137" s="46"/>
      <c r="I137" s="46"/>
      <c r="J137" s="47"/>
      <c r="K137" s="47"/>
      <c r="L137" s="2"/>
      <c r="M137" s="46"/>
      <c r="N137" s="46"/>
      <c r="O137" s="46"/>
      <c r="P137" s="46"/>
      <c r="Q137" s="48"/>
      <c r="R137" s="47"/>
      <c r="S137" s="47"/>
      <c r="T137" s="47"/>
      <c r="V137" s="47"/>
      <c r="W137" s="47"/>
      <c r="X137" s="47"/>
      <c r="Z137" s="47"/>
      <c r="AA137" s="47"/>
      <c r="AB137" s="47"/>
      <c r="AD137" s="47"/>
      <c r="AE137" s="47"/>
      <c r="AF137" s="47"/>
      <c r="AI137" s="50"/>
      <c r="AJ137" s="50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</row>
    <row r="138" spans="1:106" s="49" customFormat="1" x14ac:dyDescent="0.25">
      <c r="A138" s="2"/>
      <c r="B138" s="46"/>
      <c r="C138" s="46"/>
      <c r="D138" s="46"/>
      <c r="E138" s="2"/>
      <c r="F138" s="2"/>
      <c r="G138" s="46"/>
      <c r="H138" s="46"/>
      <c r="I138" s="46"/>
      <c r="J138" s="47"/>
      <c r="K138" s="47"/>
      <c r="L138" s="2"/>
      <c r="M138" s="46"/>
      <c r="N138" s="46"/>
      <c r="O138" s="46"/>
      <c r="P138" s="46"/>
      <c r="Q138" s="48"/>
      <c r="R138" s="47"/>
      <c r="S138" s="47"/>
      <c r="T138" s="47"/>
      <c r="V138" s="47"/>
      <c r="W138" s="47"/>
      <c r="X138" s="47"/>
      <c r="Z138" s="47"/>
      <c r="AA138" s="47"/>
      <c r="AB138" s="47"/>
      <c r="AD138" s="47"/>
      <c r="AE138" s="47"/>
      <c r="AF138" s="47"/>
      <c r="AI138" s="50"/>
      <c r="AJ138" s="50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</row>
    <row r="139" spans="1:106" s="49" customFormat="1" x14ac:dyDescent="0.25">
      <c r="A139" s="2"/>
      <c r="B139" s="46"/>
      <c r="C139" s="46"/>
      <c r="D139" s="46"/>
      <c r="E139" s="2"/>
      <c r="F139" s="2"/>
      <c r="G139" s="46"/>
      <c r="H139" s="46"/>
      <c r="I139" s="46"/>
      <c r="J139" s="47"/>
      <c r="K139" s="47"/>
      <c r="L139" s="2"/>
      <c r="M139" s="46"/>
      <c r="N139" s="46"/>
      <c r="O139" s="46"/>
      <c r="P139" s="46"/>
      <c r="Q139" s="48"/>
      <c r="R139" s="47"/>
      <c r="S139" s="47"/>
      <c r="T139" s="47"/>
      <c r="V139" s="47"/>
      <c r="W139" s="47"/>
      <c r="X139" s="47"/>
      <c r="Z139" s="47"/>
      <c r="AA139" s="47"/>
      <c r="AB139" s="47"/>
      <c r="AD139" s="47"/>
      <c r="AE139" s="47"/>
      <c r="AF139" s="47"/>
      <c r="AI139" s="50"/>
      <c r="AJ139" s="50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</row>
    <row r="140" spans="1:106" s="49" customFormat="1" x14ac:dyDescent="0.25">
      <c r="A140" s="2"/>
      <c r="B140" s="46"/>
      <c r="C140" s="46"/>
      <c r="D140" s="46"/>
      <c r="E140" s="2"/>
      <c r="F140" s="2"/>
      <c r="G140" s="46"/>
      <c r="H140" s="46"/>
      <c r="I140" s="46"/>
      <c r="J140" s="47"/>
      <c r="K140" s="47"/>
      <c r="L140" s="2"/>
      <c r="M140" s="46"/>
      <c r="N140" s="46"/>
      <c r="O140" s="46"/>
      <c r="P140" s="46"/>
      <c r="Q140" s="48"/>
      <c r="R140" s="47"/>
      <c r="S140" s="47"/>
      <c r="T140" s="47"/>
      <c r="V140" s="47"/>
      <c r="W140" s="47"/>
      <c r="X140" s="47"/>
      <c r="Z140" s="47"/>
      <c r="AA140" s="47"/>
      <c r="AB140" s="47"/>
      <c r="AD140" s="47"/>
      <c r="AE140" s="47"/>
      <c r="AF140" s="47"/>
      <c r="AI140" s="50"/>
      <c r="AJ140" s="50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</row>
    <row r="141" spans="1:106" s="49" customFormat="1" x14ac:dyDescent="0.25">
      <c r="A141" s="2"/>
      <c r="B141" s="46"/>
      <c r="C141" s="46"/>
      <c r="D141" s="46"/>
      <c r="E141" s="2"/>
      <c r="F141" s="2"/>
      <c r="G141" s="46"/>
      <c r="H141" s="46"/>
      <c r="I141" s="46"/>
      <c r="J141" s="47"/>
      <c r="K141" s="47"/>
      <c r="L141" s="2"/>
      <c r="M141" s="46"/>
      <c r="N141" s="46"/>
      <c r="O141" s="46"/>
      <c r="P141" s="46"/>
      <c r="Q141" s="48"/>
      <c r="R141" s="47"/>
      <c r="S141" s="47"/>
      <c r="T141" s="47"/>
      <c r="V141" s="47"/>
      <c r="W141" s="47"/>
      <c r="X141" s="47"/>
      <c r="Z141" s="47"/>
      <c r="AA141" s="47"/>
      <c r="AB141" s="47"/>
      <c r="AD141" s="47"/>
      <c r="AE141" s="47"/>
      <c r="AF141" s="47"/>
      <c r="AI141" s="50"/>
      <c r="AJ141" s="50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</row>
    <row r="142" spans="1:106" s="49" customFormat="1" x14ac:dyDescent="0.25">
      <c r="A142" s="2"/>
      <c r="B142" s="46"/>
      <c r="C142" s="46"/>
      <c r="D142" s="46"/>
      <c r="E142" s="2"/>
      <c r="F142" s="2"/>
      <c r="G142" s="46"/>
      <c r="H142" s="46"/>
      <c r="I142" s="46"/>
      <c r="J142" s="47"/>
      <c r="K142" s="47"/>
      <c r="L142" s="2"/>
      <c r="M142" s="46"/>
      <c r="N142" s="46"/>
      <c r="O142" s="46"/>
      <c r="P142" s="46"/>
      <c r="Q142" s="48"/>
      <c r="R142" s="47"/>
      <c r="S142" s="47"/>
      <c r="T142" s="47"/>
      <c r="V142" s="47"/>
      <c r="W142" s="47"/>
      <c r="X142" s="47"/>
      <c r="Z142" s="47"/>
      <c r="AA142" s="47"/>
      <c r="AB142" s="47"/>
      <c r="AD142" s="47"/>
      <c r="AE142" s="47"/>
      <c r="AF142" s="47"/>
      <c r="AI142" s="50"/>
      <c r="AJ142" s="50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s="49" customFormat="1" x14ac:dyDescent="0.25">
      <c r="A143" s="2"/>
      <c r="B143" s="46"/>
      <c r="C143" s="46"/>
      <c r="D143" s="46"/>
      <c r="E143" s="2"/>
      <c r="F143" s="2"/>
      <c r="G143" s="46"/>
      <c r="H143" s="46"/>
      <c r="I143" s="46"/>
      <c r="J143" s="47"/>
      <c r="K143" s="47"/>
      <c r="L143" s="2"/>
      <c r="M143" s="46"/>
      <c r="N143" s="46"/>
      <c r="O143" s="46"/>
      <c r="P143" s="46"/>
      <c r="Q143" s="48"/>
      <c r="R143" s="47"/>
      <c r="S143" s="47"/>
      <c r="T143" s="47"/>
      <c r="V143" s="47"/>
      <c r="W143" s="47"/>
      <c r="X143" s="47"/>
      <c r="Z143" s="47"/>
      <c r="AA143" s="47"/>
      <c r="AB143" s="47"/>
      <c r="AD143" s="47"/>
      <c r="AE143" s="47"/>
      <c r="AF143" s="47"/>
      <c r="AI143" s="50"/>
      <c r="AJ143" s="50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5" spans="1:106" s="49" customFormat="1" x14ac:dyDescent="0.25">
      <c r="A145" s="46"/>
      <c r="B145" s="46"/>
      <c r="C145" s="46"/>
      <c r="D145" s="46"/>
      <c r="E145" s="51"/>
      <c r="F145" s="2"/>
      <c r="G145" s="46"/>
      <c r="H145" s="46"/>
      <c r="I145" s="46"/>
      <c r="K145" s="47"/>
      <c r="L145" s="2"/>
      <c r="M145" s="46"/>
      <c r="N145" s="46"/>
      <c r="O145" s="46"/>
      <c r="P145" s="46"/>
      <c r="Q145" s="48"/>
      <c r="AI145" s="50"/>
      <c r="AJ145" s="50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8:E8"/>
    <mergeCell ref="A11:I11"/>
    <mergeCell ref="A12:E12"/>
    <mergeCell ref="A15:I15"/>
    <mergeCell ref="Z6:AB6"/>
    <mergeCell ref="A6:A7"/>
    <mergeCell ref="B6:B7"/>
    <mergeCell ref="D6:D7"/>
    <mergeCell ref="E6:E7"/>
    <mergeCell ref="F6:F7"/>
    <mergeCell ref="J67:J69"/>
    <mergeCell ref="J63:J65"/>
    <mergeCell ref="A46:I46"/>
    <mergeCell ref="A16:E16"/>
    <mergeCell ref="A19:I19"/>
    <mergeCell ref="A20:E20"/>
    <mergeCell ref="A23:I23"/>
    <mergeCell ref="A24:E24"/>
    <mergeCell ref="A42:I42"/>
    <mergeCell ref="A43:E43"/>
    <mergeCell ref="A78:I78"/>
    <mergeCell ref="A79:E79"/>
    <mergeCell ref="A82:I82"/>
    <mergeCell ref="A83:E83"/>
    <mergeCell ref="J16:J18"/>
    <mergeCell ref="J20:J22"/>
    <mergeCell ref="J24:J41"/>
    <mergeCell ref="A70:I70"/>
    <mergeCell ref="A47:E47"/>
    <mergeCell ref="A50:I50"/>
    <mergeCell ref="A51:E51"/>
    <mergeCell ref="A62:I62"/>
    <mergeCell ref="A63:E63"/>
    <mergeCell ref="A66:I66"/>
    <mergeCell ref="A67:E67"/>
    <mergeCell ref="J51:J61"/>
    <mergeCell ref="A126:I126"/>
    <mergeCell ref="A87:E87"/>
    <mergeCell ref="A90:I90"/>
    <mergeCell ref="A91:E91"/>
    <mergeCell ref="A121:I121"/>
    <mergeCell ref="A122:E122"/>
    <mergeCell ref="J43:J45"/>
    <mergeCell ref="J47:J49"/>
    <mergeCell ref="J8:J10"/>
    <mergeCell ref="J12:J14"/>
    <mergeCell ref="A125:I125"/>
    <mergeCell ref="J71:J73"/>
    <mergeCell ref="J75:J77"/>
    <mergeCell ref="J79:J81"/>
    <mergeCell ref="J83:J85"/>
    <mergeCell ref="J122:J124"/>
    <mergeCell ref="J91:J120"/>
    <mergeCell ref="J87:J89"/>
    <mergeCell ref="A86:I86"/>
    <mergeCell ref="A71:E71"/>
    <mergeCell ref="A74:I74"/>
    <mergeCell ref="A75:E75"/>
  </mergeCells>
  <dataValidations count="8">
    <dataValidation type="decimal" allowBlank="1" showInputMessage="1" showErrorMessage="1" errorTitle="Sólo números" error="Sólo ingresar números sin letras_x000a_" sqref="M120:N120 M84:N85 R84:T85 AD84:AF85 Z84:AB85 V84:X85 M76:N77 R76:T77 AD76:AF77 Z76:AB77 V76:X77 M68 R68:T69 Z68:AB69 AD68:AF69 V68:X69 M69:N69 M61:N61 R61:T61 W41:X41 M44:N45 R44:T45 AD44:AF45 Z44:AB45 V44:X45 R21:T22 AD21:AF22 Z21:AB22 V21:X22 M21:N22 R13:T14 Z13:AB14 AD13:AF14 V13:X14 M13:N14 Z9:AB10 AD9:AF10 R9:T10 V9:X10 M9:N10 M17:N18 V17:X18 Z17:AB18 AD17:AF18 R17:T18 AD41:AF41 V88:X89 Z41:AB41 M41 R41:T41 V48:X49 Z48:AB49 AD48:AF49 R48:T49 M48:N49 M65:N65 AD64:AF65 V64:X65 Z64:AB65 R64:T65 M64 V72:X73 Z72:AB73 AD72:AF73 R72:T73 M72:N73 V80:X81 Z80:AB81 AD80:AF81 R80:T81 M80:N81 V120:X120 Z120:AB120 R120:T120 M123:M124 V123:X124 Z123:AB124 R123:T124 AD123:AF124 M88:N89 R88:T89 AD88:AF89 Z88:AB89 V61:W61 AD52:AF61 Z52:AB61 AD92:AF120" xr:uid="{6370CC08-194B-4B3A-B153-3811E4113D6D}">
      <formula1>-100000000</formula1>
      <formula2>10000000000</formula2>
    </dataValidation>
    <dataValidation type="textLength" operator="lessThanOrEqual" allowBlank="1" showInputMessage="1" showErrorMessage="1" sqref="X61 K84:K85 K76:K77 K68 K61 K44:K45 K21:K22 K13:K14 K9:K10 K17:K18 K41 K48:K49 K64:K65 K72:K73 K80:K81 K123:K124 K88:K89 V41" xr:uid="{35E97A30-477C-4FEC-A5DB-4DEDDCA69C6F}">
      <formula1>255</formula1>
    </dataValidation>
    <dataValidation type="textLength" operator="lessThanOrEqual" allowBlank="1" showInputMessage="1" showErrorMessage="1" errorTitle="MÁXIMO DE CARACTERES SOBREPASADO" error="Sólo 255 caracteres por celdas" sqref="P120:Q120 P84:Q85 L84:L85 E84:G85 C84:C85 P76:Q77 L76:L77 E76:G77 C76:C77 L69 C69 E68:G69 N68 P68:Q69 P61:Q61 L61 C52:C61 F52:F61 P44:Q45 L44:L45 E44:G45 C44:C45 P21:Q22 L21:L22 E21:G22 C21:C22 P13:Q14 L13:L14 E13:G14 C13:C14 C9:C10 L9:L10 P9:Q10 E9:G10 C17:C18 F20 L17:L18 P17:Q18 P41:Q41 C25:C41 N41 C48:C49 E48:G49 L48:L49 P48:Q49 E64:G65 L65 C65 N64 P64:Q65 P73:Q73 C72:C73 E72:G73 L72:L73 Q72 C80:C81 E80:G81 L80:L81 P80:Q81 L120 N123:N124 E123:G124 P123:Q124 P88:Q89 L88:L89 E88:G89 C88:C89 E17:G18 F41:G41 F25:F40 G61 G120 F92:F120 C92:C120" xr:uid="{87AEC7F8-F1E1-440C-80F2-62ECB7975949}">
      <formula1>255</formula1>
    </dataValidation>
    <dataValidation allowBlank="1" showInputMessage="1" showErrorMessage="1" errorTitle="Sólo números" error="Sólo ingresar números sin letras_x000a_" sqref="O83:O85 O75:O77 O67:O69 O51:O61 O43:O45 O20:O22 O12:O14 O8:O10 O16:O18 O24:O41 O47:O49 O63:O65 O71:O73 P72 O79:O81 O122:O124 O87:O89 O91:O120" xr:uid="{A6CB5C76-54B0-4E31-8ACE-84D1CED05CE5}"/>
    <dataValidation type="date" errorStyle="information" operator="greaterThan" allowBlank="1" showInputMessage="1" showErrorMessage="1" errorTitle="SÓLO FECHAS" error="Las fechas corresponden al presupuesto 2014" sqref="H120:I120 H84:I85 H76:I77 H69:I69 H61:I61 H44:I45 H21:I22 H13:I14 H10:I10 H17:I18 H48:I49 H65:I65 H72:I73 H80:I81 H88:I89" xr:uid="{4119248F-8631-45B2-B00E-DFCB5CD0A2CA}">
      <formula1>42005</formula1>
    </dataValidation>
    <dataValidation type="date" operator="greaterThan" allowBlank="1" showInputMessage="1" showErrorMessage="1" errorTitle="Error en Ingresos de Fechas" error="La fecha debe corresponder al Año 2014." sqref="D80:D81 D84:D85 D76:D77 D69 D88:D89 D44:D45 D21:D22 D13:D14 D9:D10 D17:D18 D48:D49 D65 D72:D73" xr:uid="{64EF42A0-8288-4F71-B515-EDCF18535D6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1CF3D1C-7F4F-48EC-8215-E6484A5BD86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B41326E6-6D96-4AAF-AFB0-4DA454827CF3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ignoredErrors>
    <ignoredError sqref="V42 Y42 AC62" formula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25236-70D1-40E9-93D2-4386D013941F}">
  <sheetPr codeName="Hoja18">
    <tabColor rgb="FF33CCFF"/>
    <pageSetUpPr fitToPage="1"/>
  </sheetPr>
  <dimension ref="A1:Y42"/>
  <sheetViews>
    <sheetView topLeftCell="A7" zoomScaleNormal="100" workbookViewId="0">
      <selection activeCell="N25" activeCellId="1" sqref="J25 N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90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+'24-03-340 Ind. Adulto Mayor'!J11</f>
        <v>0</v>
      </c>
      <c r="C8" s="40">
        <f>+'24-03-340 Ind. Adulto Mayor'!K11</f>
        <v>0</v>
      </c>
      <c r="D8" s="40">
        <f>+'24-03-340 Ind. Adulto Mayor'!M11</f>
        <v>0</v>
      </c>
      <c r="E8" s="40">
        <f>+'24-03-340 Ind. Adulto Mayor'!N11</f>
        <v>0</v>
      </c>
      <c r="F8" s="40">
        <f>+'24-03-340 Ind. Adulto Mayor'!O11</f>
        <v>0</v>
      </c>
      <c r="G8" s="40">
        <f>+'24-03-340 Ind. Adulto Mayor'!R11</f>
        <v>0</v>
      </c>
      <c r="H8" s="40">
        <f>+'24-03-340 Ind. Adulto Mayor'!S11</f>
        <v>0</v>
      </c>
      <c r="I8" s="40">
        <f>+'24-03-340 Ind. Adulto Mayor'!T11</f>
        <v>0</v>
      </c>
      <c r="J8" s="40">
        <f>+'24-03-340 Ind. Adulto Mayor'!U11</f>
        <v>0</v>
      </c>
      <c r="K8" s="40">
        <f>+'24-03-340 Ind. Adulto Mayor'!V11</f>
        <v>0</v>
      </c>
      <c r="L8" s="40">
        <f>+'24-03-340 Ind. Adulto Mayor'!W11</f>
        <v>0</v>
      </c>
      <c r="M8" s="40">
        <f>+'24-03-340 Ind. Adulto Mayor'!X11</f>
        <v>0</v>
      </c>
      <c r="N8" s="40">
        <f>+'24-03-340 Ind. Adulto Mayor'!Y11</f>
        <v>0</v>
      </c>
      <c r="O8" s="40">
        <f>+'24-03-340 Ind. Adulto Mayor'!Z11</f>
        <v>0</v>
      </c>
      <c r="P8" s="40">
        <f>+'24-03-340 Ind. Adulto Mayor'!AA11</f>
        <v>0</v>
      </c>
      <c r="Q8" s="40">
        <f>+'24-03-340 Ind. Adulto Mayor'!AB11</f>
        <v>0</v>
      </c>
      <c r="R8" s="40">
        <f>+'24-03-340 Ind. Adulto Mayor'!AC11</f>
        <v>0</v>
      </c>
      <c r="S8" s="40">
        <f>+'24-03-340 Ind. Adulto Mayor'!AD11</f>
        <v>0</v>
      </c>
      <c r="T8" s="40">
        <f>+'24-03-340 Ind. Adulto Mayor'!AE11</f>
        <v>0</v>
      </c>
      <c r="U8" s="40">
        <f>+'24-03-340 Ind. Adulto Mayor'!AF11</f>
        <v>0</v>
      </c>
      <c r="V8" s="40">
        <f>+'24-03-340 Ind. Adulto Mayor'!AG11</f>
        <v>0</v>
      </c>
      <c r="W8" s="40">
        <f>+'24-03-340 Ind. Adulto Mayor'!AH11</f>
        <v>0</v>
      </c>
      <c r="X8" s="61">
        <f>+'24-03-340 Ind. Adulto Mayor'!AI11</f>
        <v>0</v>
      </c>
      <c r="Y8" s="61">
        <f>+'24-03-340 Ind. Adulto Mayor'!AJ11</f>
        <v>0</v>
      </c>
    </row>
    <row r="9" spans="1:25" ht="24.75" customHeight="1" x14ac:dyDescent="0.25">
      <c r="A9" s="60" t="s">
        <v>45</v>
      </c>
      <c r="B9" s="40">
        <f>+'24-03-340 Ind. Adulto Mayor'!J15</f>
        <v>0</v>
      </c>
      <c r="C9" s="40">
        <f>+'24-03-340 Ind. Adulto Mayor'!K15</f>
        <v>0</v>
      </c>
      <c r="D9" s="40">
        <f>+'24-03-340 Ind. Adulto Mayor'!M15</f>
        <v>0</v>
      </c>
      <c r="E9" s="40">
        <f>+'24-03-340 Ind. Adulto Mayor'!N15</f>
        <v>0</v>
      </c>
      <c r="F9" s="40">
        <f>+'24-03-340 Ind. Adulto Mayor'!O15</f>
        <v>0</v>
      </c>
      <c r="G9" s="40">
        <f>+'24-03-340 Ind. Adulto Mayor'!R15</f>
        <v>0</v>
      </c>
      <c r="H9" s="40">
        <f>+'24-03-340 Ind. Adulto Mayor'!S15</f>
        <v>0</v>
      </c>
      <c r="I9" s="40">
        <f>+'24-03-340 Ind. Adulto Mayor'!T15</f>
        <v>0</v>
      </c>
      <c r="J9" s="40">
        <f>+'24-03-340 Ind. Adulto Mayor'!U15</f>
        <v>0</v>
      </c>
      <c r="K9" s="40">
        <f>+'24-03-340 Ind. Adulto Mayor'!V15</f>
        <v>0</v>
      </c>
      <c r="L9" s="40">
        <f>+'24-03-340 Ind. Adulto Mayor'!W15</f>
        <v>0</v>
      </c>
      <c r="M9" s="40">
        <f>+'24-03-340 Ind. Adulto Mayor'!X15</f>
        <v>0</v>
      </c>
      <c r="N9" s="40">
        <f>+'24-03-340 Ind. Adulto Mayor'!Y15</f>
        <v>0</v>
      </c>
      <c r="O9" s="40">
        <f>+'24-03-340 Ind. Adulto Mayor'!Z15</f>
        <v>0</v>
      </c>
      <c r="P9" s="40">
        <f>+'24-03-340 Ind. Adulto Mayor'!AA15</f>
        <v>0</v>
      </c>
      <c r="Q9" s="40">
        <f>+'24-03-340 Ind. Adulto Mayor'!AB15</f>
        <v>0</v>
      </c>
      <c r="R9" s="40">
        <f>+'24-03-340 Ind. Adulto Mayor'!AC15</f>
        <v>0</v>
      </c>
      <c r="S9" s="40">
        <f>+'24-03-340 Ind. Adulto Mayor'!AD15</f>
        <v>0</v>
      </c>
      <c r="T9" s="40">
        <f>+'24-03-340 Ind. Adulto Mayor'!AE15</f>
        <v>0</v>
      </c>
      <c r="U9" s="40">
        <f>+'24-03-340 Ind. Adulto Mayor'!AF15</f>
        <v>0</v>
      </c>
      <c r="V9" s="40">
        <f>+'24-03-340 Ind. Adulto Mayor'!AG15</f>
        <v>0</v>
      </c>
      <c r="W9" s="40">
        <f>+'24-03-340 Ind. Adulto Mayor'!AH15</f>
        <v>0</v>
      </c>
      <c r="X9" s="61">
        <f>+'24-03-340 Ind. Adulto Mayor'!AI15</f>
        <v>0</v>
      </c>
      <c r="Y9" s="61">
        <f>+'24-03-340 Ind. Adulto Mayor'!AJ15</f>
        <v>0</v>
      </c>
    </row>
    <row r="10" spans="1:25" ht="24.75" customHeight="1" x14ac:dyDescent="0.25">
      <c r="A10" s="60" t="s">
        <v>47</v>
      </c>
      <c r="B10" s="40">
        <f>+'24-03-340 Ind. Adulto Mayor'!J19</f>
        <v>34374000</v>
      </c>
      <c r="C10" s="40">
        <f>+'24-03-340 Ind. Adulto Mayor'!K19</f>
        <v>34374000</v>
      </c>
      <c r="D10" s="40">
        <f>+'24-03-340 Ind. Adulto Mayor'!M19</f>
        <v>0</v>
      </c>
      <c r="E10" s="40">
        <f>+'24-03-340 Ind. Adulto Mayor'!N19</f>
        <v>0</v>
      </c>
      <c r="F10" s="40">
        <f>+'24-03-340 Ind. Adulto Mayor'!O19</f>
        <v>0</v>
      </c>
      <c r="G10" s="40">
        <f>+'24-03-340 Ind. Adulto Mayor'!R19</f>
        <v>0</v>
      </c>
      <c r="H10" s="40">
        <f>+'24-03-340 Ind. Adulto Mayor'!S19</f>
        <v>0</v>
      </c>
      <c r="I10" s="40">
        <f>+'24-03-340 Ind. Adulto Mayor'!T19</f>
        <v>0</v>
      </c>
      <c r="J10" s="40">
        <f>+'24-03-340 Ind. Adulto Mayor'!U19</f>
        <v>0</v>
      </c>
      <c r="K10" s="40">
        <f>+'24-03-340 Ind. Adulto Mayor'!V19</f>
        <v>0</v>
      </c>
      <c r="L10" s="40">
        <f>+'24-03-340 Ind. Adulto Mayor'!W19</f>
        <v>0</v>
      </c>
      <c r="M10" s="40">
        <f>+'24-03-340 Ind. Adulto Mayor'!X19</f>
        <v>34374000</v>
      </c>
      <c r="N10" s="40">
        <f>+'24-03-340 Ind. Adulto Mayor'!Y19</f>
        <v>34374000</v>
      </c>
      <c r="O10" s="40">
        <f>+'24-03-340 Ind. Adulto Mayor'!Z19</f>
        <v>0</v>
      </c>
      <c r="P10" s="40">
        <f>+'24-03-340 Ind. Adulto Mayor'!AA19</f>
        <v>0</v>
      </c>
      <c r="Q10" s="40">
        <f>+'24-03-340 Ind. Adulto Mayor'!AB19</f>
        <v>0</v>
      </c>
      <c r="R10" s="40">
        <f>+'24-03-340 Ind. Adulto Mayor'!AC19</f>
        <v>0</v>
      </c>
      <c r="S10" s="40">
        <f>+'24-03-340 Ind. Adulto Mayor'!AD19</f>
        <v>0</v>
      </c>
      <c r="T10" s="40">
        <f>+'24-03-340 Ind. Adulto Mayor'!AE19</f>
        <v>0</v>
      </c>
      <c r="U10" s="40">
        <f>+'24-03-340 Ind. Adulto Mayor'!AF19</f>
        <v>0</v>
      </c>
      <c r="V10" s="40">
        <f>+'24-03-340 Ind. Adulto Mayor'!AG19</f>
        <v>0</v>
      </c>
      <c r="W10" s="40">
        <f>+'24-03-340 Ind. Adulto Mayor'!AH19</f>
        <v>34374000</v>
      </c>
      <c r="X10" s="61">
        <f>+'24-03-340 Ind. Adulto Mayor'!AI19</f>
        <v>1</v>
      </c>
      <c r="Y10" s="61">
        <f>+'24-03-340 Ind. Adulto Mayor'!AJ19</f>
        <v>1.9451076078979043E-2</v>
      </c>
    </row>
    <row r="11" spans="1:25" ht="24.75" customHeight="1" x14ac:dyDescent="0.25">
      <c r="A11" s="60" t="s">
        <v>49</v>
      </c>
      <c r="B11" s="40">
        <f>+'24-03-340 Ind. Adulto Mayor'!J23</f>
        <v>13041000</v>
      </c>
      <c r="C11" s="40">
        <f>+'24-03-340 Ind. Adulto Mayor'!K23</f>
        <v>13041000</v>
      </c>
      <c r="D11" s="40">
        <f>+'24-03-340 Ind. Adulto Mayor'!M23</f>
        <v>0</v>
      </c>
      <c r="E11" s="40">
        <f>+'24-03-340 Ind. Adulto Mayor'!N23</f>
        <v>0</v>
      </c>
      <c r="F11" s="40">
        <f>+'24-03-340 Ind. Adulto Mayor'!O23</f>
        <v>0</v>
      </c>
      <c r="G11" s="40">
        <f>+'24-03-340 Ind. Adulto Mayor'!R23</f>
        <v>0</v>
      </c>
      <c r="H11" s="40">
        <f>+'24-03-340 Ind. Adulto Mayor'!S23</f>
        <v>0</v>
      </c>
      <c r="I11" s="40">
        <f>+'24-03-340 Ind. Adulto Mayor'!T23</f>
        <v>0</v>
      </c>
      <c r="J11" s="40">
        <f>+'24-03-340 Ind. Adulto Mayor'!U23</f>
        <v>0</v>
      </c>
      <c r="K11" s="40">
        <f>+'24-03-340 Ind. Adulto Mayor'!V23</f>
        <v>13041000</v>
      </c>
      <c r="L11" s="40">
        <f>+'24-03-340 Ind. Adulto Mayor'!W23</f>
        <v>0</v>
      </c>
      <c r="M11" s="40">
        <f>+'24-03-340 Ind. Adulto Mayor'!X23</f>
        <v>0</v>
      </c>
      <c r="N11" s="40">
        <f>+'24-03-340 Ind. Adulto Mayor'!Y23</f>
        <v>13041000</v>
      </c>
      <c r="O11" s="40">
        <f>+'24-03-340 Ind. Adulto Mayor'!Z23</f>
        <v>0</v>
      </c>
      <c r="P11" s="40">
        <f>+'24-03-340 Ind. Adulto Mayor'!AA23</f>
        <v>0</v>
      </c>
      <c r="Q11" s="40">
        <f>+'24-03-340 Ind. Adulto Mayor'!AB23</f>
        <v>0</v>
      </c>
      <c r="R11" s="40">
        <f>+'24-03-340 Ind. Adulto Mayor'!AC23</f>
        <v>0</v>
      </c>
      <c r="S11" s="40">
        <f>+'24-03-340 Ind. Adulto Mayor'!AD23</f>
        <v>0</v>
      </c>
      <c r="T11" s="40">
        <f>+'24-03-340 Ind. Adulto Mayor'!AE23</f>
        <v>0</v>
      </c>
      <c r="U11" s="40">
        <f>+'24-03-340 Ind. Adulto Mayor'!AF23</f>
        <v>0</v>
      </c>
      <c r="V11" s="40">
        <f>+'24-03-340 Ind. Adulto Mayor'!AG23</f>
        <v>0</v>
      </c>
      <c r="W11" s="40">
        <f>+'24-03-340 Ind. Adulto Mayor'!AH23</f>
        <v>13041000</v>
      </c>
      <c r="X11" s="61">
        <f>+'24-03-340 Ind. Adulto Mayor'!AI23</f>
        <v>1</v>
      </c>
      <c r="Y11" s="61">
        <f>+'24-03-340 Ind. Adulto Mayor'!AJ23</f>
        <v>7.3794578212010731E-3</v>
      </c>
    </row>
    <row r="12" spans="1:25" ht="24.75" customHeight="1" x14ac:dyDescent="0.25">
      <c r="A12" s="60" t="s">
        <v>51</v>
      </c>
      <c r="B12" s="40">
        <f>+'24-03-340 Ind. Adulto Mayor'!J42</f>
        <v>782670000</v>
      </c>
      <c r="C12" s="40">
        <f>+'24-03-340 Ind. Adulto Mayor'!K42</f>
        <v>306966000</v>
      </c>
      <c r="D12" s="40">
        <f>+'24-03-340 Ind. Adulto Mayor'!M42</f>
        <v>0</v>
      </c>
      <c r="E12" s="40">
        <f>+'24-03-340 Ind. Adulto Mayor'!N42</f>
        <v>0</v>
      </c>
      <c r="F12" s="40">
        <f>+'24-03-340 Ind. Adulto Mayor'!O42</f>
        <v>0</v>
      </c>
      <c r="G12" s="40">
        <f>+'24-03-340 Ind. Adulto Mayor'!R42</f>
        <v>0</v>
      </c>
      <c r="H12" s="40">
        <f>+'24-03-340 Ind. Adulto Mayor'!S42</f>
        <v>0</v>
      </c>
      <c r="I12" s="40">
        <f>+'24-03-340 Ind. Adulto Mayor'!T42</f>
        <v>0</v>
      </c>
      <c r="J12" s="40">
        <f>+'24-03-340 Ind. Adulto Mayor'!U42</f>
        <v>0</v>
      </c>
      <c r="K12" s="40">
        <f>+'24-03-340 Ind. Adulto Mayor'!V42</f>
        <v>306966000</v>
      </c>
      <c r="L12" s="40">
        <f>+'24-03-340 Ind. Adulto Mayor'!W42</f>
        <v>0</v>
      </c>
      <c r="M12" s="40">
        <f>+'24-03-340 Ind. Adulto Mayor'!X42</f>
        <v>0</v>
      </c>
      <c r="N12" s="40">
        <f>+'24-03-340 Ind. Adulto Mayor'!Y42</f>
        <v>306966000</v>
      </c>
      <c r="O12" s="40">
        <f>+'24-03-340 Ind. Adulto Mayor'!Z42</f>
        <v>0</v>
      </c>
      <c r="P12" s="40">
        <f>+'24-03-340 Ind. Adulto Mayor'!AA42</f>
        <v>0</v>
      </c>
      <c r="Q12" s="40">
        <f>+'24-03-340 Ind. Adulto Mayor'!AB42</f>
        <v>0</v>
      </c>
      <c r="R12" s="40">
        <f>+'24-03-340 Ind. Adulto Mayor'!AC42</f>
        <v>0</v>
      </c>
      <c r="S12" s="40">
        <f>+'24-03-340 Ind. Adulto Mayor'!AD42</f>
        <v>0</v>
      </c>
      <c r="T12" s="40">
        <f>+'24-03-340 Ind. Adulto Mayor'!AE42</f>
        <v>0</v>
      </c>
      <c r="U12" s="40">
        <f>+'24-03-340 Ind. Adulto Mayor'!AF42</f>
        <v>0</v>
      </c>
      <c r="V12" s="40">
        <f>+'24-03-340 Ind. Adulto Mayor'!AG42</f>
        <v>0</v>
      </c>
      <c r="W12" s="40">
        <f>+'24-03-340 Ind. Adulto Mayor'!AH42</f>
        <v>306966000</v>
      </c>
      <c r="X12" s="61">
        <f>+'24-03-340 Ind. Adulto Mayor'!AI42</f>
        <v>0.39220361071716048</v>
      </c>
      <c r="Y12" s="61">
        <f>+'24-03-340 Ind. Adulto Mayor'!AJ42</f>
        <v>0.17370160643683832</v>
      </c>
    </row>
    <row r="13" spans="1:25" ht="24.75" customHeight="1" x14ac:dyDescent="0.25">
      <c r="A13" s="60" t="s">
        <v>53</v>
      </c>
      <c r="B13" s="40">
        <f>+'24-03-340 Ind. Adulto Mayor'!J46</f>
        <v>0</v>
      </c>
      <c r="C13" s="40">
        <f>+'24-03-340 Ind. Adulto Mayor'!K46</f>
        <v>0</v>
      </c>
      <c r="D13" s="40">
        <f>+'24-03-340 Ind. Adulto Mayor'!M46</f>
        <v>0</v>
      </c>
      <c r="E13" s="40">
        <f>+'24-03-340 Ind. Adulto Mayor'!N46</f>
        <v>0</v>
      </c>
      <c r="F13" s="40">
        <f>+'24-03-340 Ind. Adulto Mayor'!O46</f>
        <v>0</v>
      </c>
      <c r="G13" s="40">
        <f>+'24-03-340 Ind. Adulto Mayor'!R46</f>
        <v>0</v>
      </c>
      <c r="H13" s="40">
        <f>+'24-03-340 Ind. Adulto Mayor'!S46</f>
        <v>0</v>
      </c>
      <c r="I13" s="40">
        <f>+'24-03-340 Ind. Adulto Mayor'!T46</f>
        <v>0</v>
      </c>
      <c r="J13" s="40">
        <f>+'24-03-340 Ind. Adulto Mayor'!U46</f>
        <v>0</v>
      </c>
      <c r="K13" s="40">
        <f>+'24-03-340 Ind. Adulto Mayor'!V46</f>
        <v>0</v>
      </c>
      <c r="L13" s="40">
        <f>+'24-03-340 Ind. Adulto Mayor'!W46</f>
        <v>0</v>
      </c>
      <c r="M13" s="40">
        <f>+'24-03-340 Ind. Adulto Mayor'!X46</f>
        <v>0</v>
      </c>
      <c r="N13" s="40">
        <f>+'24-03-340 Ind. Adulto Mayor'!Y46</f>
        <v>0</v>
      </c>
      <c r="O13" s="40">
        <f>+'24-03-340 Ind. Adulto Mayor'!Z46</f>
        <v>0</v>
      </c>
      <c r="P13" s="40">
        <f>+'24-03-340 Ind. Adulto Mayor'!AA46</f>
        <v>0</v>
      </c>
      <c r="Q13" s="40">
        <f>+'24-03-340 Ind. Adulto Mayor'!AB46</f>
        <v>0</v>
      </c>
      <c r="R13" s="40">
        <f>+'24-03-340 Ind. Adulto Mayor'!AC46</f>
        <v>0</v>
      </c>
      <c r="S13" s="40">
        <f>+'24-03-340 Ind. Adulto Mayor'!AD46</f>
        <v>0</v>
      </c>
      <c r="T13" s="40">
        <f>+'24-03-340 Ind. Adulto Mayor'!AE46</f>
        <v>0</v>
      </c>
      <c r="U13" s="40">
        <f>+'24-03-340 Ind. Adulto Mayor'!AF46</f>
        <v>0</v>
      </c>
      <c r="V13" s="40">
        <f>+'24-03-340 Ind. Adulto Mayor'!AG46</f>
        <v>0</v>
      </c>
      <c r="W13" s="40">
        <f>+'24-03-340 Ind. Adulto Mayor'!AH46</f>
        <v>0</v>
      </c>
      <c r="X13" s="61">
        <f>+'24-03-340 Ind. Adulto Mayor'!AI46</f>
        <v>0</v>
      </c>
      <c r="Y13" s="61">
        <f>+'24-03-340 Ind. Adulto Mayor'!AJ46</f>
        <v>0</v>
      </c>
    </row>
    <row r="14" spans="1:25" ht="24.75" customHeight="1" x14ac:dyDescent="0.25">
      <c r="A14" s="60" t="s">
        <v>55</v>
      </c>
      <c r="B14" s="40">
        <f>+'24-03-340 Ind. Adulto Mayor'!J50</f>
        <v>0</v>
      </c>
      <c r="C14" s="40">
        <f>+'24-03-340 Ind. Adulto Mayor'!K50</f>
        <v>0</v>
      </c>
      <c r="D14" s="40">
        <f>+'24-03-340 Ind. Adulto Mayor'!M50</f>
        <v>0</v>
      </c>
      <c r="E14" s="40">
        <f>+'24-03-340 Ind. Adulto Mayor'!N50</f>
        <v>0</v>
      </c>
      <c r="F14" s="40">
        <f>+'24-03-340 Ind. Adulto Mayor'!O50</f>
        <v>0</v>
      </c>
      <c r="G14" s="40">
        <f>+'24-03-340 Ind. Adulto Mayor'!R50</f>
        <v>0</v>
      </c>
      <c r="H14" s="40">
        <f>+'24-03-340 Ind. Adulto Mayor'!S50</f>
        <v>0</v>
      </c>
      <c r="I14" s="40">
        <f>+'24-03-340 Ind. Adulto Mayor'!T50</f>
        <v>0</v>
      </c>
      <c r="J14" s="40">
        <f>+'24-03-340 Ind. Adulto Mayor'!U50</f>
        <v>0</v>
      </c>
      <c r="K14" s="40">
        <f>+'24-03-340 Ind. Adulto Mayor'!V50</f>
        <v>0</v>
      </c>
      <c r="L14" s="40">
        <f>+'24-03-340 Ind. Adulto Mayor'!W50</f>
        <v>0</v>
      </c>
      <c r="M14" s="40">
        <f>+'24-03-340 Ind. Adulto Mayor'!X50</f>
        <v>0</v>
      </c>
      <c r="N14" s="40">
        <f>+'24-03-340 Ind. Adulto Mayor'!Y50</f>
        <v>0</v>
      </c>
      <c r="O14" s="40">
        <f>+'24-03-340 Ind. Adulto Mayor'!Z50</f>
        <v>0</v>
      </c>
      <c r="P14" s="40">
        <f>+'24-03-340 Ind. Adulto Mayor'!AA50</f>
        <v>0</v>
      </c>
      <c r="Q14" s="40">
        <f>+'24-03-340 Ind. Adulto Mayor'!AB50</f>
        <v>0</v>
      </c>
      <c r="R14" s="40">
        <f>+'24-03-340 Ind. Adulto Mayor'!AC50</f>
        <v>0</v>
      </c>
      <c r="S14" s="40">
        <f>+'24-03-340 Ind. Adulto Mayor'!AD50</f>
        <v>0</v>
      </c>
      <c r="T14" s="40">
        <f>+'24-03-340 Ind. Adulto Mayor'!AE50</f>
        <v>0</v>
      </c>
      <c r="U14" s="40">
        <f>+'24-03-340 Ind. Adulto Mayor'!AF50</f>
        <v>0</v>
      </c>
      <c r="V14" s="40">
        <f>+'24-03-340 Ind. Adulto Mayor'!AG50</f>
        <v>0</v>
      </c>
      <c r="W14" s="40">
        <f>+'24-03-340 Ind. Adulto Mayor'!AH50</f>
        <v>0</v>
      </c>
      <c r="X14" s="61">
        <f>+'24-03-340 Ind. Adulto Mayor'!AI50</f>
        <v>0</v>
      </c>
      <c r="Y14" s="61">
        <f>+'24-03-340 Ind. Adulto Mayor'!AJ50</f>
        <v>0</v>
      </c>
    </row>
    <row r="15" spans="1:25" ht="24.75" customHeight="1" x14ac:dyDescent="0.25">
      <c r="A15" s="60" t="s">
        <v>57</v>
      </c>
      <c r="B15" s="40">
        <f>+'24-03-340 Ind. Adulto Mayor'!J62</f>
        <v>154627000</v>
      </c>
      <c r="C15" s="40">
        <f>+'24-03-340 Ind. Adulto Mayor'!K62</f>
        <v>131449000</v>
      </c>
      <c r="D15" s="40">
        <f>+'24-03-340 Ind. Adulto Mayor'!M62</f>
        <v>0</v>
      </c>
      <c r="E15" s="40">
        <f>+'24-03-340 Ind. Adulto Mayor'!N62</f>
        <v>0</v>
      </c>
      <c r="F15" s="40">
        <f>+'24-03-340 Ind. Adulto Mayor'!O62</f>
        <v>0</v>
      </c>
      <c r="G15" s="40">
        <f>+'24-03-340 Ind. Adulto Mayor'!R62</f>
        <v>0</v>
      </c>
      <c r="H15" s="40">
        <f>+'24-03-340 Ind. Adulto Mayor'!S62</f>
        <v>0</v>
      </c>
      <c r="I15" s="40">
        <f>+'24-03-340 Ind. Adulto Mayor'!T62</f>
        <v>0</v>
      </c>
      <c r="J15" s="40">
        <f>+'24-03-340 Ind. Adulto Mayor'!U62</f>
        <v>0</v>
      </c>
      <c r="K15" s="40">
        <f>+'24-03-340 Ind. Adulto Mayor'!V62</f>
        <v>0</v>
      </c>
      <c r="L15" s="40">
        <f>+'24-03-340 Ind. Adulto Mayor'!W62</f>
        <v>0</v>
      </c>
      <c r="M15" s="40">
        <f>+'24-03-340 Ind. Adulto Mayor'!X62</f>
        <v>70457000</v>
      </c>
      <c r="N15" s="40">
        <f>+'24-03-340 Ind. Adulto Mayor'!Y62</f>
        <v>70457000</v>
      </c>
      <c r="O15" s="40">
        <f>+'24-03-340 Ind. Adulto Mayor'!Z62</f>
        <v>0</v>
      </c>
      <c r="P15" s="40">
        <f>+'24-03-340 Ind. Adulto Mayor'!AA62</f>
        <v>0</v>
      </c>
      <c r="Q15" s="40">
        <f>+'24-03-340 Ind. Adulto Mayor'!AB62</f>
        <v>0</v>
      </c>
      <c r="R15" s="40">
        <f>+'24-03-340 Ind. Adulto Mayor'!AC62</f>
        <v>0</v>
      </c>
      <c r="S15" s="40">
        <f>+'24-03-340 Ind. Adulto Mayor'!AD62</f>
        <v>0</v>
      </c>
      <c r="T15" s="40">
        <f>+'24-03-340 Ind. Adulto Mayor'!AE62</f>
        <v>0</v>
      </c>
      <c r="U15" s="40">
        <f>+'24-03-340 Ind. Adulto Mayor'!AF62</f>
        <v>0</v>
      </c>
      <c r="V15" s="40">
        <f>+'24-03-340 Ind. Adulto Mayor'!AG62</f>
        <v>0</v>
      </c>
      <c r="W15" s="40">
        <f>+'24-03-340 Ind. Adulto Mayor'!AH62</f>
        <v>70457000</v>
      </c>
      <c r="X15" s="61">
        <f>+'24-03-340 Ind. Adulto Mayor'!AI62</f>
        <v>0.45565780879147882</v>
      </c>
      <c r="Y15" s="61">
        <f>+'24-03-340 Ind. Adulto Mayor'!AJ62</f>
        <v>3.9869217062216397E-2</v>
      </c>
    </row>
    <row r="16" spans="1:25" ht="24.75" customHeight="1" x14ac:dyDescent="0.25">
      <c r="A16" s="60" t="s">
        <v>59</v>
      </c>
      <c r="B16" s="40">
        <f>+'24-03-340 Ind. Adulto Mayor'!J66</f>
        <v>0</v>
      </c>
      <c r="C16" s="40">
        <f>+'24-03-340 Ind. Adulto Mayor'!K66</f>
        <v>0</v>
      </c>
      <c r="D16" s="40">
        <f>+'24-03-340 Ind. Adulto Mayor'!M66</f>
        <v>0</v>
      </c>
      <c r="E16" s="40">
        <f>+'24-03-340 Ind. Adulto Mayor'!N66</f>
        <v>0</v>
      </c>
      <c r="F16" s="40">
        <f>+'24-03-340 Ind. Adulto Mayor'!O66</f>
        <v>0</v>
      </c>
      <c r="G16" s="40">
        <f>+'24-03-340 Ind. Adulto Mayor'!R66</f>
        <v>0</v>
      </c>
      <c r="H16" s="40">
        <f>+'24-03-340 Ind. Adulto Mayor'!S66</f>
        <v>0</v>
      </c>
      <c r="I16" s="40">
        <f>+'24-03-340 Ind. Adulto Mayor'!T66</f>
        <v>0</v>
      </c>
      <c r="J16" s="40">
        <f>+'24-03-340 Ind. Adulto Mayor'!U66</f>
        <v>0</v>
      </c>
      <c r="K16" s="40">
        <f>+'24-03-340 Ind. Adulto Mayor'!V66</f>
        <v>0</v>
      </c>
      <c r="L16" s="40">
        <f>+'24-03-340 Ind. Adulto Mayor'!W66</f>
        <v>0</v>
      </c>
      <c r="M16" s="40">
        <f>+'24-03-340 Ind. Adulto Mayor'!X66</f>
        <v>0</v>
      </c>
      <c r="N16" s="40">
        <f>+'24-03-340 Ind. Adulto Mayor'!Y66</f>
        <v>0</v>
      </c>
      <c r="O16" s="40">
        <f>+'24-03-340 Ind. Adulto Mayor'!Z66</f>
        <v>0</v>
      </c>
      <c r="P16" s="40">
        <f>+'24-03-340 Ind. Adulto Mayor'!AA66</f>
        <v>0</v>
      </c>
      <c r="Q16" s="40">
        <f>+'24-03-340 Ind. Adulto Mayor'!AB66</f>
        <v>0</v>
      </c>
      <c r="R16" s="40">
        <f>+'24-03-340 Ind. Adulto Mayor'!AC66</f>
        <v>0</v>
      </c>
      <c r="S16" s="40">
        <f>+'24-03-340 Ind. Adulto Mayor'!AD66</f>
        <v>0</v>
      </c>
      <c r="T16" s="40">
        <f>+'24-03-340 Ind. Adulto Mayor'!AE66</f>
        <v>0</v>
      </c>
      <c r="U16" s="40">
        <f>+'24-03-340 Ind. Adulto Mayor'!AF66</f>
        <v>0</v>
      </c>
      <c r="V16" s="40">
        <f>+'24-03-340 Ind. Adulto Mayor'!AG66</f>
        <v>0</v>
      </c>
      <c r="W16" s="40">
        <f>+'24-03-340 Ind. Adulto Mayor'!AH66</f>
        <v>0</v>
      </c>
      <c r="X16" s="61">
        <f>+'24-03-340 Ind. Adulto Mayor'!AI66</f>
        <v>0</v>
      </c>
      <c r="Y16" s="61">
        <f>+'24-03-340 Ind. Adulto Mayor'!AJ66</f>
        <v>0</v>
      </c>
    </row>
    <row r="17" spans="1:25" ht="24.75" customHeight="1" x14ac:dyDescent="0.25">
      <c r="A17" s="60" t="s">
        <v>61</v>
      </c>
      <c r="B17" s="40">
        <f>+'24-03-340 Ind. Adulto Mayor'!J70</f>
        <v>24522000</v>
      </c>
      <c r="C17" s="40">
        <f>+'24-03-340 Ind. Adulto Mayor'!K70</f>
        <v>0</v>
      </c>
      <c r="D17" s="40">
        <f>+'24-03-340 Ind. Adulto Mayor'!M70</f>
        <v>0</v>
      </c>
      <c r="E17" s="40">
        <f>+'24-03-340 Ind. Adulto Mayor'!N70</f>
        <v>0</v>
      </c>
      <c r="F17" s="40">
        <f>+'24-03-340 Ind. Adulto Mayor'!O70</f>
        <v>0</v>
      </c>
      <c r="G17" s="40">
        <f>+'24-03-340 Ind. Adulto Mayor'!R70</f>
        <v>0</v>
      </c>
      <c r="H17" s="40">
        <f>+'24-03-340 Ind. Adulto Mayor'!S70</f>
        <v>0</v>
      </c>
      <c r="I17" s="40">
        <f>+'24-03-340 Ind. Adulto Mayor'!T70</f>
        <v>0</v>
      </c>
      <c r="J17" s="40">
        <f>+'24-03-340 Ind. Adulto Mayor'!U70</f>
        <v>0</v>
      </c>
      <c r="K17" s="40">
        <f>+'24-03-340 Ind. Adulto Mayor'!V70</f>
        <v>0</v>
      </c>
      <c r="L17" s="40">
        <f>+'24-03-340 Ind. Adulto Mayor'!W70</f>
        <v>0</v>
      </c>
      <c r="M17" s="40">
        <f>+'24-03-340 Ind. Adulto Mayor'!X70</f>
        <v>0</v>
      </c>
      <c r="N17" s="40">
        <f>+'24-03-340 Ind. Adulto Mayor'!Y70</f>
        <v>0</v>
      </c>
      <c r="O17" s="40">
        <f>+'24-03-340 Ind. Adulto Mayor'!Z70</f>
        <v>0</v>
      </c>
      <c r="P17" s="40">
        <f>+'24-03-340 Ind. Adulto Mayor'!AA70</f>
        <v>0</v>
      </c>
      <c r="Q17" s="40">
        <f>+'24-03-340 Ind. Adulto Mayor'!AB70</f>
        <v>0</v>
      </c>
      <c r="R17" s="40">
        <f>+'24-03-340 Ind. Adulto Mayor'!AC70</f>
        <v>0</v>
      </c>
      <c r="S17" s="40">
        <f>+'24-03-340 Ind. Adulto Mayor'!AD70</f>
        <v>0</v>
      </c>
      <c r="T17" s="40">
        <f>+'24-03-340 Ind. Adulto Mayor'!AE70</f>
        <v>0</v>
      </c>
      <c r="U17" s="40">
        <f>+'24-03-340 Ind. Adulto Mayor'!AF70</f>
        <v>0</v>
      </c>
      <c r="V17" s="40">
        <f>+'24-03-340 Ind. Adulto Mayor'!AG70</f>
        <v>0</v>
      </c>
      <c r="W17" s="40">
        <f>+'24-03-340 Ind. Adulto Mayor'!AH70</f>
        <v>0</v>
      </c>
      <c r="X17" s="61">
        <f>+'24-03-340 Ind. Adulto Mayor'!AI70</f>
        <v>0</v>
      </c>
      <c r="Y17" s="61">
        <f>+'24-03-340 Ind. Adulto Mayor'!AJ67</f>
        <v>0</v>
      </c>
    </row>
    <row r="18" spans="1:25" ht="24.75" customHeight="1" x14ac:dyDescent="0.25">
      <c r="A18" s="60" t="s">
        <v>63</v>
      </c>
      <c r="B18" s="40">
        <f>+'24-03-340 Ind. Adulto Mayor'!J74</f>
        <v>0</v>
      </c>
      <c r="C18" s="40">
        <f>+'24-03-340 Ind. Adulto Mayor'!K74</f>
        <v>0</v>
      </c>
      <c r="D18" s="40">
        <f>+'24-03-340 Ind. Adulto Mayor'!M74</f>
        <v>0</v>
      </c>
      <c r="E18" s="40">
        <f>+'24-03-340 Ind. Adulto Mayor'!N74</f>
        <v>0</v>
      </c>
      <c r="F18" s="40">
        <f>+'24-03-340 Ind. Adulto Mayor'!O74</f>
        <v>0</v>
      </c>
      <c r="G18" s="40">
        <f>+'24-03-340 Ind. Adulto Mayor'!R74</f>
        <v>0</v>
      </c>
      <c r="H18" s="40">
        <f>+'24-03-340 Ind. Adulto Mayor'!S74</f>
        <v>0</v>
      </c>
      <c r="I18" s="40">
        <f>+'24-03-340 Ind. Adulto Mayor'!T74</f>
        <v>0</v>
      </c>
      <c r="J18" s="40">
        <f>+'24-03-340 Ind. Adulto Mayor'!U74</f>
        <v>0</v>
      </c>
      <c r="K18" s="40">
        <f>+'24-03-340 Ind. Adulto Mayor'!V74</f>
        <v>0</v>
      </c>
      <c r="L18" s="40">
        <f>+'24-03-340 Ind. Adulto Mayor'!W74</f>
        <v>0</v>
      </c>
      <c r="M18" s="40">
        <f>+'24-03-340 Ind. Adulto Mayor'!X74</f>
        <v>0</v>
      </c>
      <c r="N18" s="40">
        <f>+'24-03-340 Ind. Adulto Mayor'!Y74</f>
        <v>0</v>
      </c>
      <c r="O18" s="40">
        <f>+'24-03-340 Ind. Adulto Mayor'!Z74</f>
        <v>0</v>
      </c>
      <c r="P18" s="40">
        <f>+'24-03-340 Ind. Adulto Mayor'!AA74</f>
        <v>0</v>
      </c>
      <c r="Q18" s="40">
        <f>+'24-03-340 Ind. Adulto Mayor'!AB74</f>
        <v>0</v>
      </c>
      <c r="R18" s="40">
        <f>+'24-03-340 Ind. Adulto Mayor'!AC74</f>
        <v>0</v>
      </c>
      <c r="S18" s="40">
        <f>+'24-03-340 Ind. Adulto Mayor'!AD74</f>
        <v>0</v>
      </c>
      <c r="T18" s="40">
        <f>+'24-03-340 Ind. Adulto Mayor'!AE74</f>
        <v>0</v>
      </c>
      <c r="U18" s="40">
        <f>+'24-03-340 Ind. Adulto Mayor'!AF74</f>
        <v>0</v>
      </c>
      <c r="V18" s="40">
        <f>+'24-03-340 Ind. Adulto Mayor'!AG74</f>
        <v>0</v>
      </c>
      <c r="W18" s="40">
        <f>+'24-03-340 Ind. Adulto Mayor'!AH74</f>
        <v>0</v>
      </c>
      <c r="X18" s="61">
        <f>+'24-03-340 Ind. Adulto Mayor'!AI74</f>
        <v>0</v>
      </c>
      <c r="Y18" s="61">
        <f>+'24-03-340 Ind. Adulto Mayor'!AJ74</f>
        <v>0</v>
      </c>
    </row>
    <row r="19" spans="1:25" ht="24.75" customHeight="1" x14ac:dyDescent="0.25">
      <c r="A19" s="60" t="s">
        <v>65</v>
      </c>
      <c r="B19" s="40">
        <f>+'24-03-340 Ind. Adulto Mayor'!J78</f>
        <v>0</v>
      </c>
      <c r="C19" s="40">
        <f>+'24-03-340 Ind. Adulto Mayor'!K78</f>
        <v>0</v>
      </c>
      <c r="D19" s="40">
        <f>+'24-03-340 Ind. Adulto Mayor'!M78</f>
        <v>0</v>
      </c>
      <c r="E19" s="40">
        <f>+'24-03-340 Ind. Adulto Mayor'!N78</f>
        <v>0</v>
      </c>
      <c r="F19" s="40">
        <f>+'24-03-340 Ind. Adulto Mayor'!O78</f>
        <v>0</v>
      </c>
      <c r="G19" s="40">
        <f>+'24-03-340 Ind. Adulto Mayor'!R78</f>
        <v>0</v>
      </c>
      <c r="H19" s="40">
        <f>+'24-03-340 Ind. Adulto Mayor'!S78</f>
        <v>0</v>
      </c>
      <c r="I19" s="40">
        <f>+'24-03-340 Ind. Adulto Mayor'!T78</f>
        <v>0</v>
      </c>
      <c r="J19" s="40">
        <f>+'24-03-340 Ind. Adulto Mayor'!U78</f>
        <v>0</v>
      </c>
      <c r="K19" s="40">
        <f>+'24-03-340 Ind. Adulto Mayor'!V78</f>
        <v>0</v>
      </c>
      <c r="L19" s="40">
        <f>+'24-03-340 Ind. Adulto Mayor'!W78</f>
        <v>0</v>
      </c>
      <c r="M19" s="40">
        <f>+'24-03-340 Ind. Adulto Mayor'!X78</f>
        <v>0</v>
      </c>
      <c r="N19" s="40">
        <f>+'24-03-340 Ind. Adulto Mayor'!Y78</f>
        <v>0</v>
      </c>
      <c r="O19" s="40">
        <f>+'24-03-340 Ind. Adulto Mayor'!Z78</f>
        <v>0</v>
      </c>
      <c r="P19" s="40">
        <f>+'24-03-340 Ind. Adulto Mayor'!AA78</f>
        <v>0</v>
      </c>
      <c r="Q19" s="40">
        <f>+'24-03-340 Ind. Adulto Mayor'!AB78</f>
        <v>0</v>
      </c>
      <c r="R19" s="40">
        <f>+'24-03-340 Ind. Adulto Mayor'!AC78</f>
        <v>0</v>
      </c>
      <c r="S19" s="40">
        <f>+'24-03-340 Ind. Adulto Mayor'!AD78</f>
        <v>0</v>
      </c>
      <c r="T19" s="40">
        <f>+'24-03-340 Ind. Adulto Mayor'!AE78</f>
        <v>0</v>
      </c>
      <c r="U19" s="40">
        <f>+'24-03-340 Ind. Adulto Mayor'!AF78</f>
        <v>0</v>
      </c>
      <c r="V19" s="40">
        <f>+'24-03-340 Ind. Adulto Mayor'!AG78</f>
        <v>0</v>
      </c>
      <c r="W19" s="40">
        <f>+'24-03-340 Ind. Adulto Mayor'!AH78</f>
        <v>0</v>
      </c>
      <c r="X19" s="61">
        <f>+'24-03-340 Ind. Adulto Mayor'!AI78</f>
        <v>0</v>
      </c>
      <c r="Y19" s="61">
        <f>+'24-03-340 Ind. Adulto Mayor'!AJ78</f>
        <v>0</v>
      </c>
    </row>
    <row r="20" spans="1:25" ht="24.75" customHeight="1" x14ac:dyDescent="0.25">
      <c r="A20" s="62" t="s">
        <v>67</v>
      </c>
      <c r="B20" s="40">
        <f>+'24-03-340 Ind. Adulto Mayor'!J82</f>
        <v>0</v>
      </c>
      <c r="C20" s="40">
        <f>+'24-03-340 Ind. Adulto Mayor'!K82</f>
        <v>0</v>
      </c>
      <c r="D20" s="40">
        <f>+'24-03-340 Ind. Adulto Mayor'!M82</f>
        <v>0</v>
      </c>
      <c r="E20" s="40">
        <f>+'24-03-340 Ind. Adulto Mayor'!N82</f>
        <v>0</v>
      </c>
      <c r="F20" s="40">
        <f>+'24-03-340 Ind. Adulto Mayor'!O82</f>
        <v>0</v>
      </c>
      <c r="G20" s="40">
        <f>+'24-03-340 Ind. Adulto Mayor'!R82</f>
        <v>0</v>
      </c>
      <c r="H20" s="40">
        <f>+'24-03-340 Ind. Adulto Mayor'!S82</f>
        <v>0</v>
      </c>
      <c r="I20" s="40">
        <f>+'24-03-340 Ind. Adulto Mayor'!T82</f>
        <v>0</v>
      </c>
      <c r="J20" s="40">
        <f>+'24-03-340 Ind. Adulto Mayor'!U82</f>
        <v>0</v>
      </c>
      <c r="K20" s="40">
        <f>+'24-03-340 Ind. Adulto Mayor'!V82</f>
        <v>0</v>
      </c>
      <c r="L20" s="40">
        <f>+'24-03-340 Ind. Adulto Mayor'!W82</f>
        <v>0</v>
      </c>
      <c r="M20" s="40">
        <f>+'24-03-340 Ind. Adulto Mayor'!X82</f>
        <v>0</v>
      </c>
      <c r="N20" s="40">
        <f>+'24-03-340 Ind. Adulto Mayor'!Y82</f>
        <v>0</v>
      </c>
      <c r="O20" s="40">
        <f>+'24-03-340 Ind. Adulto Mayor'!Z82</f>
        <v>0</v>
      </c>
      <c r="P20" s="40">
        <f>+'24-03-340 Ind. Adulto Mayor'!AA82</f>
        <v>0</v>
      </c>
      <c r="Q20" s="40">
        <f>+'24-03-340 Ind. Adulto Mayor'!AB82</f>
        <v>0</v>
      </c>
      <c r="R20" s="40">
        <f>+'24-03-340 Ind. Adulto Mayor'!AC82</f>
        <v>0</v>
      </c>
      <c r="S20" s="40">
        <f>+'24-03-340 Ind. Adulto Mayor'!AD82</f>
        <v>0</v>
      </c>
      <c r="T20" s="40">
        <f>+'24-03-340 Ind. Adulto Mayor'!AE82</f>
        <v>0</v>
      </c>
      <c r="U20" s="40">
        <f>+'24-03-340 Ind. Adulto Mayor'!AF82</f>
        <v>0</v>
      </c>
      <c r="V20" s="40">
        <f>+'24-03-340 Ind. Adulto Mayor'!AG82</f>
        <v>0</v>
      </c>
      <c r="W20" s="40">
        <f>+'24-03-340 Ind. Adulto Mayor'!AH82</f>
        <v>0</v>
      </c>
      <c r="X20" s="61">
        <f>+'24-03-340 Ind. Adulto Mayor'!AI82</f>
        <v>0</v>
      </c>
      <c r="Y20" s="61">
        <f>+'24-03-340 Ind. Adulto Mayor'!AJ82</f>
        <v>0</v>
      </c>
    </row>
    <row r="21" spans="1:25" ht="24.75" customHeight="1" x14ac:dyDescent="0.25">
      <c r="A21" s="62" t="s">
        <v>69</v>
      </c>
      <c r="B21" s="40">
        <f>+'24-03-340 Ind. Adulto Mayor'!J86</f>
        <v>0</v>
      </c>
      <c r="C21" s="40">
        <f>+'24-03-340 Ind. Adulto Mayor'!K86</f>
        <v>0</v>
      </c>
      <c r="D21" s="40">
        <f>+'24-03-340 Ind. Adulto Mayor'!M86</f>
        <v>0</v>
      </c>
      <c r="E21" s="40">
        <f>+'24-03-340 Ind. Adulto Mayor'!N86</f>
        <v>0</v>
      </c>
      <c r="F21" s="40">
        <f>+'24-03-340 Ind. Adulto Mayor'!O86</f>
        <v>0</v>
      </c>
      <c r="G21" s="40">
        <f>+'24-03-340 Ind. Adulto Mayor'!R86</f>
        <v>0</v>
      </c>
      <c r="H21" s="40">
        <f>+'24-03-340 Ind. Adulto Mayor'!S86</f>
        <v>0</v>
      </c>
      <c r="I21" s="40">
        <f>+'24-03-340 Ind. Adulto Mayor'!T86</f>
        <v>0</v>
      </c>
      <c r="J21" s="40">
        <f>+'24-03-340 Ind. Adulto Mayor'!U86</f>
        <v>0</v>
      </c>
      <c r="K21" s="40">
        <f>+'24-03-340 Ind. Adulto Mayor'!V86</f>
        <v>0</v>
      </c>
      <c r="L21" s="40">
        <f>+'24-03-340 Ind. Adulto Mayor'!W86</f>
        <v>0</v>
      </c>
      <c r="M21" s="40">
        <f>+'24-03-340 Ind. Adulto Mayor'!X86</f>
        <v>0</v>
      </c>
      <c r="N21" s="40">
        <f>+'24-03-340 Ind. Adulto Mayor'!Y86</f>
        <v>0</v>
      </c>
      <c r="O21" s="40">
        <f>+'24-03-340 Ind. Adulto Mayor'!Z86</f>
        <v>0</v>
      </c>
      <c r="P21" s="40">
        <f>+'24-03-340 Ind. Adulto Mayor'!AA86</f>
        <v>0</v>
      </c>
      <c r="Q21" s="40">
        <f>+'24-03-340 Ind. Adulto Mayor'!AB86</f>
        <v>0</v>
      </c>
      <c r="R21" s="40">
        <f>+'24-03-340 Ind. Adulto Mayor'!AC86</f>
        <v>0</v>
      </c>
      <c r="S21" s="40">
        <f>+'24-03-340 Ind. Adulto Mayor'!AD86</f>
        <v>0</v>
      </c>
      <c r="T21" s="40">
        <f>+'24-03-340 Ind. Adulto Mayor'!AE86</f>
        <v>0</v>
      </c>
      <c r="U21" s="40">
        <f>+'24-03-340 Ind. Adulto Mayor'!AF86</f>
        <v>0</v>
      </c>
      <c r="V21" s="40">
        <f>+'24-03-340 Ind. Adulto Mayor'!AG86</f>
        <v>0</v>
      </c>
      <c r="W21" s="40">
        <f>+'24-03-340 Ind. Adulto Mayor'!AH86</f>
        <v>0</v>
      </c>
      <c r="X21" s="61">
        <f>+'24-03-340 Ind. Adulto Mayor'!AI86</f>
        <v>0</v>
      </c>
      <c r="Y21" s="61">
        <f>+'24-03-340 Ind. Adulto Mayor'!AJ86</f>
        <v>0</v>
      </c>
    </row>
    <row r="22" spans="1:25" ht="24.75" customHeight="1" x14ac:dyDescent="0.25">
      <c r="A22" s="62" t="s">
        <v>81</v>
      </c>
      <c r="B22" s="40">
        <f>+'24-03-340 Ind. Adulto Mayor'!J90</f>
        <v>0</v>
      </c>
      <c r="C22" s="40">
        <f>+'24-03-340 Ind. Adulto Mayor'!K90</f>
        <v>0</v>
      </c>
      <c r="D22" s="40">
        <f>+'24-03-340 Ind. Adulto Mayor'!M87</f>
        <v>0</v>
      </c>
      <c r="E22" s="40">
        <f>+'24-03-340 Ind. Adulto Mayor'!N87</f>
        <v>0</v>
      </c>
      <c r="F22" s="40">
        <f>+'24-03-340 Ind. Adulto Mayor'!O87</f>
        <v>0</v>
      </c>
      <c r="G22" s="40">
        <f>+'24-03-340 Ind. Adulto Mayor'!R87</f>
        <v>0</v>
      </c>
      <c r="H22" s="40">
        <f>+'24-03-340 Ind. Adulto Mayor'!S87</f>
        <v>0</v>
      </c>
      <c r="I22" s="40">
        <f>+'24-03-340 Ind. Adulto Mayor'!T87</f>
        <v>0</v>
      </c>
      <c r="J22" s="40">
        <f>+'24-03-340 Ind. Adulto Mayor'!U90</f>
        <v>0</v>
      </c>
      <c r="K22" s="40">
        <f>+'24-03-340 Ind. Adulto Mayor'!V87</f>
        <v>0</v>
      </c>
      <c r="L22" s="40">
        <f>+'24-03-340 Ind. Adulto Mayor'!W87</f>
        <v>0</v>
      </c>
      <c r="M22" s="40">
        <f>+'24-03-340 Ind. Adulto Mayor'!X87</f>
        <v>0</v>
      </c>
      <c r="N22" s="40">
        <f>+'24-03-340 Ind. Adulto Mayor'!Y90</f>
        <v>0</v>
      </c>
      <c r="O22" s="40">
        <f>+'24-03-340 Ind. Adulto Mayor'!Z87</f>
        <v>0</v>
      </c>
      <c r="P22" s="40">
        <f>+'24-03-340 Ind. Adulto Mayor'!AA87</f>
        <v>0</v>
      </c>
      <c r="Q22" s="40">
        <f>+'24-03-340 Ind. Adulto Mayor'!AB87</f>
        <v>0</v>
      </c>
      <c r="R22" s="40">
        <f>+'24-03-340 Ind. Adulto Mayor'!AC90</f>
        <v>0</v>
      </c>
      <c r="S22" s="40">
        <f>+'24-03-340 Ind. Adulto Mayor'!AD87</f>
        <v>0</v>
      </c>
      <c r="T22" s="40">
        <f>+'24-03-340 Ind. Adulto Mayor'!AE87</f>
        <v>0</v>
      </c>
      <c r="U22" s="40">
        <f>+'24-03-340 Ind. Adulto Mayor'!AF87</f>
        <v>0</v>
      </c>
      <c r="V22" s="40">
        <f>+'24-03-340 Ind. Adulto Mayor'!AG90</f>
        <v>0</v>
      </c>
      <c r="W22" s="40">
        <f>+'24-03-340 Ind. Adulto Mayor'!AH90</f>
        <v>0</v>
      </c>
      <c r="X22" s="61">
        <f>+'24-03-340 Ind. Adulto Mayor'!AI90</f>
        <v>0</v>
      </c>
      <c r="Y22" s="61">
        <f>+'24-03-340 Ind. Adulto Mayor'!AJ90</f>
        <v>0</v>
      </c>
    </row>
    <row r="23" spans="1:25" ht="24.75" customHeight="1" x14ac:dyDescent="0.25">
      <c r="A23" s="62" t="s">
        <v>71</v>
      </c>
      <c r="B23" s="40">
        <f>+'24-03-340 Ind. Adulto Mayor'!J121</f>
        <v>1672950000</v>
      </c>
      <c r="C23" s="40">
        <f>+'24-03-340 Ind. Adulto Mayor'!K121</f>
        <v>918865000</v>
      </c>
      <c r="D23" s="40">
        <f>+'24-03-340 Ind. Adulto Mayor'!M121</f>
        <v>0</v>
      </c>
      <c r="E23" s="40">
        <f>+'24-03-340 Ind. Adulto Mayor'!N121</f>
        <v>0</v>
      </c>
      <c r="F23" s="40">
        <f>+'24-03-340 Ind. Adulto Mayor'!O121</f>
        <v>0</v>
      </c>
      <c r="G23" s="40">
        <f>+'24-03-340 Ind. Adulto Mayor'!R121</f>
        <v>0</v>
      </c>
      <c r="H23" s="40">
        <f>+'24-03-340 Ind. Adulto Mayor'!S121</f>
        <v>0</v>
      </c>
      <c r="I23" s="40">
        <f>+'24-03-340 Ind. Adulto Mayor'!T121</f>
        <v>0</v>
      </c>
      <c r="J23" s="40">
        <f>+'24-03-340 Ind. Adulto Mayor'!U121</f>
        <v>0</v>
      </c>
      <c r="K23" s="40">
        <f>+'24-03-340 Ind. Adulto Mayor'!V121</f>
        <v>41439000</v>
      </c>
      <c r="L23" s="40">
        <f>+'24-03-340 Ind. Adulto Mayor'!W121</f>
        <v>262017000</v>
      </c>
      <c r="M23" s="40">
        <f>+'24-03-340 Ind. Adulto Mayor'!X121</f>
        <v>615409000</v>
      </c>
      <c r="N23" s="40">
        <f>+'24-03-340 Ind. Adulto Mayor'!Y121</f>
        <v>918865000</v>
      </c>
      <c r="O23" s="40">
        <f>+'24-03-340 Ind. Adulto Mayor'!Z121</f>
        <v>0</v>
      </c>
      <c r="P23" s="40">
        <f>+'24-03-340 Ind. Adulto Mayor'!AA121</f>
        <v>0</v>
      </c>
      <c r="Q23" s="40">
        <f>+'24-03-340 Ind. Adulto Mayor'!AB121</f>
        <v>0</v>
      </c>
      <c r="R23" s="40">
        <f>+'24-03-340 Ind. Adulto Mayor'!AC121</f>
        <v>0</v>
      </c>
      <c r="S23" s="40">
        <f>+'24-03-340 Ind. Adulto Mayor'!AD121</f>
        <v>0</v>
      </c>
      <c r="T23" s="40">
        <f>+'24-03-340 Ind. Adulto Mayor'!AE121</f>
        <v>0</v>
      </c>
      <c r="U23" s="40">
        <f>+'24-03-340 Ind. Adulto Mayor'!AF121</f>
        <v>0</v>
      </c>
      <c r="V23" s="40">
        <f>+'24-03-340 Ind. Adulto Mayor'!AG121</f>
        <v>0</v>
      </c>
      <c r="W23" s="40">
        <f>+'24-03-340 Ind. Adulto Mayor'!AH121</f>
        <v>918865000</v>
      </c>
      <c r="X23" s="61">
        <f>+'24-03-340 Ind. Adulto Mayor'!AI121</f>
        <v>0.54924833378164317</v>
      </c>
      <c r="Y23" s="61">
        <f>+'24-03-340 Ind. Adulto Mayor'!AJ121</f>
        <v>0.51995441383927032</v>
      </c>
    </row>
    <row r="24" spans="1:25" ht="24.75" customHeight="1" x14ac:dyDescent="0.25">
      <c r="A24" s="63" t="s">
        <v>73</v>
      </c>
      <c r="B24" s="40">
        <f>+'24-03-340 Ind. Adulto Mayor'!J125</f>
        <v>8198610000</v>
      </c>
      <c r="C24" s="40">
        <f>+'24-03-340 Ind. Adulto Mayor'!K125</f>
        <v>749232000</v>
      </c>
      <c r="D24" s="40">
        <f>+'24-03-340 Ind. Adulto Mayor'!M125</f>
        <v>0</v>
      </c>
      <c r="E24" s="40">
        <f>+'24-03-340 Ind. Adulto Mayor'!N125</f>
        <v>0</v>
      </c>
      <c r="F24" s="40">
        <f>+'24-03-340 Ind. Adulto Mayor'!O125</f>
        <v>0</v>
      </c>
      <c r="G24" s="40">
        <f>+'24-03-340 Ind. Adulto Mayor'!R125</f>
        <v>423500000</v>
      </c>
      <c r="H24" s="40">
        <f>+'24-03-340 Ind. Adulto Mayor'!S125</f>
        <v>0</v>
      </c>
      <c r="I24" s="40">
        <f>+'24-03-340 Ind. Adulto Mayor'!T125</f>
        <v>0</v>
      </c>
      <c r="J24" s="40">
        <f>+'24-03-340 Ind. Adulto Mayor'!U125</f>
        <v>423500000</v>
      </c>
      <c r="K24" s="40">
        <f>+'24-03-340 Ind. Adulto Mayor'!V125</f>
        <v>0</v>
      </c>
      <c r="L24" s="40">
        <f>+'24-03-340 Ind. Adulto Mayor'!W125</f>
        <v>0</v>
      </c>
      <c r="M24" s="40">
        <f>+'24-03-340 Ind. Adulto Mayor'!X125</f>
        <v>0</v>
      </c>
      <c r="N24" s="40">
        <f>+'24-03-340 Ind. Adulto Mayor'!Y125</f>
        <v>0</v>
      </c>
      <c r="O24" s="40">
        <f>+'24-03-340 Ind. Adulto Mayor'!Z125</f>
        <v>0</v>
      </c>
      <c r="P24" s="40">
        <f>+'24-03-340 Ind. Adulto Mayor'!AA125</f>
        <v>0</v>
      </c>
      <c r="Q24" s="40">
        <f>+'24-03-340 Ind. Adulto Mayor'!AB125</f>
        <v>0</v>
      </c>
      <c r="R24" s="40">
        <f>+'24-03-340 Ind. Adulto Mayor'!AC125</f>
        <v>0</v>
      </c>
      <c r="S24" s="40">
        <f>+'24-03-340 Ind. Adulto Mayor'!AD125</f>
        <v>0</v>
      </c>
      <c r="T24" s="40">
        <f>+'24-03-340 Ind. Adulto Mayor'!AE125</f>
        <v>0</v>
      </c>
      <c r="U24" s="40">
        <f>+'24-03-340 Ind. Adulto Mayor'!AF125</f>
        <v>0</v>
      </c>
      <c r="V24" s="40">
        <f>+'24-03-340 Ind. Adulto Mayor'!AG125</f>
        <v>0</v>
      </c>
      <c r="W24" s="40">
        <f>+'24-03-340 Ind. Adulto Mayor'!AH125</f>
        <v>423500000</v>
      </c>
      <c r="X24" s="61">
        <f>+'24-03-340 Ind. Adulto Mayor'!AI125</f>
        <v>5.1655097632403543E-2</v>
      </c>
      <c r="Y24" s="61">
        <f>+'24-03-340 Ind. Adulto Mayor'!AJ125</f>
        <v>0.23964422876149485</v>
      </c>
    </row>
    <row r="25" spans="1:25" ht="34.5" customHeight="1" x14ac:dyDescent="0.25">
      <c r="A25" s="65" t="str">
        <f>"TOTAL ASIG."&amp;" "&amp;$A$5</f>
        <v>TOTAL ASIG. 24-03-340 "Programa de Apoyo Integral al Adulto Mayor Chile Solidario"</v>
      </c>
      <c r="B25" s="66">
        <f>SUM(B8:B24)</f>
        <v>10880794000</v>
      </c>
      <c r="C25" s="66">
        <f t="shared" ref="C25:V25" si="0">SUM(C8:C24)</f>
        <v>2153927000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423500000</v>
      </c>
      <c r="H25" s="66">
        <f t="shared" si="0"/>
        <v>0</v>
      </c>
      <c r="I25" s="66">
        <f t="shared" si="0"/>
        <v>0</v>
      </c>
      <c r="J25" s="66">
        <f t="shared" si="0"/>
        <v>423500000</v>
      </c>
      <c r="K25" s="66">
        <f t="shared" si="0"/>
        <v>361446000</v>
      </c>
      <c r="L25" s="66">
        <f t="shared" si="0"/>
        <v>262017000</v>
      </c>
      <c r="M25" s="66">
        <f t="shared" si="0"/>
        <v>720240000</v>
      </c>
      <c r="N25" s="66">
        <f t="shared" si="0"/>
        <v>1343703000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1767203000</v>
      </c>
      <c r="X25" s="67">
        <f>+'24-03-340 Ind. Adulto Mayor'!AI126</f>
        <v>0.16241489361897671</v>
      </c>
      <c r="Y25" s="67">
        <f>'24-03-340 Ind. Adulto Mayor'!AJ126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22146-66F6-4897-B8E8-B7054BDF7346}">
  <sheetPr codeName="Hoja19">
    <tabColor rgb="FF007DB5"/>
    <pageSetUpPr fitToPage="1"/>
  </sheetPr>
  <dimension ref="A1:DB96"/>
  <sheetViews>
    <sheetView zoomScale="80" zoomScaleNormal="80" workbookViewId="0">
      <pane xSplit="20" ySplit="7" topLeftCell="U68" activePane="bottomRight" state="frozen"/>
      <selection pane="topRight" activeCell="U1" sqref="U1"/>
      <selection pane="bottomLeft" activeCell="A8" sqref="A8"/>
      <selection pane="bottomRight" activeCell="AH77" sqref="AH77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110" t="s">
        <v>91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89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IF(ISERROR(AH9/$AH$77),"-",AH9/$AH$77)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1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IF(ISERROR(AH10/$AH$77),"-",AH10/$AH$77)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IF(ISERROR(AH11/$AH$77),0,AH11/$AH$77)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111">
        <v>110000</v>
      </c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112"/>
      <c r="K13" s="29">
        <v>102932</v>
      </c>
      <c r="L13" s="39" t="s">
        <v>97</v>
      </c>
      <c r="M13" s="19"/>
      <c r="N13" s="19"/>
      <c r="O13" s="19"/>
      <c r="P13" s="15"/>
      <c r="Q13" s="15"/>
      <c r="R13" s="19"/>
      <c r="S13" s="19">
        <v>25651</v>
      </c>
      <c r="T13" s="19"/>
      <c r="U13" s="8">
        <f>SUM(R13:T13)</f>
        <v>25651</v>
      </c>
      <c r="V13" s="19">
        <v>25651</v>
      </c>
      <c r="W13" s="19">
        <v>25651</v>
      </c>
      <c r="X13" s="19">
        <v>25651</v>
      </c>
      <c r="Y13" s="8">
        <f>SUM(V13:X13)</f>
        <v>76953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102604</v>
      </c>
      <c r="AI13" s="20">
        <f>IF(ISERROR(AH13/J12),0,AH13/J12)</f>
        <v>0.93276363636363635</v>
      </c>
      <c r="AJ13" s="20">
        <f>IF(ISERROR(AH13/$AH$77),"-",AH13/$AH$77)</f>
        <v>9.3369779251688777E-4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113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IF(ISERROR(AH14/$AH$77),"-",AH14/$AH$77)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+J12</f>
        <v>110000</v>
      </c>
      <c r="K15" s="56">
        <f>SUM(K13:K14)</f>
        <v>102932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25651</v>
      </c>
      <c r="T15" s="56">
        <f t="shared" si="1"/>
        <v>0</v>
      </c>
      <c r="U15" s="56">
        <f t="shared" si="1"/>
        <v>25651</v>
      </c>
      <c r="V15" s="56">
        <f t="shared" si="1"/>
        <v>25651</v>
      </c>
      <c r="W15" s="56">
        <f t="shared" si="1"/>
        <v>25651</v>
      </c>
      <c r="X15" s="56">
        <f t="shared" si="1"/>
        <v>25651</v>
      </c>
      <c r="Y15" s="56">
        <f t="shared" si="1"/>
        <v>76953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102604</v>
      </c>
      <c r="AI15" s="59">
        <f>IF(ISERROR(AH15/J15),0,AH15/J15)</f>
        <v>0.93276363636363635</v>
      </c>
      <c r="AJ15" s="59">
        <f>IF(ISERROR(AH15/$AH$77),0,AH15/$AH$77)</f>
        <v>9.3369779251688777E-4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89">
        <v>76072500</v>
      </c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35" t="s">
        <v>252</v>
      </c>
      <c r="D17" s="69">
        <v>45832</v>
      </c>
      <c r="E17" s="15" t="s">
        <v>253</v>
      </c>
      <c r="F17" s="15" t="s">
        <v>254</v>
      </c>
      <c r="G17" s="15"/>
      <c r="H17" s="16"/>
      <c r="I17" s="16"/>
      <c r="J17" s="90"/>
      <c r="K17" s="29">
        <v>38036250</v>
      </c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IF(ISERROR(AH17/$AH$77),"-",AH17/$AH$77)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35"/>
      <c r="D18" s="16"/>
      <c r="E18" s="15"/>
      <c r="F18" s="15"/>
      <c r="G18" s="15"/>
      <c r="H18" s="16"/>
      <c r="I18" s="16"/>
      <c r="J18" s="91"/>
      <c r="K18" s="29">
        <v>38036250</v>
      </c>
      <c r="L18" s="39" t="s">
        <v>99</v>
      </c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IF(ISERROR(AH18/$AH$77),"-",AH18/$AH$77)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J16</f>
        <v>76072500</v>
      </c>
      <c r="K19" s="56">
        <f>SUM(K17:K18)</f>
        <v>76072500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IF(ISERROR(AH19/$AH$77),0,AH19/$AH$77)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89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IF(ISERROR(AH21/$AH$77),"-",AH21/$AH$77)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1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IF(ISERROR(AH22/$AH$77),"-",AH22/$AH$77)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IF(ISERROR(AH23/$AH$77),0,AH23/$AH$77)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89">
        <v>76072500</v>
      </c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 t="s">
        <v>255</v>
      </c>
      <c r="D25" s="25">
        <v>45814</v>
      </c>
      <c r="E25" s="26" t="s">
        <v>180</v>
      </c>
      <c r="F25" s="15" t="s">
        <v>254</v>
      </c>
      <c r="G25" s="27"/>
      <c r="H25" s="28"/>
      <c r="I25" s="28"/>
      <c r="J25" s="90"/>
      <c r="K25" s="29">
        <v>38036250</v>
      </c>
      <c r="L25" s="39" t="s">
        <v>99</v>
      </c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IF(ISERROR(AH25/$AH$77),"-",AH25/$AH$77)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1"/>
      <c r="K26" s="29">
        <v>38036250</v>
      </c>
      <c r="L26" s="39" t="s">
        <v>99</v>
      </c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IF(ISERROR(AH26/$AH$77),"-",AH26/$AH$77)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+J24</f>
        <v>76072500</v>
      </c>
      <c r="K27" s="56">
        <f>SUM(K25:K26)</f>
        <v>76072500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IF(ISERROR(AH27/$AH$77),0,AH27/$AH$77)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89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IF(ISERROR(AH29/$AH$77),"-",AH29/$AH$77)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1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IF(ISERROR(AH30/$AH$77),"-",AH30/$AH$77)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IF(ISERROR(AH31/$AH$77),0,AH31/$AH$77)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89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IF(ISERROR(AH33/$AH$77),"-",AH33/$AH$77)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1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IF(ISERROR(AH34/$AH$77),"-",AH34/$AH$77)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IF(ISERROR(AH35/$AH$77),0,AH35/$AH$77)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89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IF(ISERROR(AH37/$AH$77),"-",AH37/$AH$77)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1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IF(ISERROR(AH38/$AH$77),"-",AH38/$AH$77)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IF(ISERROR(AH39/$AH$77),0,AH39/$AH$77)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89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IF(ISERROR(AH41/$AH$77),"-",AH41/$AH$77)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1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IF(ISERROR(AH42/$AH$77),"-",AH42/$AH$77)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IF(ISERROR(AH43/$AH$77),0,AH43/$AH$77)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89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IF(ISERROR(AH45/$AH$77),"-",AH45/$AH$77)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1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IF(ISERROR(AH46/$AH$77),"-",AH46/$AH$77)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IF(ISERROR(AH47/$AH$77),0,AH47/$AH$77)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89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IF(ISERROR(AH49/$AH$77),"-",AH49/$AH$77)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1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IF(ISERROR(AH50/$AH$77),"-",AH50/$AH$77)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IF(ISERROR(AH51/$AH$77),0,AH51/$AH$77)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89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IF(ISERROR(AH53/$AH$77),"-",AH53/$AH$77)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1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IF(ISERROR(AH54/$AH$77),"-",AH54/$AH$77)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IF(ISERROR(AH55/$AH$77),0,AH55/$AH$77)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89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IF(ISERROR(AH57/$AH$77),"-",AH57/$AH$77)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1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IF(ISERROR(AH58/$AH$77),"-",AH58/$AH$77)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IF(ISERROR(AH59/$AH$77),0,AH59/$AH$77)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89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IF(ISERROR(AH61/$AH$77),"-",AH61/$AH$77)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1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IF(ISERROR(AH62/$AH$77),"-",AH62/$AH$77)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IF(ISERROR(AH63/$AH$77),0,AH63/$AH$77)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89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IF(ISERROR(AH65/$AH$77),"-",AH65/$AH$77)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1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IF(ISERROR(AH66/$AH$77),"-",AH66/$AH$77)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IF(ISERROR(AH67/$AH$77),0,AH67/$AH$77)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89">
        <v>170104704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35" t="s">
        <v>256</v>
      </c>
      <c r="D69" s="69">
        <v>45784</v>
      </c>
      <c r="E69" s="35" t="s">
        <v>257</v>
      </c>
      <c r="F69" s="15" t="s">
        <v>254</v>
      </c>
      <c r="G69" s="15"/>
      <c r="H69" s="16"/>
      <c r="I69" s="16"/>
      <c r="J69" s="90"/>
      <c r="K69" s="29">
        <v>53478600</v>
      </c>
      <c r="L69" s="39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>
        <v>26739300</v>
      </c>
      <c r="X69" s="19"/>
      <c r="Y69" s="8">
        <f>SUM(V69:X69)</f>
        <v>26739300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26739300</v>
      </c>
      <c r="AI69" s="20">
        <f>IF(ISERROR(AH69/J68),0,AH69/J68)</f>
        <v>0.15719318379343583</v>
      </c>
      <c r="AJ69" s="20">
        <f>IF(ISERROR(AH69/$AH$77),"-",AH69/$AH$77)</f>
        <v>0.2433279928993686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35" t="s">
        <v>258</v>
      </c>
      <c r="D70" s="69">
        <v>45784</v>
      </c>
      <c r="E70" s="35" t="s">
        <v>259</v>
      </c>
      <c r="F70" s="15" t="s">
        <v>254</v>
      </c>
      <c r="G70" s="15"/>
      <c r="H70" s="16"/>
      <c r="I70" s="16"/>
      <c r="J70" s="91"/>
      <c r="K70" s="29">
        <v>116626104</v>
      </c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>
        <v>58313052</v>
      </c>
      <c r="X70" s="19"/>
      <c r="Y70" s="8">
        <f>SUM(V70:X70)</f>
        <v>58313052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58313052</v>
      </c>
      <c r="AI70" s="20">
        <f>IF(ISERROR(AH70/J68),0,AH70/J68)</f>
        <v>0.34280681620656417</v>
      </c>
      <c r="AJ70" s="20">
        <f>IF(ISERROR(AH70/$AH$77),"-",AH70/$AH$77)</f>
        <v>0.53064956461076063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+J68</f>
        <v>170104704</v>
      </c>
      <c r="K71" s="56">
        <f>SUM(K69:K70)</f>
        <v>170104704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85052352</v>
      </c>
      <c r="X71" s="56">
        <f t="shared" si="15"/>
        <v>0</v>
      </c>
      <c r="Y71" s="56">
        <f t="shared" si="15"/>
        <v>85052352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85052352</v>
      </c>
      <c r="AI71" s="59">
        <f>IF(ISERROR(AH71/J71),0,AH71/J71)</f>
        <v>0.5</v>
      </c>
      <c r="AJ71" s="59">
        <f>IF(ISERROR(AH71/$AH$77),0,AH71/$AH$77)</f>
        <v>0.77397755751012931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3207132296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8"/>
      <c r="K73" s="29">
        <v>55590725</v>
      </c>
      <c r="L73" s="39" t="s">
        <v>97</v>
      </c>
      <c r="M73" s="31"/>
      <c r="N73" s="42"/>
      <c r="O73" s="31"/>
      <c r="P73" s="43"/>
      <c r="Q73" s="43"/>
      <c r="R73" s="29">
        <v>3465646</v>
      </c>
      <c r="S73" s="29">
        <v>3465646</v>
      </c>
      <c r="T73" s="29">
        <v>3491297</v>
      </c>
      <c r="U73" s="8">
        <f>SUM(R73:T73)</f>
        <v>10422589</v>
      </c>
      <c r="V73" s="19">
        <v>3465646</v>
      </c>
      <c r="W73" s="19">
        <v>5184946</v>
      </c>
      <c r="X73" s="19">
        <v>5216792</v>
      </c>
      <c r="Y73" s="8">
        <f>SUM(V73:X73)</f>
        <v>13867384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24289973</v>
      </c>
      <c r="AI73" s="20">
        <f>IF(ISERROR(AH73/J72),0,AH73/J72)</f>
        <v>7.5737358980466577E-3</v>
      </c>
      <c r="AJ73" s="20">
        <f>IF(ISERROR(AH73/$AH$77),"-",AH73/$AH$77)</f>
        <v>0.22103908395768981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/>
      <c r="B74" s="14"/>
      <c r="C74" s="33"/>
      <c r="D74" s="34"/>
      <c r="E74" s="26"/>
      <c r="F74" s="26"/>
      <c r="G74" s="26"/>
      <c r="H74" s="36"/>
      <c r="I74" s="38"/>
      <c r="J74" s="78"/>
      <c r="K74" s="29">
        <f>1020000+30000000</f>
        <v>31020000</v>
      </c>
      <c r="L74" s="39" t="s">
        <v>98</v>
      </c>
      <c r="M74" s="31"/>
      <c r="N74" s="42"/>
      <c r="O74" s="31"/>
      <c r="P74" s="43"/>
      <c r="Q74" s="43"/>
      <c r="R74" s="29"/>
      <c r="S74" s="29">
        <v>445017</v>
      </c>
      <c r="T74" s="29"/>
      <c r="U74" s="8">
        <f t="shared" ref="U74:U75" si="16">SUM(R74:T74)</f>
        <v>445017</v>
      </c>
      <c r="V74" s="19"/>
      <c r="W74" s="19"/>
      <c r="X74" s="19"/>
      <c r="Y74" s="8"/>
      <c r="Z74" s="19"/>
      <c r="AA74" s="19"/>
      <c r="AB74" s="19"/>
      <c r="AC74" s="8"/>
      <c r="AD74" s="19"/>
      <c r="AE74" s="19"/>
      <c r="AF74" s="19"/>
      <c r="AG74" s="8"/>
      <c r="AH74" s="8">
        <f t="shared" ref="AH74:AH75" si="17">SUM(U74,Y74,AC74,AG74)</f>
        <v>445017</v>
      </c>
      <c r="AI74" s="20">
        <f>IF(ISERROR(AH74/J72),0,AH74/J72)</f>
        <v>1.3875854156532121E-4</v>
      </c>
      <c r="AJ74" s="20">
        <f t="shared" ref="AJ74:AJ75" si="18">IF(ISERROR(AH74/$AH$77),"-",AH74/$AH$77)</f>
        <v>4.0496607396640271E-3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24.95" customHeight="1" outlineLevel="1" x14ac:dyDescent="0.25">
      <c r="A75" s="14">
        <v>2</v>
      </c>
      <c r="B75" s="14"/>
      <c r="C75" s="33"/>
      <c r="D75" s="34"/>
      <c r="E75" s="26"/>
      <c r="F75" s="26"/>
      <c r="G75" s="44"/>
      <c r="H75" s="36"/>
      <c r="I75" s="38"/>
      <c r="J75" s="78"/>
      <c r="K75" s="29">
        <v>0</v>
      </c>
      <c r="L75" s="39"/>
      <c r="M75" s="31"/>
      <c r="N75" s="42"/>
      <c r="O75" s="31"/>
      <c r="P75" s="43"/>
      <c r="Q75" s="43"/>
      <c r="R75" s="29"/>
      <c r="S75" s="29"/>
      <c r="T75" s="29"/>
      <c r="U75" s="8">
        <f t="shared" si="16"/>
        <v>0</v>
      </c>
      <c r="V75" s="19"/>
      <c r="W75" s="19"/>
      <c r="X75" s="19"/>
      <c r="Y75" s="8">
        <f>SUM(V75:X75)</f>
        <v>0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 t="shared" si="17"/>
        <v>0</v>
      </c>
      <c r="AI75" s="20">
        <f t="shared" ref="AI75" si="19">IF(ISERROR(AH75/J74),0,AH75/J74)</f>
        <v>0</v>
      </c>
      <c r="AJ75" s="20">
        <f t="shared" si="18"/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9" t="s">
        <v>74</v>
      </c>
      <c r="B76" s="79"/>
      <c r="C76" s="79"/>
      <c r="D76" s="79"/>
      <c r="E76" s="79"/>
      <c r="F76" s="79"/>
      <c r="G76" s="79"/>
      <c r="H76" s="79"/>
      <c r="I76" s="79"/>
      <c r="J76" s="56">
        <f>J72</f>
        <v>3207132296</v>
      </c>
      <c r="K76" s="56">
        <f>SUM(K73:K75)</f>
        <v>86610725</v>
      </c>
      <c r="L76" s="55"/>
      <c r="M76" s="56">
        <f>SUM(M73:M73)</f>
        <v>0</v>
      </c>
      <c r="N76" s="56">
        <f>SUM(N73:N73)</f>
        <v>0</v>
      </c>
      <c r="O76" s="56">
        <f>SUM(O73:O73)</f>
        <v>0</v>
      </c>
      <c r="P76" s="57"/>
      <c r="Q76" s="58"/>
      <c r="R76" s="56">
        <f t="shared" ref="R76:U76" si="20">SUM(R73:R75)</f>
        <v>3465646</v>
      </c>
      <c r="S76" s="56">
        <f t="shared" si="20"/>
        <v>3910663</v>
      </c>
      <c r="T76" s="56">
        <f t="shared" si="20"/>
        <v>3491297</v>
      </c>
      <c r="U76" s="56">
        <f t="shared" si="20"/>
        <v>10867606</v>
      </c>
      <c r="V76" s="56">
        <f t="shared" ref="V76:AG76" si="21">SUM(V73:V73)</f>
        <v>3465646</v>
      </c>
      <c r="W76" s="56">
        <f t="shared" si="21"/>
        <v>5184946</v>
      </c>
      <c r="X76" s="56">
        <f t="shared" si="21"/>
        <v>5216792</v>
      </c>
      <c r="Y76" s="56">
        <f t="shared" si="21"/>
        <v>13867384</v>
      </c>
      <c r="Z76" s="56">
        <f t="shared" si="21"/>
        <v>0</v>
      </c>
      <c r="AA76" s="56">
        <f t="shared" si="21"/>
        <v>0</v>
      </c>
      <c r="AB76" s="56">
        <f t="shared" si="21"/>
        <v>0</v>
      </c>
      <c r="AC76" s="56">
        <f t="shared" si="21"/>
        <v>0</v>
      </c>
      <c r="AD76" s="56">
        <f t="shared" si="21"/>
        <v>0</v>
      </c>
      <c r="AE76" s="56">
        <f t="shared" si="21"/>
        <v>0</v>
      </c>
      <c r="AF76" s="56">
        <f t="shared" si="21"/>
        <v>0</v>
      </c>
      <c r="AG76" s="56">
        <f t="shared" si="21"/>
        <v>0</v>
      </c>
      <c r="AH76" s="56">
        <f t="shared" ref="AH76" si="22">SUM(AH73:AH75)</f>
        <v>24734990</v>
      </c>
      <c r="AI76" s="59">
        <f>IF(ISERROR(AH76/J76),0,AH76/J76)</f>
        <v>7.7124944396119791E-3</v>
      </c>
      <c r="AJ76" s="59">
        <f>IF(ISERROR(AH76/$AH$77),0,AH76/$AH$77)</f>
        <v>0.22508874469735385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45" customFormat="1" ht="44.25" customHeight="1" x14ac:dyDescent="0.25">
      <c r="A77" s="92" t="str">
        <f>"TOTAL ASIG."&amp;" "&amp;$A$5</f>
        <v>TOTAL ASIG. 24-03-343 "Programa de Apoyo a Personas en Situación de Calle"</v>
      </c>
      <c r="B77" s="92"/>
      <c r="C77" s="92"/>
      <c r="D77" s="92"/>
      <c r="E77" s="92"/>
      <c r="F77" s="92"/>
      <c r="G77" s="92"/>
      <c r="H77" s="92"/>
      <c r="I77" s="92"/>
      <c r="J77" s="66">
        <f>SUM(J11,J15,J19,J23,J27,J31,J35,J39,J43,J47,J51,J55,J59,J63,J67,J71,J76)</f>
        <v>3529492000</v>
      </c>
      <c r="K77" s="66">
        <f t="shared" ref="K77:AH77" si="23">SUM(K11,K15,K19,K23,K27,K31,K35,K39,K43,K47,K51,K55,K59,K63,K67,K71,K76)</f>
        <v>408963361</v>
      </c>
      <c r="L77" s="66">
        <f t="shared" si="23"/>
        <v>0</v>
      </c>
      <c r="M77" s="66">
        <f t="shared" si="23"/>
        <v>0</v>
      </c>
      <c r="N77" s="66">
        <f t="shared" si="23"/>
        <v>0</v>
      </c>
      <c r="O77" s="66">
        <f t="shared" si="23"/>
        <v>0</v>
      </c>
      <c r="P77" s="66">
        <f t="shared" si="23"/>
        <v>0</v>
      </c>
      <c r="Q77" s="66">
        <f t="shared" si="23"/>
        <v>0</v>
      </c>
      <c r="R77" s="66">
        <f t="shared" si="23"/>
        <v>3465646</v>
      </c>
      <c r="S77" s="66">
        <f t="shared" si="23"/>
        <v>3936314</v>
      </c>
      <c r="T77" s="66">
        <f t="shared" si="23"/>
        <v>3491297</v>
      </c>
      <c r="U77" s="66">
        <f t="shared" si="23"/>
        <v>10893257</v>
      </c>
      <c r="V77" s="66">
        <f t="shared" si="23"/>
        <v>3491297</v>
      </c>
      <c r="W77" s="66">
        <f t="shared" si="23"/>
        <v>90262949</v>
      </c>
      <c r="X77" s="66">
        <f t="shared" si="23"/>
        <v>5242443</v>
      </c>
      <c r="Y77" s="66">
        <f t="shared" si="23"/>
        <v>98996689</v>
      </c>
      <c r="Z77" s="66">
        <f t="shared" si="23"/>
        <v>0</v>
      </c>
      <c r="AA77" s="66">
        <f t="shared" si="23"/>
        <v>0</v>
      </c>
      <c r="AB77" s="66">
        <f t="shared" si="23"/>
        <v>0</v>
      </c>
      <c r="AC77" s="66">
        <f t="shared" si="23"/>
        <v>0</v>
      </c>
      <c r="AD77" s="66">
        <f t="shared" si="23"/>
        <v>0</v>
      </c>
      <c r="AE77" s="66">
        <f t="shared" si="23"/>
        <v>0</v>
      </c>
      <c r="AF77" s="66">
        <f t="shared" si="23"/>
        <v>0</v>
      </c>
      <c r="AG77" s="66">
        <f t="shared" si="23"/>
        <v>0</v>
      </c>
      <c r="AH77" s="66">
        <f t="shared" si="23"/>
        <v>109889946</v>
      </c>
      <c r="AI77" s="68">
        <f>IF(ISERROR(AH77/J77),0,AH77/J77)</f>
        <v>3.1134776902738411E-2</v>
      </c>
      <c r="AJ77" s="68">
        <f>IF(ISERROR(AH77/$AH$77),0,AH77/$AH$77)</f>
        <v>1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x14ac:dyDescent="0.25"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4" spans="1:106" s="49" customFormat="1" x14ac:dyDescent="0.25">
      <c r="A94" s="2"/>
      <c r="B94" s="46"/>
      <c r="C94" s="46"/>
      <c r="D94" s="46"/>
      <c r="E94" s="2"/>
      <c r="F94" s="2"/>
      <c r="G94" s="46"/>
      <c r="H94" s="46"/>
      <c r="I94" s="46"/>
      <c r="J94" s="47"/>
      <c r="K94" s="47"/>
      <c r="L94" s="2"/>
      <c r="M94" s="46"/>
      <c r="N94" s="46"/>
      <c r="O94" s="46"/>
      <c r="P94" s="46"/>
      <c r="Q94" s="48"/>
      <c r="R94" s="47"/>
      <c r="S94" s="47"/>
      <c r="T94" s="47"/>
      <c r="V94" s="47"/>
      <c r="W94" s="47"/>
      <c r="X94" s="47"/>
      <c r="Z94" s="47"/>
      <c r="AA94" s="47"/>
      <c r="AB94" s="47"/>
      <c r="AD94" s="47"/>
      <c r="AE94" s="47"/>
      <c r="AF94" s="47"/>
      <c r="AI94" s="50"/>
      <c r="AJ94" s="50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</row>
    <row r="96" spans="1:106" s="49" customFormat="1" x14ac:dyDescent="0.25">
      <c r="A96" s="46"/>
      <c r="B96" s="46"/>
      <c r="C96" s="46"/>
      <c r="D96" s="46"/>
      <c r="E96" s="51"/>
      <c r="F96" s="2"/>
      <c r="G96" s="46"/>
      <c r="H96" s="46"/>
      <c r="I96" s="46"/>
      <c r="K96" s="47"/>
      <c r="L96" s="2"/>
      <c r="M96" s="46"/>
      <c r="N96" s="46"/>
      <c r="O96" s="46"/>
      <c r="P96" s="46"/>
      <c r="Q96" s="48"/>
      <c r="AI96" s="50"/>
      <c r="AJ96" s="50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12:J14"/>
    <mergeCell ref="J8:J10"/>
    <mergeCell ref="A31:I31"/>
    <mergeCell ref="A16:E16"/>
    <mergeCell ref="A19:I19"/>
    <mergeCell ref="A20:E20"/>
    <mergeCell ref="A23:I23"/>
    <mergeCell ref="A24:E24"/>
    <mergeCell ref="A27:I27"/>
    <mergeCell ref="A28:E28"/>
    <mergeCell ref="J24:J26"/>
    <mergeCell ref="J16:J18"/>
    <mergeCell ref="J20:J22"/>
    <mergeCell ref="J28:J30"/>
    <mergeCell ref="A47:I47"/>
    <mergeCell ref="A32:E32"/>
    <mergeCell ref="A35:I35"/>
    <mergeCell ref="A36:E36"/>
    <mergeCell ref="A39:I39"/>
    <mergeCell ref="A40:E40"/>
    <mergeCell ref="A43:I43"/>
    <mergeCell ref="A44:E44"/>
    <mergeCell ref="J32:J34"/>
    <mergeCell ref="J36:J38"/>
    <mergeCell ref="J40:J42"/>
    <mergeCell ref="J44:J46"/>
    <mergeCell ref="J48:J50"/>
    <mergeCell ref="J52:J54"/>
    <mergeCell ref="J56:J58"/>
    <mergeCell ref="J60:J62"/>
    <mergeCell ref="A72:E72"/>
    <mergeCell ref="J72:J75"/>
    <mergeCell ref="J64:J66"/>
    <mergeCell ref="J68:J70"/>
    <mergeCell ref="A63:I63"/>
    <mergeCell ref="A48:E48"/>
    <mergeCell ref="A51:I51"/>
    <mergeCell ref="A52:E52"/>
    <mergeCell ref="A55:I55"/>
    <mergeCell ref="A56:E56"/>
    <mergeCell ref="A59:I59"/>
    <mergeCell ref="A60:E60"/>
    <mergeCell ref="A76:I76"/>
    <mergeCell ref="A77:I77"/>
    <mergeCell ref="A64:E64"/>
    <mergeCell ref="A67:I67"/>
    <mergeCell ref="A68:E68"/>
    <mergeCell ref="A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37617F2A-68B1-4258-B8E8-C452748C28D5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3C9A91B-EC9E-4751-83D0-F4045B057137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CDA4820-D9FD-4938-96E7-033C1AD596CA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95FBA7F-4C22-4934-96E5-42C8AF7E0A9D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5 O64:O66" xr:uid="{B1FD29A2-C9CC-41F6-85E7-99B02770CDC6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C65:C66 E13:G14 C13:C14 C9:C10 L9:L10 P9:Q10 E9:G10 C17:C18 L70 E17:G18 P17:Q18 P25:Q26 L17 N25:N26 C33:C34 E33:G34 L33:L34 P33:Q34 E41:G42 L42 C42 N41 P41:Q42 P50:Q50 C49:C50 E49:G50 L49:L50 Q49 C57:C58 E57:G58 L57:L58 P57:Q58 C69:C70 E25:G26 L14 N73:N75 E73:G75 P73:Q75 P65:Q66 L65:L66 E65:G66 E69:G70" xr:uid="{4D4D9782-9B42-41B2-99A3-271A6AFB880A}">
      <formula1>255</formula1>
    </dataValidation>
    <dataValidation type="textLength" operator="lessThanOrEqual" allowBlank="1" showInputMessage="1" showErrorMessage="1" sqref="K69:K70 K61:K62 K53:K54 K45 K37:K38 K29:K30 K21:K22 K13:K14 K9:K10 K17:K18 K65:K66 K33:K34 K41:K42 K49:K50 K57:K58 K25:K26" xr:uid="{8B46761C-FF44-4F45-B81F-4AEE3FA8DBE7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5 T74:T75 Z73:AB75 V65:X66 AD73:AF75 M65:N66 R65:T66 AD65:AF66 Z65:AB66 R74:R75 S75 V74:V75 W74:W75 X74:X75" xr:uid="{083EE0B6-EB04-4A92-B7A5-BC2426D3794A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AI74" formula="1"/>
    <ignoredError sqref="K74" unlocked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tabColor rgb="FF33CCFF"/>
    <pageSetUpPr fitToPage="1"/>
  </sheetPr>
  <dimension ref="A1:Y42"/>
  <sheetViews>
    <sheetView topLeftCell="A7" zoomScaleNormal="100" workbookViewId="0">
      <selection activeCell="W25" sqref="W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79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+'24-01-010 Ind. Prog. Bonif. '!J11</f>
        <v>0</v>
      </c>
      <c r="C8" s="40">
        <f>+'24-01-010 Ind. Prog. Bonif. '!K11</f>
        <v>0</v>
      </c>
      <c r="D8" s="40">
        <f>+'24-01-010 Ind. Prog. Bonif. '!M11</f>
        <v>0</v>
      </c>
      <c r="E8" s="40">
        <f>+'24-01-010 Ind. Prog. Bonif. '!N11</f>
        <v>0</v>
      </c>
      <c r="F8" s="40">
        <f>+'24-01-010 Ind. Prog. Bonif. '!O11</f>
        <v>0</v>
      </c>
      <c r="G8" s="40">
        <f>+'24-01-010 Ind. Prog. Bonif. '!R11</f>
        <v>0</v>
      </c>
      <c r="H8" s="40">
        <f>+'24-01-010 Ind. Prog. Bonif. '!S11</f>
        <v>0</v>
      </c>
      <c r="I8" s="40">
        <f>+'24-01-010 Ind. Prog. Bonif. '!T11</f>
        <v>0</v>
      </c>
      <c r="J8" s="40">
        <f>+'24-01-010 Ind. Prog. Bonif. '!U11</f>
        <v>0</v>
      </c>
      <c r="K8" s="40">
        <f>+'24-01-010 Ind. Prog. Bonif. '!V11</f>
        <v>0</v>
      </c>
      <c r="L8" s="40">
        <f>+'24-01-010 Ind. Prog. Bonif. '!W11</f>
        <v>0</v>
      </c>
      <c r="M8" s="40">
        <f>+'24-01-010 Ind. Prog. Bonif. '!X11</f>
        <v>0</v>
      </c>
      <c r="N8" s="40">
        <f>+'24-01-010 Ind. Prog. Bonif. '!Y11</f>
        <v>0</v>
      </c>
      <c r="O8" s="40">
        <f>+'24-01-010 Ind. Prog. Bonif. '!Z11</f>
        <v>0</v>
      </c>
      <c r="P8" s="40">
        <f>+'24-01-010 Ind. Prog. Bonif. '!AA11</f>
        <v>0</v>
      </c>
      <c r="Q8" s="40">
        <f>+'24-01-010 Ind. Prog. Bonif. '!AB11</f>
        <v>0</v>
      </c>
      <c r="R8" s="40">
        <f>+'24-01-010 Ind. Prog. Bonif. '!AC11</f>
        <v>0</v>
      </c>
      <c r="S8" s="40">
        <f>+'24-01-010 Ind. Prog. Bonif. '!AD11</f>
        <v>0</v>
      </c>
      <c r="T8" s="40">
        <f>+'24-01-010 Ind. Prog. Bonif. '!AE11</f>
        <v>0</v>
      </c>
      <c r="U8" s="40">
        <f>+'24-01-010 Ind. Prog. Bonif. '!AF11</f>
        <v>0</v>
      </c>
      <c r="V8" s="40">
        <f>+'24-01-010 Ind. Prog. Bonif. '!AG11</f>
        <v>0</v>
      </c>
      <c r="W8" s="40">
        <f>+'24-01-010 Ind. Prog. Bonif. '!AH11</f>
        <v>0</v>
      </c>
      <c r="X8" s="61">
        <f>+'24-01-010 Ind. Prog. Bonif. '!AI11</f>
        <v>0</v>
      </c>
      <c r="Y8" s="61">
        <f>+'24-01-010 Ind. Prog. Bonif. '!AJ11</f>
        <v>0</v>
      </c>
    </row>
    <row r="9" spans="1:25" ht="24.75" customHeight="1" x14ac:dyDescent="0.25">
      <c r="A9" s="60" t="s">
        <v>45</v>
      </c>
      <c r="B9" s="40">
        <f>+'24-01-010 Ind. Prog. Bonif. '!J15</f>
        <v>0</v>
      </c>
      <c r="C9" s="40">
        <f>+'24-01-010 Ind. Prog. Bonif. '!K15</f>
        <v>0</v>
      </c>
      <c r="D9" s="40">
        <f>+'24-01-010 Ind. Prog. Bonif. '!M15</f>
        <v>0</v>
      </c>
      <c r="E9" s="40">
        <f>+'24-01-010 Ind. Prog. Bonif. '!N15</f>
        <v>0</v>
      </c>
      <c r="F9" s="40">
        <f>+'24-01-010 Ind. Prog. Bonif. '!O15</f>
        <v>0</v>
      </c>
      <c r="G9" s="40">
        <f>+'24-01-010 Ind. Prog. Bonif. '!R15</f>
        <v>0</v>
      </c>
      <c r="H9" s="40">
        <f>+'24-01-010 Ind. Prog. Bonif. '!S15</f>
        <v>0</v>
      </c>
      <c r="I9" s="40">
        <f>+'24-01-010 Ind. Prog. Bonif. '!T15</f>
        <v>0</v>
      </c>
      <c r="J9" s="40">
        <f>+'24-01-010 Ind. Prog. Bonif. '!U15</f>
        <v>0</v>
      </c>
      <c r="K9" s="40">
        <f>+'24-01-010 Ind. Prog. Bonif. '!V15</f>
        <v>0</v>
      </c>
      <c r="L9" s="40">
        <f>+'24-01-010 Ind. Prog. Bonif. '!W15</f>
        <v>0</v>
      </c>
      <c r="M9" s="40">
        <f>+'24-01-010 Ind. Prog. Bonif. '!X15</f>
        <v>0</v>
      </c>
      <c r="N9" s="40">
        <f>+'24-01-010 Ind. Prog. Bonif. '!Y15</f>
        <v>0</v>
      </c>
      <c r="O9" s="40">
        <f>+'24-01-010 Ind. Prog. Bonif. '!Z15</f>
        <v>0</v>
      </c>
      <c r="P9" s="40">
        <f>+'24-01-010 Ind. Prog. Bonif. '!AA15</f>
        <v>0</v>
      </c>
      <c r="Q9" s="40">
        <f>+'24-01-010 Ind. Prog. Bonif. '!AB15</f>
        <v>0</v>
      </c>
      <c r="R9" s="40">
        <f>+'24-01-010 Ind. Prog. Bonif. '!AC15</f>
        <v>0</v>
      </c>
      <c r="S9" s="40">
        <f>+'24-01-010 Ind. Prog. Bonif. '!AD15</f>
        <v>0</v>
      </c>
      <c r="T9" s="40">
        <f>+'24-01-010 Ind. Prog. Bonif. '!AE15</f>
        <v>0</v>
      </c>
      <c r="U9" s="40">
        <f>+'24-01-010 Ind. Prog. Bonif. '!AF15</f>
        <v>0</v>
      </c>
      <c r="V9" s="40">
        <f>+'24-01-010 Ind. Prog. Bonif. '!AG15</f>
        <v>0</v>
      </c>
      <c r="W9" s="40">
        <f>+'24-01-010 Ind. Prog. Bonif. '!AH15</f>
        <v>0</v>
      </c>
      <c r="X9" s="61">
        <f>+'24-01-010 Ind. Prog. Bonif. '!AI15</f>
        <v>0</v>
      </c>
      <c r="Y9" s="61">
        <f>+'24-01-010 Ind. Prog. Bonif. '!AJ15</f>
        <v>0</v>
      </c>
    </row>
    <row r="10" spans="1:25" ht="24.75" customHeight="1" x14ac:dyDescent="0.25">
      <c r="A10" s="60" t="s">
        <v>47</v>
      </c>
      <c r="B10" s="40">
        <f>+'24-01-010 Ind. Prog. Bonif. '!J19</f>
        <v>0</v>
      </c>
      <c r="C10" s="40">
        <f>+'24-01-010 Ind. Prog. Bonif. '!K19</f>
        <v>0</v>
      </c>
      <c r="D10" s="40">
        <f>+'24-01-010 Ind. Prog. Bonif. '!M19</f>
        <v>0</v>
      </c>
      <c r="E10" s="40">
        <f>+'24-01-010 Ind. Prog. Bonif. '!N19</f>
        <v>0</v>
      </c>
      <c r="F10" s="40">
        <f>+'24-01-010 Ind. Prog. Bonif. '!O19</f>
        <v>0</v>
      </c>
      <c r="G10" s="40">
        <f>+'24-01-010 Ind. Prog. Bonif. '!R19</f>
        <v>0</v>
      </c>
      <c r="H10" s="40">
        <f>+'24-01-010 Ind. Prog. Bonif. '!S19</f>
        <v>0</v>
      </c>
      <c r="I10" s="40">
        <f>+'24-01-010 Ind. Prog. Bonif. '!T19</f>
        <v>0</v>
      </c>
      <c r="J10" s="40">
        <f>+'24-01-010 Ind. Prog. Bonif. '!U19</f>
        <v>0</v>
      </c>
      <c r="K10" s="40">
        <f>+'24-01-010 Ind. Prog. Bonif. '!V19</f>
        <v>0</v>
      </c>
      <c r="L10" s="40">
        <f>+'24-01-010 Ind. Prog. Bonif. '!W19</f>
        <v>0</v>
      </c>
      <c r="M10" s="40">
        <f>+'24-01-010 Ind. Prog. Bonif. '!X19</f>
        <v>0</v>
      </c>
      <c r="N10" s="40">
        <f>+'24-01-010 Ind. Prog. Bonif. '!Y19</f>
        <v>0</v>
      </c>
      <c r="O10" s="40">
        <f>+'24-01-010 Ind. Prog. Bonif. '!Z19</f>
        <v>0</v>
      </c>
      <c r="P10" s="40">
        <f>+'24-01-010 Ind. Prog. Bonif. '!AA19</f>
        <v>0</v>
      </c>
      <c r="Q10" s="40">
        <f>+'24-01-010 Ind. Prog. Bonif. '!AB19</f>
        <v>0</v>
      </c>
      <c r="R10" s="40">
        <f>+'24-01-010 Ind. Prog. Bonif. '!AC19</f>
        <v>0</v>
      </c>
      <c r="S10" s="40">
        <f>+'24-01-010 Ind. Prog. Bonif. '!AD19</f>
        <v>0</v>
      </c>
      <c r="T10" s="40">
        <f>+'24-01-010 Ind. Prog. Bonif. '!AE19</f>
        <v>0</v>
      </c>
      <c r="U10" s="40">
        <f>+'24-01-010 Ind. Prog. Bonif. '!AF19</f>
        <v>0</v>
      </c>
      <c r="V10" s="40">
        <f>+'24-01-010 Ind. Prog. Bonif. '!AG19</f>
        <v>0</v>
      </c>
      <c r="W10" s="40">
        <f>+'24-01-010 Ind. Prog. Bonif. '!AH19</f>
        <v>0</v>
      </c>
      <c r="X10" s="61">
        <f>+'24-01-010 Ind. Prog. Bonif. '!AI19</f>
        <v>0</v>
      </c>
      <c r="Y10" s="61">
        <f>+'24-01-010 Ind. Prog. Bonif. '!AJ19</f>
        <v>0</v>
      </c>
    </row>
    <row r="11" spans="1:25" ht="24.75" customHeight="1" x14ac:dyDescent="0.25">
      <c r="A11" s="60" t="s">
        <v>49</v>
      </c>
      <c r="B11" s="40">
        <f>+'24-01-010 Ind. Prog. Bonif. '!J23</f>
        <v>0</v>
      </c>
      <c r="C11" s="40">
        <f>+'24-01-010 Ind. Prog. Bonif. '!K23</f>
        <v>0</v>
      </c>
      <c r="D11" s="40">
        <f>+'24-01-010 Ind. Prog. Bonif. '!M23</f>
        <v>0</v>
      </c>
      <c r="E11" s="40">
        <f>+'24-01-010 Ind. Prog. Bonif. '!N23</f>
        <v>0</v>
      </c>
      <c r="F11" s="40">
        <f>+'24-01-010 Ind. Prog. Bonif. '!O23</f>
        <v>0</v>
      </c>
      <c r="G11" s="40">
        <f>+'24-01-010 Ind. Prog. Bonif. '!R23</f>
        <v>0</v>
      </c>
      <c r="H11" s="40">
        <f>+'24-01-010 Ind. Prog. Bonif. '!S23</f>
        <v>0</v>
      </c>
      <c r="I11" s="40">
        <f>+'24-01-010 Ind. Prog. Bonif. '!T23</f>
        <v>0</v>
      </c>
      <c r="J11" s="40">
        <f>+'24-01-010 Ind. Prog. Bonif. '!U23</f>
        <v>0</v>
      </c>
      <c r="K11" s="40">
        <f>+'24-01-010 Ind. Prog. Bonif. '!V23</f>
        <v>0</v>
      </c>
      <c r="L11" s="40">
        <f>+'24-01-010 Ind. Prog. Bonif. '!W23</f>
        <v>0</v>
      </c>
      <c r="M11" s="40">
        <f>+'24-01-010 Ind. Prog. Bonif. '!X23</f>
        <v>0</v>
      </c>
      <c r="N11" s="40">
        <f>+'24-01-010 Ind. Prog. Bonif. '!Y23</f>
        <v>0</v>
      </c>
      <c r="O11" s="40">
        <f>+'24-01-010 Ind. Prog. Bonif. '!Z23</f>
        <v>0</v>
      </c>
      <c r="P11" s="40">
        <f>+'24-01-010 Ind. Prog. Bonif. '!AA23</f>
        <v>0</v>
      </c>
      <c r="Q11" s="40">
        <f>+'24-01-010 Ind. Prog. Bonif. '!AB23</f>
        <v>0</v>
      </c>
      <c r="R11" s="40">
        <f>+'24-01-010 Ind. Prog. Bonif. '!AC23</f>
        <v>0</v>
      </c>
      <c r="S11" s="40">
        <f>+'24-01-010 Ind. Prog. Bonif. '!AD23</f>
        <v>0</v>
      </c>
      <c r="T11" s="40">
        <f>+'24-01-010 Ind. Prog. Bonif. '!AE23</f>
        <v>0</v>
      </c>
      <c r="U11" s="40">
        <f>+'24-01-010 Ind. Prog. Bonif. '!AF23</f>
        <v>0</v>
      </c>
      <c r="V11" s="40">
        <f>+'24-01-010 Ind. Prog. Bonif. '!AG23</f>
        <v>0</v>
      </c>
      <c r="W11" s="40">
        <f>+'24-01-010 Ind. Prog. Bonif. '!AH23</f>
        <v>0</v>
      </c>
      <c r="X11" s="61">
        <f>+'24-01-010 Ind. Prog. Bonif. '!AI23</f>
        <v>0</v>
      </c>
      <c r="Y11" s="61">
        <f>+'24-01-010 Ind. Prog. Bonif. '!AJ23</f>
        <v>0</v>
      </c>
    </row>
    <row r="12" spans="1:25" ht="24.75" customHeight="1" x14ac:dyDescent="0.25">
      <c r="A12" s="60" t="s">
        <v>51</v>
      </c>
      <c r="B12" s="40">
        <f>+'24-01-010 Ind. Prog. Bonif. '!J27</f>
        <v>720000</v>
      </c>
      <c r="C12" s="40">
        <f>+'24-01-010 Ind. Prog. Bonif. '!K27</f>
        <v>720000</v>
      </c>
      <c r="D12" s="40">
        <f>+'24-01-010 Ind. Prog. Bonif. '!M27</f>
        <v>0</v>
      </c>
      <c r="E12" s="40">
        <f>+'24-01-010 Ind. Prog. Bonif. '!N27</f>
        <v>0</v>
      </c>
      <c r="F12" s="40">
        <f>+'24-01-010 Ind. Prog. Bonif. '!O27</f>
        <v>0</v>
      </c>
      <c r="G12" s="40">
        <f>+'24-01-010 Ind. Prog. Bonif. '!R27</f>
        <v>0</v>
      </c>
      <c r="H12" s="40">
        <f>+'24-01-010 Ind. Prog. Bonif. '!S27</f>
        <v>0</v>
      </c>
      <c r="I12" s="40">
        <f>+'24-01-010 Ind. Prog. Bonif. '!T27</f>
        <v>0</v>
      </c>
      <c r="J12" s="40">
        <f>+'24-01-010 Ind. Prog. Bonif. '!U27</f>
        <v>0</v>
      </c>
      <c r="K12" s="40">
        <f>+'24-01-010 Ind. Prog. Bonif. '!V27</f>
        <v>0</v>
      </c>
      <c r="L12" s="40">
        <f>+'24-01-010 Ind. Prog. Bonif. '!W27</f>
        <v>720000</v>
      </c>
      <c r="M12" s="40">
        <f>+'24-01-010 Ind. Prog. Bonif. '!X27</f>
        <v>0</v>
      </c>
      <c r="N12" s="40">
        <f>+'24-01-010 Ind. Prog. Bonif. '!Y27</f>
        <v>720000</v>
      </c>
      <c r="O12" s="40">
        <f>+'24-01-010 Ind. Prog. Bonif. '!Z27</f>
        <v>0</v>
      </c>
      <c r="P12" s="40">
        <f>+'24-01-010 Ind. Prog. Bonif. '!AA27</f>
        <v>0</v>
      </c>
      <c r="Q12" s="40">
        <f>+'24-01-010 Ind. Prog. Bonif. '!AB27</f>
        <v>0</v>
      </c>
      <c r="R12" s="40">
        <f>+'24-01-010 Ind. Prog. Bonif. '!AC27</f>
        <v>0</v>
      </c>
      <c r="S12" s="40">
        <f>+'24-01-010 Ind. Prog. Bonif. '!AD27</f>
        <v>0</v>
      </c>
      <c r="T12" s="40">
        <f>+'24-01-010 Ind. Prog. Bonif. '!AE27</f>
        <v>0</v>
      </c>
      <c r="U12" s="40">
        <f>+'24-01-010 Ind. Prog. Bonif. '!AF27</f>
        <v>0</v>
      </c>
      <c r="V12" s="40">
        <f>+'24-01-010 Ind. Prog. Bonif. '!AG27</f>
        <v>0</v>
      </c>
      <c r="W12" s="40">
        <f>+'24-01-010 Ind. Prog. Bonif. '!AH27</f>
        <v>720000</v>
      </c>
      <c r="X12" s="61">
        <f>+'24-01-010 Ind. Prog. Bonif. '!AI27</f>
        <v>1</v>
      </c>
      <c r="Y12" s="61">
        <f>+'24-01-010 Ind. Prog. Bonif. '!AJ27</f>
        <v>2.4406240876289336E-5</v>
      </c>
    </row>
    <row r="13" spans="1:25" ht="24.75" customHeight="1" x14ac:dyDescent="0.25">
      <c r="A13" s="60" t="s">
        <v>53</v>
      </c>
      <c r="B13" s="40">
        <f>+'24-01-010 Ind. Prog. Bonif. '!J31</f>
        <v>200000</v>
      </c>
      <c r="C13" s="40">
        <f>+'24-01-010 Ind. Prog. Bonif. '!K31</f>
        <v>200000</v>
      </c>
      <c r="D13" s="40">
        <f>+'24-01-010 Ind. Prog. Bonif. '!M31</f>
        <v>0</v>
      </c>
      <c r="E13" s="40">
        <f>+'24-01-010 Ind. Prog. Bonif. '!N31</f>
        <v>0</v>
      </c>
      <c r="F13" s="40">
        <f>+'24-01-010 Ind. Prog. Bonif. '!O31</f>
        <v>0</v>
      </c>
      <c r="G13" s="40">
        <f>+'24-01-010 Ind. Prog. Bonif. '!R31</f>
        <v>0</v>
      </c>
      <c r="H13" s="40">
        <f>+'24-01-010 Ind. Prog. Bonif. '!S31</f>
        <v>0</v>
      </c>
      <c r="I13" s="40">
        <f>+'24-01-010 Ind. Prog. Bonif. '!T31</f>
        <v>0</v>
      </c>
      <c r="J13" s="40">
        <f>+'24-01-010 Ind. Prog. Bonif. '!U31</f>
        <v>0</v>
      </c>
      <c r="K13" s="40">
        <f>+'24-01-010 Ind. Prog. Bonif. '!V31</f>
        <v>0</v>
      </c>
      <c r="L13" s="40">
        <f>+'24-01-010 Ind. Prog. Bonif. '!W31</f>
        <v>0</v>
      </c>
      <c r="M13" s="40">
        <f>+'24-01-010 Ind. Prog. Bonif. '!X31</f>
        <v>0</v>
      </c>
      <c r="N13" s="40">
        <f>+'24-01-010 Ind. Prog. Bonif. '!Y31</f>
        <v>0</v>
      </c>
      <c r="O13" s="40">
        <f>+'24-01-010 Ind. Prog. Bonif. '!Z31</f>
        <v>0</v>
      </c>
      <c r="P13" s="40">
        <f>+'24-01-010 Ind. Prog. Bonif. '!AA31</f>
        <v>0</v>
      </c>
      <c r="Q13" s="40">
        <f>+'24-01-010 Ind. Prog. Bonif. '!AB31</f>
        <v>0</v>
      </c>
      <c r="R13" s="40">
        <f>+'24-01-010 Ind. Prog. Bonif. '!AC31</f>
        <v>0</v>
      </c>
      <c r="S13" s="40">
        <f>+'24-01-010 Ind. Prog. Bonif. '!AD31</f>
        <v>0</v>
      </c>
      <c r="T13" s="40">
        <f>+'24-01-010 Ind. Prog. Bonif. '!AE31</f>
        <v>0</v>
      </c>
      <c r="U13" s="40">
        <f>+'24-01-010 Ind. Prog. Bonif. '!AF31</f>
        <v>0</v>
      </c>
      <c r="V13" s="40">
        <f>+'24-01-010 Ind. Prog. Bonif. '!AG31</f>
        <v>0</v>
      </c>
      <c r="W13" s="40">
        <f>+'24-01-010 Ind. Prog. Bonif. '!AH31</f>
        <v>0</v>
      </c>
      <c r="X13" s="61">
        <f>+'24-01-010 Ind. Prog. Bonif. '!AI31</f>
        <v>0</v>
      </c>
      <c r="Y13" s="61">
        <f>+'24-01-010 Ind. Prog. Bonif. '!AJ31</f>
        <v>0</v>
      </c>
    </row>
    <row r="14" spans="1:25" ht="24.75" customHeight="1" x14ac:dyDescent="0.25">
      <c r="A14" s="60" t="s">
        <v>55</v>
      </c>
      <c r="B14" s="40">
        <f>+'24-01-010 Ind. Prog. Bonif. '!J35</f>
        <v>0</v>
      </c>
      <c r="C14" s="40">
        <f>+'24-01-010 Ind. Prog. Bonif. '!K35</f>
        <v>0</v>
      </c>
      <c r="D14" s="40">
        <f>+'24-01-010 Ind. Prog. Bonif. '!M35</f>
        <v>0</v>
      </c>
      <c r="E14" s="40">
        <f>+'24-01-010 Ind. Prog. Bonif. '!N35</f>
        <v>0</v>
      </c>
      <c r="F14" s="40">
        <f>+'24-01-010 Ind. Prog. Bonif. '!O35</f>
        <v>0</v>
      </c>
      <c r="G14" s="40">
        <f>+'24-01-010 Ind. Prog. Bonif. '!R35</f>
        <v>0</v>
      </c>
      <c r="H14" s="40">
        <f>+'24-01-010 Ind. Prog. Bonif. '!S35</f>
        <v>0</v>
      </c>
      <c r="I14" s="40">
        <f>+'24-01-010 Ind. Prog. Bonif. '!T35</f>
        <v>0</v>
      </c>
      <c r="J14" s="40">
        <f>+'24-01-010 Ind. Prog. Bonif. '!U35</f>
        <v>0</v>
      </c>
      <c r="K14" s="40">
        <f>+'24-01-010 Ind. Prog. Bonif. '!V35</f>
        <v>0</v>
      </c>
      <c r="L14" s="40">
        <f>+'24-01-010 Ind. Prog. Bonif. '!W35</f>
        <v>0</v>
      </c>
      <c r="M14" s="40">
        <f>+'24-01-010 Ind. Prog. Bonif. '!X35</f>
        <v>0</v>
      </c>
      <c r="N14" s="40">
        <f>+'24-01-010 Ind. Prog. Bonif. '!Y35</f>
        <v>0</v>
      </c>
      <c r="O14" s="40">
        <f>+'24-01-010 Ind. Prog. Bonif. '!Z35</f>
        <v>0</v>
      </c>
      <c r="P14" s="40">
        <f>+'24-01-010 Ind. Prog. Bonif. '!AA35</f>
        <v>0</v>
      </c>
      <c r="Q14" s="40">
        <f>+'24-01-010 Ind. Prog. Bonif. '!AB35</f>
        <v>0</v>
      </c>
      <c r="R14" s="40">
        <f>+'24-01-010 Ind. Prog. Bonif. '!AC35</f>
        <v>0</v>
      </c>
      <c r="S14" s="40">
        <f>+'24-01-010 Ind. Prog. Bonif. '!AD35</f>
        <v>0</v>
      </c>
      <c r="T14" s="40">
        <f>+'24-01-010 Ind. Prog. Bonif. '!AE35</f>
        <v>0</v>
      </c>
      <c r="U14" s="40">
        <f>+'24-01-010 Ind. Prog. Bonif. '!AF35</f>
        <v>0</v>
      </c>
      <c r="V14" s="40">
        <f>+'24-01-010 Ind. Prog. Bonif. '!AG35</f>
        <v>0</v>
      </c>
      <c r="W14" s="40">
        <f>+'24-01-010 Ind. Prog. Bonif. '!AH35</f>
        <v>0</v>
      </c>
      <c r="X14" s="61">
        <f>+'24-01-010 Ind. Prog. Bonif. '!AI35</f>
        <v>0</v>
      </c>
      <c r="Y14" s="61">
        <f>+'24-01-010 Ind. Prog. Bonif. '!AJ35</f>
        <v>0</v>
      </c>
    </row>
    <row r="15" spans="1:25" ht="24.75" customHeight="1" x14ac:dyDescent="0.25">
      <c r="A15" s="60" t="s">
        <v>57</v>
      </c>
      <c r="B15" s="40">
        <f>+'24-01-010 Ind. Prog. Bonif. '!J39</f>
        <v>0</v>
      </c>
      <c r="C15" s="40">
        <f>+'24-01-010 Ind. Prog. Bonif. '!K39</f>
        <v>0</v>
      </c>
      <c r="D15" s="40">
        <f>+'24-01-010 Ind. Prog. Bonif. '!M39</f>
        <v>0</v>
      </c>
      <c r="E15" s="40">
        <f>+'24-01-010 Ind. Prog. Bonif. '!N39</f>
        <v>0</v>
      </c>
      <c r="F15" s="40">
        <f>+'24-01-010 Ind. Prog. Bonif. '!O39</f>
        <v>0</v>
      </c>
      <c r="G15" s="40">
        <f>+'24-01-010 Ind. Prog. Bonif. '!R39</f>
        <v>0</v>
      </c>
      <c r="H15" s="40">
        <f>+'24-01-010 Ind. Prog. Bonif. '!S39</f>
        <v>0</v>
      </c>
      <c r="I15" s="40">
        <f>+'24-01-010 Ind. Prog. Bonif. '!T39</f>
        <v>0</v>
      </c>
      <c r="J15" s="40">
        <f>+'24-01-010 Ind. Prog. Bonif. '!U39</f>
        <v>0</v>
      </c>
      <c r="K15" s="40">
        <f>+'24-01-010 Ind. Prog. Bonif. '!V39</f>
        <v>0</v>
      </c>
      <c r="L15" s="40">
        <f>+'24-01-010 Ind. Prog. Bonif. '!W39</f>
        <v>0</v>
      </c>
      <c r="M15" s="40">
        <f>+'24-01-010 Ind. Prog. Bonif. '!X39</f>
        <v>0</v>
      </c>
      <c r="N15" s="40">
        <f>+'24-01-010 Ind. Prog. Bonif. '!Y39</f>
        <v>0</v>
      </c>
      <c r="O15" s="40">
        <f>+'24-01-010 Ind. Prog. Bonif. '!Z39</f>
        <v>0</v>
      </c>
      <c r="P15" s="40">
        <f>+'24-01-010 Ind. Prog. Bonif. '!AA39</f>
        <v>0</v>
      </c>
      <c r="Q15" s="40">
        <f>+'24-01-010 Ind. Prog. Bonif. '!AB39</f>
        <v>0</v>
      </c>
      <c r="R15" s="40">
        <f>+'24-01-010 Ind. Prog. Bonif. '!AC39</f>
        <v>0</v>
      </c>
      <c r="S15" s="40">
        <f>+'24-01-010 Ind. Prog. Bonif. '!AD39</f>
        <v>0</v>
      </c>
      <c r="T15" s="40">
        <f>+'24-01-010 Ind. Prog. Bonif. '!AE39</f>
        <v>0</v>
      </c>
      <c r="U15" s="40">
        <f>+'24-01-010 Ind. Prog. Bonif. '!AF39</f>
        <v>0</v>
      </c>
      <c r="V15" s="40">
        <f>+'24-01-010 Ind. Prog. Bonif. '!AG39</f>
        <v>0</v>
      </c>
      <c r="W15" s="40">
        <f>+'24-01-010 Ind. Prog. Bonif. '!AH39</f>
        <v>0</v>
      </c>
      <c r="X15" s="61">
        <f>+'24-01-010 Ind. Prog. Bonif. '!AI39</f>
        <v>0</v>
      </c>
      <c r="Y15" s="61">
        <f>+'24-01-010 Ind. Prog. Bonif. '!AJ39</f>
        <v>0</v>
      </c>
    </row>
    <row r="16" spans="1:25" ht="24.75" customHeight="1" x14ac:dyDescent="0.25">
      <c r="A16" s="60" t="s">
        <v>59</v>
      </c>
      <c r="B16" s="40">
        <f>+'24-01-010 Ind. Prog. Bonif. '!J43</f>
        <v>1500000</v>
      </c>
      <c r="C16" s="40">
        <f>+'24-01-010 Ind. Prog. Bonif. '!K43</f>
        <v>711002</v>
      </c>
      <c r="D16" s="40">
        <f>+'24-01-010 Ind. Prog. Bonif. '!M43</f>
        <v>0</v>
      </c>
      <c r="E16" s="40">
        <f>+'24-01-010 Ind. Prog. Bonif. '!N43</f>
        <v>0</v>
      </c>
      <c r="F16" s="40">
        <f>+'24-01-010 Ind. Prog. Bonif. '!O43</f>
        <v>0</v>
      </c>
      <c r="G16" s="40">
        <f>+'24-01-010 Ind. Prog. Bonif. '!R43</f>
        <v>711002</v>
      </c>
      <c r="H16" s="40">
        <f>+'24-01-010 Ind. Prog. Bonif. '!S43</f>
        <v>0</v>
      </c>
      <c r="I16" s="40">
        <f>+'24-01-010 Ind. Prog. Bonif. '!T43</f>
        <v>0</v>
      </c>
      <c r="J16" s="40">
        <f>+'24-01-010 Ind. Prog. Bonif. '!U43</f>
        <v>711002</v>
      </c>
      <c r="K16" s="40">
        <f>+'24-01-010 Ind. Prog. Bonif. '!V43</f>
        <v>0</v>
      </c>
      <c r="L16" s="40">
        <f>+'24-01-010 Ind. Prog. Bonif. '!W43</f>
        <v>0</v>
      </c>
      <c r="M16" s="40">
        <f>+'24-01-010 Ind. Prog. Bonif. '!X43</f>
        <v>0</v>
      </c>
      <c r="N16" s="40">
        <f>+'24-01-010 Ind. Prog. Bonif. '!Y43</f>
        <v>0</v>
      </c>
      <c r="O16" s="40">
        <f>+'24-01-010 Ind. Prog. Bonif. '!Z43</f>
        <v>0</v>
      </c>
      <c r="P16" s="40">
        <f>+'24-01-010 Ind. Prog. Bonif. '!AA43</f>
        <v>0</v>
      </c>
      <c r="Q16" s="40">
        <f>+'24-01-010 Ind. Prog. Bonif. '!AB43</f>
        <v>0</v>
      </c>
      <c r="R16" s="40">
        <f>+'24-01-010 Ind. Prog. Bonif. '!AC43</f>
        <v>0</v>
      </c>
      <c r="S16" s="40">
        <f>+'24-01-010 Ind. Prog. Bonif. '!AD43</f>
        <v>0</v>
      </c>
      <c r="T16" s="40">
        <f>+'24-01-010 Ind. Prog. Bonif. '!AE43</f>
        <v>0</v>
      </c>
      <c r="U16" s="40">
        <f>+'24-01-010 Ind. Prog. Bonif. '!AF43</f>
        <v>0</v>
      </c>
      <c r="V16" s="40">
        <f>+'24-01-010 Ind. Prog. Bonif. '!AG43</f>
        <v>0</v>
      </c>
      <c r="W16" s="40">
        <f>+'24-01-010 Ind. Prog. Bonif. '!AH43</f>
        <v>711002</v>
      </c>
      <c r="X16" s="61">
        <f>+'24-01-010 Ind. Prog. Bonif. '!AI43</f>
        <v>0.47400133333333333</v>
      </c>
      <c r="Y16" s="61">
        <f>+'24-01-010 Ind. Prog. Bonif. '!AJ43</f>
        <v>2.4101230660449266E-5</v>
      </c>
    </row>
    <row r="17" spans="1:25" ht="24.75" customHeight="1" x14ac:dyDescent="0.25">
      <c r="A17" s="60" t="s">
        <v>61</v>
      </c>
      <c r="B17" s="40">
        <f>+'24-01-010 Ind. Prog. Bonif. '!J47</f>
        <v>0</v>
      </c>
      <c r="C17" s="40">
        <f>+'24-01-010 Ind. Prog. Bonif. '!K47</f>
        <v>0</v>
      </c>
      <c r="D17" s="40">
        <f>+'24-01-010 Ind. Prog. Bonif. '!M47</f>
        <v>0</v>
      </c>
      <c r="E17" s="40">
        <f>+'24-01-010 Ind. Prog. Bonif. '!N47</f>
        <v>0</v>
      </c>
      <c r="F17" s="40">
        <f>+'24-01-010 Ind. Prog. Bonif. '!O47</f>
        <v>0</v>
      </c>
      <c r="G17" s="40">
        <f>+'24-01-010 Ind. Prog. Bonif. '!R47</f>
        <v>0</v>
      </c>
      <c r="H17" s="40">
        <f>+'24-01-010 Ind. Prog. Bonif. '!S47</f>
        <v>0</v>
      </c>
      <c r="I17" s="40">
        <f>+'24-01-010 Ind. Prog. Bonif. '!T47</f>
        <v>0</v>
      </c>
      <c r="J17" s="40">
        <f>+'24-01-010 Ind. Prog. Bonif. '!U47</f>
        <v>0</v>
      </c>
      <c r="K17" s="40">
        <f>+'24-01-010 Ind. Prog. Bonif. '!V47</f>
        <v>0</v>
      </c>
      <c r="L17" s="40">
        <f>+'24-01-010 Ind. Prog. Bonif. '!W47</f>
        <v>0</v>
      </c>
      <c r="M17" s="40">
        <f>+'24-01-010 Ind. Prog. Bonif. '!X47</f>
        <v>0</v>
      </c>
      <c r="N17" s="40">
        <f>+'24-01-010 Ind. Prog. Bonif. '!Y47</f>
        <v>0</v>
      </c>
      <c r="O17" s="40">
        <f>+'24-01-010 Ind. Prog. Bonif. '!Z47</f>
        <v>0</v>
      </c>
      <c r="P17" s="40">
        <f>+'24-01-010 Ind. Prog. Bonif. '!AA47</f>
        <v>0</v>
      </c>
      <c r="Q17" s="40">
        <f>+'24-01-010 Ind. Prog. Bonif. '!AB47</f>
        <v>0</v>
      </c>
      <c r="R17" s="40">
        <f>+'24-01-010 Ind. Prog. Bonif. '!AC47</f>
        <v>0</v>
      </c>
      <c r="S17" s="40">
        <f>+'24-01-010 Ind. Prog. Bonif. '!AD47</f>
        <v>0</v>
      </c>
      <c r="T17" s="40">
        <f>+'24-01-010 Ind. Prog. Bonif. '!AE47</f>
        <v>0</v>
      </c>
      <c r="U17" s="40">
        <f>+'24-01-010 Ind. Prog. Bonif. '!AF47</f>
        <v>0</v>
      </c>
      <c r="V17" s="40">
        <f>+'24-01-010 Ind. Prog. Bonif. '!AG47</f>
        <v>0</v>
      </c>
      <c r="W17" s="40">
        <f>+'24-01-010 Ind. Prog. Bonif. '!AH47</f>
        <v>0</v>
      </c>
      <c r="X17" s="61">
        <f>+'24-01-010 Ind. Prog. Bonif. '!AI47</f>
        <v>0</v>
      </c>
      <c r="Y17" s="61">
        <f>+'24-01-010 Ind. Prog. Bonif. '!AJ44</f>
        <v>0</v>
      </c>
    </row>
    <row r="18" spans="1:25" ht="24.75" customHeight="1" x14ac:dyDescent="0.25">
      <c r="A18" s="60" t="s">
        <v>63</v>
      </c>
      <c r="B18" s="40">
        <f>+'24-01-010 Ind. Prog. Bonif. '!J51</f>
        <v>0</v>
      </c>
      <c r="C18" s="40">
        <f>+'24-01-010 Ind. Prog. Bonif. '!K51</f>
        <v>0</v>
      </c>
      <c r="D18" s="40">
        <f>+'24-01-010 Ind. Prog. Bonif. '!M51</f>
        <v>0</v>
      </c>
      <c r="E18" s="40">
        <f>+'24-01-010 Ind. Prog. Bonif. '!N51</f>
        <v>0</v>
      </c>
      <c r="F18" s="40">
        <f>+'24-01-010 Ind. Prog. Bonif. '!O51</f>
        <v>0</v>
      </c>
      <c r="G18" s="40">
        <f>+'24-01-010 Ind. Prog. Bonif. '!R51</f>
        <v>0</v>
      </c>
      <c r="H18" s="40">
        <f>+'24-01-010 Ind. Prog. Bonif. '!S51</f>
        <v>0</v>
      </c>
      <c r="I18" s="40">
        <f>+'24-01-010 Ind. Prog. Bonif. '!T51</f>
        <v>0</v>
      </c>
      <c r="J18" s="40">
        <f>+'24-01-010 Ind. Prog. Bonif. '!U51</f>
        <v>0</v>
      </c>
      <c r="K18" s="40">
        <f>+'24-01-010 Ind. Prog. Bonif. '!V51</f>
        <v>0</v>
      </c>
      <c r="L18" s="40">
        <f>+'24-01-010 Ind. Prog. Bonif. '!W51</f>
        <v>0</v>
      </c>
      <c r="M18" s="40">
        <f>+'24-01-010 Ind. Prog. Bonif. '!X51</f>
        <v>0</v>
      </c>
      <c r="N18" s="40">
        <f>+'24-01-010 Ind. Prog. Bonif. '!Y51</f>
        <v>0</v>
      </c>
      <c r="O18" s="40">
        <f>+'24-01-010 Ind. Prog. Bonif. '!Z51</f>
        <v>0</v>
      </c>
      <c r="P18" s="40">
        <f>+'24-01-010 Ind. Prog. Bonif. '!AA51</f>
        <v>0</v>
      </c>
      <c r="Q18" s="40">
        <f>+'24-01-010 Ind. Prog. Bonif. '!AB51</f>
        <v>0</v>
      </c>
      <c r="R18" s="40">
        <f>+'24-01-010 Ind. Prog. Bonif. '!AC51</f>
        <v>0</v>
      </c>
      <c r="S18" s="40">
        <f>+'24-01-010 Ind. Prog. Bonif. '!AD51</f>
        <v>0</v>
      </c>
      <c r="T18" s="40">
        <f>+'24-01-010 Ind. Prog. Bonif. '!AE51</f>
        <v>0</v>
      </c>
      <c r="U18" s="40">
        <f>+'24-01-010 Ind. Prog. Bonif. '!AF51</f>
        <v>0</v>
      </c>
      <c r="V18" s="40">
        <f>+'24-01-010 Ind. Prog. Bonif. '!AG51</f>
        <v>0</v>
      </c>
      <c r="W18" s="40">
        <f>+'24-01-010 Ind. Prog. Bonif. '!AH51</f>
        <v>0</v>
      </c>
      <c r="X18" s="61">
        <f>+'24-01-010 Ind. Prog. Bonif. '!AI51</f>
        <v>0</v>
      </c>
      <c r="Y18" s="61">
        <f>+'24-01-010 Ind. Prog. Bonif. '!AJ51</f>
        <v>0</v>
      </c>
    </row>
    <row r="19" spans="1:25" ht="24.75" customHeight="1" x14ac:dyDescent="0.25">
      <c r="A19" s="60" t="s">
        <v>65</v>
      </c>
      <c r="B19" s="40">
        <f>+'24-01-010 Ind. Prog. Bonif. '!J55</f>
        <v>0</v>
      </c>
      <c r="C19" s="40">
        <f>+'24-01-010 Ind. Prog. Bonif. '!K55</f>
        <v>0</v>
      </c>
      <c r="D19" s="40">
        <f>+'24-01-010 Ind. Prog. Bonif. '!M55</f>
        <v>0</v>
      </c>
      <c r="E19" s="40">
        <f>+'24-01-010 Ind. Prog. Bonif. '!N55</f>
        <v>0</v>
      </c>
      <c r="F19" s="40">
        <f>+'24-01-010 Ind. Prog. Bonif. '!O55</f>
        <v>0</v>
      </c>
      <c r="G19" s="40">
        <f>+'24-01-010 Ind. Prog. Bonif. '!R55</f>
        <v>0</v>
      </c>
      <c r="H19" s="40">
        <f>+'24-01-010 Ind. Prog. Bonif. '!S55</f>
        <v>0</v>
      </c>
      <c r="I19" s="40">
        <f>+'24-01-010 Ind. Prog. Bonif. '!T55</f>
        <v>0</v>
      </c>
      <c r="J19" s="40">
        <f>+'24-01-010 Ind. Prog. Bonif. '!U55</f>
        <v>0</v>
      </c>
      <c r="K19" s="40">
        <f>+'24-01-010 Ind. Prog. Bonif. '!V55</f>
        <v>0</v>
      </c>
      <c r="L19" s="40">
        <f>+'24-01-010 Ind. Prog. Bonif. '!W55</f>
        <v>0</v>
      </c>
      <c r="M19" s="40">
        <f>+'24-01-010 Ind. Prog. Bonif. '!X55</f>
        <v>0</v>
      </c>
      <c r="N19" s="40">
        <f>+'24-01-010 Ind. Prog. Bonif. '!Y55</f>
        <v>0</v>
      </c>
      <c r="O19" s="40">
        <f>+'24-01-010 Ind. Prog. Bonif. '!Z55</f>
        <v>0</v>
      </c>
      <c r="P19" s="40">
        <f>+'24-01-010 Ind. Prog. Bonif. '!AA55</f>
        <v>0</v>
      </c>
      <c r="Q19" s="40">
        <f>+'24-01-010 Ind. Prog. Bonif. '!AB55</f>
        <v>0</v>
      </c>
      <c r="R19" s="40">
        <f>+'24-01-010 Ind. Prog. Bonif. '!AC55</f>
        <v>0</v>
      </c>
      <c r="S19" s="40">
        <f>+'24-01-010 Ind. Prog. Bonif. '!AD55</f>
        <v>0</v>
      </c>
      <c r="T19" s="40">
        <f>+'24-01-010 Ind. Prog. Bonif. '!AE55</f>
        <v>0</v>
      </c>
      <c r="U19" s="40">
        <f>+'24-01-010 Ind. Prog. Bonif. '!AF55</f>
        <v>0</v>
      </c>
      <c r="V19" s="40">
        <f>+'24-01-010 Ind. Prog. Bonif. '!AG55</f>
        <v>0</v>
      </c>
      <c r="W19" s="40">
        <f>+'24-01-010 Ind. Prog. Bonif. '!AH55</f>
        <v>0</v>
      </c>
      <c r="X19" s="61">
        <f>+'24-01-010 Ind. Prog. Bonif. '!AI55</f>
        <v>0</v>
      </c>
      <c r="Y19" s="61">
        <f>+'24-01-010 Ind. Prog. Bonif. '!AJ55</f>
        <v>0</v>
      </c>
    </row>
    <row r="20" spans="1:25" ht="24.75" customHeight="1" x14ac:dyDescent="0.25">
      <c r="A20" s="62" t="s">
        <v>67</v>
      </c>
      <c r="B20" s="40">
        <f>+'24-01-010 Ind. Prog. Bonif. '!J59</f>
        <v>0</v>
      </c>
      <c r="C20" s="40">
        <f>+'24-01-010 Ind. Prog. Bonif. '!K59</f>
        <v>0</v>
      </c>
      <c r="D20" s="40">
        <f>+'24-01-010 Ind. Prog. Bonif. '!M59</f>
        <v>0</v>
      </c>
      <c r="E20" s="40">
        <f>+'24-01-010 Ind. Prog. Bonif. '!N59</f>
        <v>0</v>
      </c>
      <c r="F20" s="40">
        <f>+'24-01-010 Ind. Prog. Bonif. '!O59</f>
        <v>0</v>
      </c>
      <c r="G20" s="40">
        <f>+'24-01-010 Ind. Prog. Bonif. '!R59</f>
        <v>0</v>
      </c>
      <c r="H20" s="40">
        <f>+'24-01-010 Ind. Prog. Bonif. '!S59</f>
        <v>0</v>
      </c>
      <c r="I20" s="40">
        <f>+'24-01-010 Ind. Prog. Bonif. '!T59</f>
        <v>0</v>
      </c>
      <c r="J20" s="40">
        <f>+'24-01-010 Ind. Prog. Bonif. '!U59</f>
        <v>0</v>
      </c>
      <c r="K20" s="40">
        <f>+'24-01-010 Ind. Prog. Bonif. '!V59</f>
        <v>0</v>
      </c>
      <c r="L20" s="40">
        <f>+'24-01-010 Ind. Prog. Bonif. '!W59</f>
        <v>0</v>
      </c>
      <c r="M20" s="40">
        <f>+'24-01-010 Ind. Prog. Bonif. '!X59</f>
        <v>0</v>
      </c>
      <c r="N20" s="40">
        <f>+'24-01-010 Ind. Prog. Bonif. '!Y59</f>
        <v>0</v>
      </c>
      <c r="O20" s="40">
        <f>+'24-01-010 Ind. Prog. Bonif. '!Z59</f>
        <v>0</v>
      </c>
      <c r="P20" s="40">
        <f>+'24-01-010 Ind. Prog. Bonif. '!AA59</f>
        <v>0</v>
      </c>
      <c r="Q20" s="40">
        <f>+'24-01-010 Ind. Prog. Bonif. '!AB59</f>
        <v>0</v>
      </c>
      <c r="R20" s="40">
        <f>+'24-01-010 Ind. Prog. Bonif. '!AC59</f>
        <v>0</v>
      </c>
      <c r="S20" s="40">
        <f>+'24-01-010 Ind. Prog. Bonif. '!AD59</f>
        <v>0</v>
      </c>
      <c r="T20" s="40">
        <f>+'24-01-010 Ind. Prog. Bonif. '!AE59</f>
        <v>0</v>
      </c>
      <c r="U20" s="40">
        <f>+'24-01-010 Ind. Prog. Bonif. '!AF59</f>
        <v>0</v>
      </c>
      <c r="V20" s="40">
        <f>+'24-01-010 Ind. Prog. Bonif. '!AG59</f>
        <v>0</v>
      </c>
      <c r="W20" s="40">
        <f>+'24-01-010 Ind. Prog. Bonif. '!AH59</f>
        <v>0</v>
      </c>
      <c r="X20" s="61">
        <f>+'24-01-010 Ind. Prog. Bonif. '!AI59</f>
        <v>0</v>
      </c>
      <c r="Y20" s="61">
        <f>+'24-01-010 Ind. Prog. Bonif. '!AJ59</f>
        <v>0</v>
      </c>
    </row>
    <row r="21" spans="1:25" ht="24.75" customHeight="1" x14ac:dyDescent="0.25">
      <c r="A21" s="62" t="s">
        <v>69</v>
      </c>
      <c r="B21" s="40">
        <f>+'24-01-010 Ind. Prog. Bonif. '!J63</f>
        <v>650000</v>
      </c>
      <c r="C21" s="40">
        <f>+'24-01-010 Ind. Prog. Bonif. '!K63</f>
        <v>520000</v>
      </c>
      <c r="D21" s="40">
        <f>+'24-01-010 Ind. Prog. Bonif. '!M63</f>
        <v>0</v>
      </c>
      <c r="E21" s="40">
        <f>+'24-01-010 Ind. Prog. Bonif. '!N63</f>
        <v>0</v>
      </c>
      <c r="F21" s="40">
        <f>+'24-01-010 Ind. Prog. Bonif. '!O63</f>
        <v>0</v>
      </c>
      <c r="G21" s="40">
        <f>+'24-01-010 Ind. Prog. Bonif. '!R63</f>
        <v>0</v>
      </c>
      <c r="H21" s="40">
        <f>+'24-01-010 Ind. Prog. Bonif. '!S63</f>
        <v>0</v>
      </c>
      <c r="I21" s="40">
        <f>+'24-01-010 Ind. Prog. Bonif. '!T63</f>
        <v>0</v>
      </c>
      <c r="J21" s="40">
        <f>+'24-01-010 Ind. Prog. Bonif. '!U63</f>
        <v>0</v>
      </c>
      <c r="K21" s="40">
        <f>+'24-01-010 Ind. Prog. Bonif. '!V63</f>
        <v>0</v>
      </c>
      <c r="L21" s="40">
        <f>+'24-01-010 Ind. Prog. Bonif. '!W63</f>
        <v>0</v>
      </c>
      <c r="M21" s="40">
        <f>+'24-01-010 Ind. Prog. Bonif. '!X63</f>
        <v>520000</v>
      </c>
      <c r="N21" s="40">
        <f>+'24-01-010 Ind. Prog. Bonif. '!Y63</f>
        <v>520000</v>
      </c>
      <c r="O21" s="40">
        <f>+'24-01-010 Ind. Prog. Bonif. '!Z63</f>
        <v>0</v>
      </c>
      <c r="P21" s="40">
        <f>+'24-01-010 Ind. Prog. Bonif. '!AA63</f>
        <v>0</v>
      </c>
      <c r="Q21" s="40">
        <f>+'24-01-010 Ind. Prog. Bonif. '!AB63</f>
        <v>0</v>
      </c>
      <c r="R21" s="40">
        <f>+'24-01-010 Ind. Prog. Bonif. '!AC63</f>
        <v>0</v>
      </c>
      <c r="S21" s="40">
        <f>+'24-01-010 Ind. Prog. Bonif. '!AD63</f>
        <v>0</v>
      </c>
      <c r="T21" s="40">
        <f>+'24-01-010 Ind. Prog. Bonif. '!AE63</f>
        <v>0</v>
      </c>
      <c r="U21" s="40">
        <f>+'24-01-010 Ind. Prog. Bonif. '!AF63</f>
        <v>0</v>
      </c>
      <c r="V21" s="40">
        <f>+'24-01-010 Ind. Prog. Bonif. '!AG63</f>
        <v>0</v>
      </c>
      <c r="W21" s="40">
        <f>+'24-01-010 Ind. Prog. Bonif. '!AH63</f>
        <v>520000</v>
      </c>
      <c r="X21" s="61">
        <f>+'24-01-010 Ind. Prog. Bonif. '!AI63</f>
        <v>0.8</v>
      </c>
      <c r="Y21" s="61">
        <f>+'24-01-010 Ind. Prog. Bonif. '!AJ63</f>
        <v>1.7626729521764521E-5</v>
      </c>
    </row>
    <row r="22" spans="1:25" ht="24.75" customHeight="1" x14ac:dyDescent="0.25">
      <c r="A22" s="62" t="s">
        <v>81</v>
      </c>
      <c r="B22" s="40">
        <f>+'24-01-010 Ind. Prog. Bonif. '!J67</f>
        <v>725900</v>
      </c>
      <c r="C22" s="40">
        <f>+'24-01-010 Ind. Prog. Bonif. '!K67</f>
        <v>725900</v>
      </c>
      <c r="D22" s="40">
        <f>+'24-01-010 Ind. Prog. Bonif. '!M64</f>
        <v>0</v>
      </c>
      <c r="E22" s="40">
        <f>+'24-01-010 Ind. Prog. Bonif. '!N64</f>
        <v>0</v>
      </c>
      <c r="F22" s="40">
        <f>+'24-01-010 Ind. Prog. Bonif. '!O64</f>
        <v>0</v>
      </c>
      <c r="G22" s="40">
        <f>+'24-01-010 Ind. Prog. Bonif. '!R64</f>
        <v>0</v>
      </c>
      <c r="H22" s="40">
        <f>+'24-01-010 Ind. Prog. Bonif. '!S64</f>
        <v>0</v>
      </c>
      <c r="I22" s="40">
        <f>+'24-01-010 Ind. Prog. Bonif. '!T64</f>
        <v>0</v>
      </c>
      <c r="J22" s="40">
        <f>+'24-01-010 Ind. Prog. Bonif. '!U67</f>
        <v>0</v>
      </c>
      <c r="K22" s="40">
        <f>+'24-01-010 Ind. Prog. Bonif. '!V64</f>
        <v>0</v>
      </c>
      <c r="L22" s="40">
        <f>+'24-01-010 Ind. Prog. Bonif. '!W64</f>
        <v>0</v>
      </c>
      <c r="M22" s="40">
        <f>+'24-01-010 Ind. Prog. Bonif. '!X64</f>
        <v>0</v>
      </c>
      <c r="N22" s="40">
        <f>+'24-01-010 Ind. Prog. Bonif. '!Y67</f>
        <v>725900</v>
      </c>
      <c r="O22" s="40">
        <f>+'24-01-010 Ind. Prog. Bonif. '!Z64</f>
        <v>0</v>
      </c>
      <c r="P22" s="40">
        <f>+'24-01-010 Ind. Prog. Bonif. '!AA64</f>
        <v>0</v>
      </c>
      <c r="Q22" s="40">
        <f>+'24-01-010 Ind. Prog. Bonif. '!AB64</f>
        <v>0</v>
      </c>
      <c r="R22" s="40">
        <f>+'24-01-010 Ind. Prog. Bonif. '!AC67</f>
        <v>0</v>
      </c>
      <c r="S22" s="40">
        <f>+'24-01-010 Ind. Prog. Bonif. '!AD64</f>
        <v>0</v>
      </c>
      <c r="T22" s="40">
        <f>+'24-01-010 Ind. Prog. Bonif. '!AE64</f>
        <v>0</v>
      </c>
      <c r="U22" s="40">
        <f>+'24-01-010 Ind. Prog. Bonif. '!AF64</f>
        <v>0</v>
      </c>
      <c r="V22" s="40">
        <f>+'24-01-010 Ind. Prog. Bonif. '!AG67</f>
        <v>0</v>
      </c>
      <c r="W22" s="40">
        <f>+'24-01-010 Ind. Prog. Bonif. '!AH67</f>
        <v>725900</v>
      </c>
      <c r="X22" s="61">
        <f>+'24-01-010 Ind. Prog. Bonif. '!AI67</f>
        <v>1</v>
      </c>
      <c r="Y22" s="61">
        <f>+'24-01-010 Ind. Prog. Bonif. '!AJ67</f>
        <v>2.4606236461247817E-5</v>
      </c>
    </row>
    <row r="23" spans="1:25" ht="24.75" customHeight="1" x14ac:dyDescent="0.25">
      <c r="A23" s="62" t="s">
        <v>71</v>
      </c>
      <c r="B23" s="40">
        <f>+'24-01-010 Ind. Prog. Bonif. '!J71</f>
        <v>0</v>
      </c>
      <c r="C23" s="40">
        <f>+'24-01-010 Ind. Prog. Bonif. '!K71</f>
        <v>0</v>
      </c>
      <c r="D23" s="40">
        <f>+'24-01-010 Ind. Prog. Bonif. '!M71</f>
        <v>0</v>
      </c>
      <c r="E23" s="40">
        <f>+'24-01-010 Ind. Prog. Bonif. '!N71</f>
        <v>0</v>
      </c>
      <c r="F23" s="40">
        <f>+'24-01-010 Ind. Prog. Bonif. '!O71</f>
        <v>0</v>
      </c>
      <c r="G23" s="40">
        <f>+'24-01-010 Ind. Prog. Bonif. '!R71</f>
        <v>0</v>
      </c>
      <c r="H23" s="40">
        <f>+'24-01-010 Ind. Prog. Bonif. '!S71</f>
        <v>0</v>
      </c>
      <c r="I23" s="40">
        <f>+'24-01-010 Ind. Prog. Bonif. '!T71</f>
        <v>0</v>
      </c>
      <c r="J23" s="40">
        <f>+'24-01-010 Ind. Prog. Bonif. '!U71</f>
        <v>0</v>
      </c>
      <c r="K23" s="40">
        <f>+'24-01-010 Ind. Prog. Bonif. '!V71</f>
        <v>0</v>
      </c>
      <c r="L23" s="40">
        <f>+'24-01-010 Ind. Prog. Bonif. '!W71</f>
        <v>0</v>
      </c>
      <c r="M23" s="40">
        <f>+'24-01-010 Ind. Prog. Bonif. '!X71</f>
        <v>0</v>
      </c>
      <c r="N23" s="40">
        <f>+'24-01-010 Ind. Prog. Bonif. '!Y71</f>
        <v>0</v>
      </c>
      <c r="O23" s="40">
        <f>+'24-01-010 Ind. Prog. Bonif. '!Z71</f>
        <v>0</v>
      </c>
      <c r="P23" s="40">
        <f>+'24-01-010 Ind. Prog. Bonif. '!AA71</f>
        <v>0</v>
      </c>
      <c r="Q23" s="40">
        <f>+'24-01-010 Ind. Prog. Bonif. '!AB71</f>
        <v>0</v>
      </c>
      <c r="R23" s="40">
        <f>+'24-01-010 Ind. Prog. Bonif. '!AC71</f>
        <v>0</v>
      </c>
      <c r="S23" s="40">
        <f>+'24-01-010 Ind. Prog. Bonif. '!AD71</f>
        <v>0</v>
      </c>
      <c r="T23" s="40">
        <f>+'24-01-010 Ind. Prog. Bonif. '!AE71</f>
        <v>0</v>
      </c>
      <c r="U23" s="40">
        <f>+'24-01-010 Ind. Prog. Bonif. '!AF71</f>
        <v>0</v>
      </c>
      <c r="V23" s="40">
        <f>+'24-01-010 Ind. Prog. Bonif. '!AG71</f>
        <v>0</v>
      </c>
      <c r="W23" s="40">
        <f>+'24-01-010 Ind. Prog. Bonif. '!AH71</f>
        <v>0</v>
      </c>
      <c r="X23" s="61">
        <f>+'24-01-010 Ind. Prog. Bonif. '!AI71</f>
        <v>0</v>
      </c>
      <c r="Y23" s="61">
        <f>+'24-01-010 Ind. Prog. Bonif. '!AJ71</f>
        <v>0</v>
      </c>
    </row>
    <row r="24" spans="1:25" ht="24.75" customHeight="1" x14ac:dyDescent="0.25">
      <c r="A24" s="63" t="s">
        <v>73</v>
      </c>
      <c r="B24" s="40">
        <f>+'24-01-010 Ind. Prog. Bonif. '!J76</f>
        <v>84792910100</v>
      </c>
      <c r="C24" s="40">
        <f>+'24-01-010 Ind. Prog. Bonif. '!K76</f>
        <v>80577569009</v>
      </c>
      <c r="D24" s="40">
        <f>+'24-01-010 Ind. Prog. Bonif. '!M76</f>
        <v>0</v>
      </c>
      <c r="E24" s="40">
        <f>+'24-01-010 Ind. Prog. Bonif. '!N76</f>
        <v>0</v>
      </c>
      <c r="F24" s="40">
        <f>+'24-01-010 Ind. Prog. Bonif. '!O76</f>
        <v>0</v>
      </c>
      <c r="G24" s="40">
        <f>+'24-01-010 Ind. Prog. Bonif. '!R76</f>
        <v>19640217</v>
      </c>
      <c r="H24" s="40">
        <f>+'24-01-010 Ind. Prog. Bonif. '!S76</f>
        <v>46238137</v>
      </c>
      <c r="I24" s="40">
        <f>+'24-01-010 Ind. Prog. Bonif. '!T76</f>
        <v>23910199</v>
      </c>
      <c r="J24" s="40">
        <f>+'24-01-010 Ind. Prog. Bonif. '!U76</f>
        <v>89788553</v>
      </c>
      <c r="K24" s="40">
        <f>+'24-01-010 Ind. Prog. Bonif. '!V76</f>
        <v>66790954</v>
      </c>
      <c r="L24" s="40">
        <f>+'24-01-010 Ind. Prog. Bonif. '!W76</f>
        <v>69893545</v>
      </c>
      <c r="M24" s="40">
        <f>+'24-01-010 Ind. Prog. Bonif. '!X76</f>
        <v>29271501279</v>
      </c>
      <c r="N24" s="40">
        <f>+'24-01-010 Ind. Prog. Bonif. '!Y76</f>
        <v>29408185778</v>
      </c>
      <c r="O24" s="40">
        <f>+'24-01-010 Ind. Prog. Bonif. '!Z76</f>
        <v>0</v>
      </c>
      <c r="P24" s="40">
        <f>+'24-01-010 Ind. Prog. Bonif. '!AA76</f>
        <v>0</v>
      </c>
      <c r="Q24" s="40">
        <f>+'24-01-010 Ind. Prog. Bonif. '!AB76</f>
        <v>0</v>
      </c>
      <c r="R24" s="40">
        <f>+'24-01-010 Ind. Prog. Bonif. '!AC76</f>
        <v>0</v>
      </c>
      <c r="S24" s="40">
        <f>+'24-01-010 Ind. Prog. Bonif. '!AD76</f>
        <v>0</v>
      </c>
      <c r="T24" s="40">
        <f>+'24-01-010 Ind. Prog. Bonif. '!AE76</f>
        <v>0</v>
      </c>
      <c r="U24" s="40">
        <f>+'24-01-010 Ind. Prog. Bonif. '!AF76</f>
        <v>0</v>
      </c>
      <c r="V24" s="40">
        <f>+'24-01-010 Ind. Prog. Bonif. '!AG76</f>
        <v>0</v>
      </c>
      <c r="W24" s="40">
        <f>+'24-01-010 Ind. Prog. Bonif. '!AH76</f>
        <v>29497974331</v>
      </c>
      <c r="X24" s="61">
        <f>+'24-01-010 Ind. Prog. Bonif. '!AI76</f>
        <v>0.34788255640963078</v>
      </c>
      <c r="Y24" s="61">
        <f>+'24-01-010 Ind. Prog. Bonif. '!AJ76</f>
        <v>0.99990925956248022</v>
      </c>
    </row>
    <row r="25" spans="1:25" ht="34.5" customHeight="1" x14ac:dyDescent="0.25">
      <c r="A25" s="65" t="str">
        <f>"TOTAL ASIG."&amp;" "&amp;$A$5</f>
        <v>TOTAL ASIG. 24-01-010 "Programa Bonificación Ley N°20.595"</v>
      </c>
      <c r="B25" s="66">
        <f>SUM(B8:B24)</f>
        <v>84796706000</v>
      </c>
      <c r="C25" s="66">
        <f t="shared" ref="C25:V25" si="0">SUM(C8:C24)</f>
        <v>80580445911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20351219</v>
      </c>
      <c r="H25" s="66">
        <f t="shared" si="0"/>
        <v>46238137</v>
      </c>
      <c r="I25" s="66">
        <f t="shared" si="0"/>
        <v>23910199</v>
      </c>
      <c r="J25" s="66">
        <f t="shared" si="0"/>
        <v>90499555</v>
      </c>
      <c r="K25" s="66">
        <f t="shared" si="0"/>
        <v>66790954</v>
      </c>
      <c r="L25" s="66">
        <f t="shared" si="0"/>
        <v>70613545</v>
      </c>
      <c r="M25" s="66">
        <f t="shared" si="0"/>
        <v>29272021279</v>
      </c>
      <c r="N25" s="66">
        <f t="shared" si="0"/>
        <v>29410151678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29500651233</v>
      </c>
      <c r="X25" s="67">
        <f>+'24-01-010 Ind. Prog. Bonif. '!AI77</f>
        <v>3.6218838897429642</v>
      </c>
      <c r="Y25" s="67">
        <f>'24-01-010 Ind. Prog. Bonif. 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70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7EF0D-2BCF-41F2-B3FA-101DC50E8AF4}">
  <sheetPr codeName="Hoja20">
    <tabColor rgb="FF33CCFF"/>
    <pageSetUpPr fitToPage="1"/>
  </sheetPr>
  <dimension ref="A1:Y42"/>
  <sheetViews>
    <sheetView topLeftCell="A7" zoomScaleNormal="100" workbookViewId="0">
      <selection activeCell="N25" activeCellId="1" sqref="J25 N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91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+'24-03-343 Ind. CALLE'!J11</f>
        <v>0</v>
      </c>
      <c r="C8" s="40">
        <f>+'24-03-343 Ind. CALLE'!K11</f>
        <v>0</v>
      </c>
      <c r="D8" s="40">
        <f>+'24-03-343 Ind. CALLE'!M11</f>
        <v>0</v>
      </c>
      <c r="E8" s="40">
        <f>+'24-03-343 Ind. CALLE'!N11</f>
        <v>0</v>
      </c>
      <c r="F8" s="40">
        <f>+'24-03-343 Ind. CALLE'!O11</f>
        <v>0</v>
      </c>
      <c r="G8" s="40">
        <f>+'24-03-343 Ind. CALLE'!R11</f>
        <v>0</v>
      </c>
      <c r="H8" s="40">
        <f>+'24-03-343 Ind. CALLE'!S11</f>
        <v>0</v>
      </c>
      <c r="I8" s="40">
        <f>+'24-03-343 Ind. CALLE'!T11</f>
        <v>0</v>
      </c>
      <c r="J8" s="40">
        <f>+'24-03-343 Ind. CALLE'!U11</f>
        <v>0</v>
      </c>
      <c r="K8" s="40">
        <f>+'24-03-343 Ind. CALLE'!V11</f>
        <v>0</v>
      </c>
      <c r="L8" s="40">
        <f>+'24-03-343 Ind. CALLE'!W11</f>
        <v>0</v>
      </c>
      <c r="M8" s="40">
        <f>+'24-03-343 Ind. CALLE'!X11</f>
        <v>0</v>
      </c>
      <c r="N8" s="40">
        <f>+'24-03-343 Ind. CALLE'!Y11</f>
        <v>0</v>
      </c>
      <c r="O8" s="40">
        <f>+'24-03-343 Ind. CALLE'!Z11</f>
        <v>0</v>
      </c>
      <c r="P8" s="40">
        <f>+'24-03-343 Ind. CALLE'!AA11</f>
        <v>0</v>
      </c>
      <c r="Q8" s="40">
        <f>+'24-03-343 Ind. CALLE'!AB11</f>
        <v>0</v>
      </c>
      <c r="R8" s="40">
        <f>+'24-03-343 Ind. CALLE'!AC11</f>
        <v>0</v>
      </c>
      <c r="S8" s="40">
        <f>+'24-03-343 Ind. CALLE'!AD11</f>
        <v>0</v>
      </c>
      <c r="T8" s="40">
        <f>+'24-03-343 Ind. CALLE'!AE11</f>
        <v>0</v>
      </c>
      <c r="U8" s="40">
        <f>+'24-03-343 Ind. CALLE'!AF11</f>
        <v>0</v>
      </c>
      <c r="V8" s="40">
        <f>+'24-03-343 Ind. CALLE'!AG11</f>
        <v>0</v>
      </c>
      <c r="W8" s="40">
        <f>+'24-03-343 Ind. CALLE'!AH11</f>
        <v>0</v>
      </c>
      <c r="X8" s="61">
        <f>+'24-03-343 Ind. CALLE'!AI11</f>
        <v>0</v>
      </c>
      <c r="Y8" s="61">
        <f>+'24-03-343 Ind. CALLE'!AJ11</f>
        <v>0</v>
      </c>
    </row>
    <row r="9" spans="1:25" ht="24.75" customHeight="1" x14ac:dyDescent="0.25">
      <c r="A9" s="60" t="s">
        <v>45</v>
      </c>
      <c r="B9" s="40">
        <f>+'24-03-343 Ind. CALLE'!J15</f>
        <v>110000</v>
      </c>
      <c r="C9" s="40">
        <f>+'24-03-343 Ind. CALLE'!K15</f>
        <v>102932</v>
      </c>
      <c r="D9" s="40">
        <f>+'24-03-343 Ind. CALLE'!M15</f>
        <v>0</v>
      </c>
      <c r="E9" s="40">
        <f>+'24-03-343 Ind. CALLE'!N15</f>
        <v>0</v>
      </c>
      <c r="F9" s="40">
        <f>+'24-03-343 Ind. CALLE'!O15</f>
        <v>0</v>
      </c>
      <c r="G9" s="40">
        <f>+'24-03-343 Ind. CALLE'!R15</f>
        <v>0</v>
      </c>
      <c r="H9" s="40">
        <f>+'24-03-343 Ind. CALLE'!S15</f>
        <v>25651</v>
      </c>
      <c r="I9" s="40">
        <f>+'24-03-343 Ind. CALLE'!T15</f>
        <v>0</v>
      </c>
      <c r="J9" s="40">
        <f>+'24-03-343 Ind. CALLE'!U15</f>
        <v>25651</v>
      </c>
      <c r="K9" s="40">
        <f>+'24-03-343 Ind. CALLE'!V15</f>
        <v>25651</v>
      </c>
      <c r="L9" s="40">
        <f>+'24-03-343 Ind. CALLE'!W15</f>
        <v>25651</v>
      </c>
      <c r="M9" s="40">
        <f>+'24-03-343 Ind. CALLE'!X15</f>
        <v>25651</v>
      </c>
      <c r="N9" s="40">
        <f>+'24-03-343 Ind. CALLE'!Y15</f>
        <v>76953</v>
      </c>
      <c r="O9" s="40">
        <f>+'24-03-343 Ind. CALLE'!Z15</f>
        <v>0</v>
      </c>
      <c r="P9" s="40">
        <f>+'24-03-343 Ind. CALLE'!AA15</f>
        <v>0</v>
      </c>
      <c r="Q9" s="40">
        <f>+'24-03-343 Ind. CALLE'!AB15</f>
        <v>0</v>
      </c>
      <c r="R9" s="40">
        <f>+'24-03-343 Ind. CALLE'!AC15</f>
        <v>0</v>
      </c>
      <c r="S9" s="40">
        <f>+'24-03-343 Ind. CALLE'!AD15</f>
        <v>0</v>
      </c>
      <c r="T9" s="40">
        <f>+'24-03-343 Ind. CALLE'!AE15</f>
        <v>0</v>
      </c>
      <c r="U9" s="40">
        <f>+'24-03-343 Ind. CALLE'!AF15</f>
        <v>0</v>
      </c>
      <c r="V9" s="40">
        <f>+'24-03-343 Ind. CALLE'!AG15</f>
        <v>0</v>
      </c>
      <c r="W9" s="40">
        <f>+'24-03-343 Ind. CALLE'!AH15</f>
        <v>102604</v>
      </c>
      <c r="X9" s="61">
        <f>+'24-03-343 Ind. CALLE'!AI15</f>
        <v>0.93276363636363635</v>
      </c>
      <c r="Y9" s="61">
        <f>+'24-03-343 Ind. CALLE'!AJ15</f>
        <v>9.3369779251688777E-4</v>
      </c>
    </row>
    <row r="10" spans="1:25" ht="24.75" customHeight="1" x14ac:dyDescent="0.25">
      <c r="A10" s="60" t="s">
        <v>47</v>
      </c>
      <c r="B10" s="40">
        <f>+'24-03-343 Ind. CALLE'!J19</f>
        <v>76072500</v>
      </c>
      <c r="C10" s="40">
        <f>+'24-03-343 Ind. CALLE'!K19</f>
        <v>76072500</v>
      </c>
      <c r="D10" s="40">
        <f>+'24-03-343 Ind. CALLE'!M19</f>
        <v>0</v>
      </c>
      <c r="E10" s="40">
        <f>+'24-03-343 Ind. CALLE'!N19</f>
        <v>0</v>
      </c>
      <c r="F10" s="40">
        <f>+'24-03-343 Ind. CALLE'!O19</f>
        <v>0</v>
      </c>
      <c r="G10" s="40">
        <f>+'24-03-343 Ind. CALLE'!R19</f>
        <v>0</v>
      </c>
      <c r="H10" s="40">
        <f>+'24-03-343 Ind. CALLE'!S19</f>
        <v>0</v>
      </c>
      <c r="I10" s="40">
        <f>+'24-03-343 Ind. CALLE'!T19</f>
        <v>0</v>
      </c>
      <c r="J10" s="40">
        <f>+'24-03-343 Ind. CALLE'!U19</f>
        <v>0</v>
      </c>
      <c r="K10" s="40">
        <f>+'24-03-343 Ind. CALLE'!V19</f>
        <v>0</v>
      </c>
      <c r="L10" s="40">
        <f>+'24-03-343 Ind. CALLE'!W19</f>
        <v>0</v>
      </c>
      <c r="M10" s="40">
        <f>+'24-03-343 Ind. CALLE'!X19</f>
        <v>0</v>
      </c>
      <c r="N10" s="40">
        <f>+'24-03-343 Ind. CALLE'!Y19</f>
        <v>0</v>
      </c>
      <c r="O10" s="40">
        <f>+'24-03-343 Ind. CALLE'!Z19</f>
        <v>0</v>
      </c>
      <c r="P10" s="40">
        <f>+'24-03-343 Ind. CALLE'!AA19</f>
        <v>0</v>
      </c>
      <c r="Q10" s="40">
        <f>+'24-03-343 Ind. CALLE'!AB19</f>
        <v>0</v>
      </c>
      <c r="R10" s="40">
        <f>+'24-03-343 Ind. CALLE'!AC19</f>
        <v>0</v>
      </c>
      <c r="S10" s="40">
        <f>+'24-03-343 Ind. CALLE'!AD19</f>
        <v>0</v>
      </c>
      <c r="T10" s="40">
        <f>+'24-03-343 Ind. CALLE'!AE19</f>
        <v>0</v>
      </c>
      <c r="U10" s="40">
        <f>+'24-03-343 Ind. CALLE'!AF19</f>
        <v>0</v>
      </c>
      <c r="V10" s="40">
        <f>+'24-03-343 Ind. CALLE'!AG19</f>
        <v>0</v>
      </c>
      <c r="W10" s="40">
        <f>+'24-03-343 Ind. CALLE'!AH19</f>
        <v>0</v>
      </c>
      <c r="X10" s="61">
        <f>+'24-03-343 Ind. CALLE'!AI19</f>
        <v>0</v>
      </c>
      <c r="Y10" s="61">
        <f>+'24-03-343 Ind. CALLE'!AJ19</f>
        <v>0</v>
      </c>
    </row>
    <row r="11" spans="1:25" ht="24.75" customHeight="1" x14ac:dyDescent="0.25">
      <c r="A11" s="60" t="s">
        <v>49</v>
      </c>
      <c r="B11" s="40">
        <f>+'24-03-343 Ind. CALLE'!J23</f>
        <v>0</v>
      </c>
      <c r="C11" s="40">
        <f>+'24-03-343 Ind. CALLE'!K23</f>
        <v>0</v>
      </c>
      <c r="D11" s="40">
        <f>+'24-03-343 Ind. CALLE'!M23</f>
        <v>0</v>
      </c>
      <c r="E11" s="40">
        <f>+'24-03-343 Ind. CALLE'!N23</f>
        <v>0</v>
      </c>
      <c r="F11" s="40">
        <f>+'24-03-343 Ind. CALLE'!O23</f>
        <v>0</v>
      </c>
      <c r="G11" s="40">
        <f>+'24-03-343 Ind. CALLE'!R23</f>
        <v>0</v>
      </c>
      <c r="H11" s="40">
        <f>+'24-03-343 Ind. CALLE'!S23</f>
        <v>0</v>
      </c>
      <c r="I11" s="40">
        <f>+'24-03-343 Ind. CALLE'!T23</f>
        <v>0</v>
      </c>
      <c r="J11" s="40">
        <f>+'24-03-343 Ind. CALLE'!U23</f>
        <v>0</v>
      </c>
      <c r="K11" s="40">
        <f>+'24-03-343 Ind. CALLE'!V23</f>
        <v>0</v>
      </c>
      <c r="L11" s="40">
        <f>+'24-03-343 Ind. CALLE'!W23</f>
        <v>0</v>
      </c>
      <c r="M11" s="40">
        <f>+'24-03-343 Ind. CALLE'!X23</f>
        <v>0</v>
      </c>
      <c r="N11" s="40">
        <f>+'24-03-343 Ind. CALLE'!Y23</f>
        <v>0</v>
      </c>
      <c r="O11" s="40">
        <f>+'24-03-343 Ind. CALLE'!Z23</f>
        <v>0</v>
      </c>
      <c r="P11" s="40">
        <f>+'24-03-343 Ind. CALLE'!AA23</f>
        <v>0</v>
      </c>
      <c r="Q11" s="40">
        <f>+'24-03-343 Ind. CALLE'!AB23</f>
        <v>0</v>
      </c>
      <c r="R11" s="40">
        <f>+'24-03-343 Ind. CALLE'!AC23</f>
        <v>0</v>
      </c>
      <c r="S11" s="40">
        <f>+'24-03-343 Ind. CALLE'!AD23</f>
        <v>0</v>
      </c>
      <c r="T11" s="40">
        <f>+'24-03-343 Ind. CALLE'!AE23</f>
        <v>0</v>
      </c>
      <c r="U11" s="40">
        <f>+'24-03-343 Ind. CALLE'!AF23</f>
        <v>0</v>
      </c>
      <c r="V11" s="40">
        <f>+'24-03-343 Ind. CALLE'!AG23</f>
        <v>0</v>
      </c>
      <c r="W11" s="40">
        <f>+'24-03-343 Ind. CALLE'!AH23</f>
        <v>0</v>
      </c>
      <c r="X11" s="61">
        <f>+'24-03-343 Ind. CALLE'!AI23</f>
        <v>0</v>
      </c>
      <c r="Y11" s="61">
        <f>+'24-03-343 Ind. CALLE'!AJ23</f>
        <v>0</v>
      </c>
    </row>
    <row r="12" spans="1:25" ht="24.75" customHeight="1" x14ac:dyDescent="0.25">
      <c r="A12" s="60" t="s">
        <v>51</v>
      </c>
      <c r="B12" s="40">
        <f>+'24-03-343 Ind. CALLE'!J27</f>
        <v>76072500</v>
      </c>
      <c r="C12" s="40">
        <f>+'24-03-343 Ind. CALLE'!K27</f>
        <v>76072500</v>
      </c>
      <c r="D12" s="40">
        <f>+'24-03-343 Ind. CALLE'!M27</f>
        <v>0</v>
      </c>
      <c r="E12" s="40">
        <f>+'24-03-343 Ind. CALLE'!N27</f>
        <v>0</v>
      </c>
      <c r="F12" s="40">
        <f>+'24-03-343 Ind. CALLE'!O27</f>
        <v>0</v>
      </c>
      <c r="G12" s="40">
        <f>+'24-03-343 Ind. CALLE'!R27</f>
        <v>0</v>
      </c>
      <c r="H12" s="40">
        <f>+'24-03-343 Ind. CALLE'!S27</f>
        <v>0</v>
      </c>
      <c r="I12" s="40">
        <f>+'24-03-343 Ind. CALLE'!T27</f>
        <v>0</v>
      </c>
      <c r="J12" s="40">
        <f>+'24-03-343 Ind. CALLE'!U27</f>
        <v>0</v>
      </c>
      <c r="K12" s="40">
        <f>+'24-03-343 Ind. CALLE'!V27</f>
        <v>0</v>
      </c>
      <c r="L12" s="40">
        <f>+'24-03-343 Ind. CALLE'!W27</f>
        <v>0</v>
      </c>
      <c r="M12" s="40">
        <f>+'24-03-343 Ind. CALLE'!X27</f>
        <v>0</v>
      </c>
      <c r="N12" s="40">
        <f>+'24-03-343 Ind. CALLE'!Y27</f>
        <v>0</v>
      </c>
      <c r="O12" s="40">
        <f>+'24-03-343 Ind. CALLE'!Z27</f>
        <v>0</v>
      </c>
      <c r="P12" s="40">
        <f>+'24-03-343 Ind. CALLE'!AA27</f>
        <v>0</v>
      </c>
      <c r="Q12" s="40">
        <f>+'24-03-343 Ind. CALLE'!AB27</f>
        <v>0</v>
      </c>
      <c r="R12" s="40">
        <f>+'24-03-343 Ind. CALLE'!AC27</f>
        <v>0</v>
      </c>
      <c r="S12" s="40">
        <f>+'24-03-343 Ind. CALLE'!AD27</f>
        <v>0</v>
      </c>
      <c r="T12" s="40">
        <f>+'24-03-343 Ind. CALLE'!AE27</f>
        <v>0</v>
      </c>
      <c r="U12" s="40">
        <f>+'24-03-343 Ind. CALLE'!AF27</f>
        <v>0</v>
      </c>
      <c r="V12" s="40">
        <f>+'24-03-343 Ind. CALLE'!AG27</f>
        <v>0</v>
      </c>
      <c r="W12" s="40">
        <f>+'24-03-343 Ind. CALLE'!AH27</f>
        <v>0</v>
      </c>
      <c r="X12" s="61">
        <f>+'24-03-343 Ind. CALLE'!AI27</f>
        <v>0</v>
      </c>
      <c r="Y12" s="61">
        <f>+'24-03-343 Ind. CALLE'!AJ27</f>
        <v>0</v>
      </c>
    </row>
    <row r="13" spans="1:25" ht="24.75" customHeight="1" x14ac:dyDescent="0.25">
      <c r="A13" s="60" t="s">
        <v>53</v>
      </c>
      <c r="B13" s="40">
        <f>+'24-03-343 Ind. CALLE'!J31</f>
        <v>0</v>
      </c>
      <c r="C13" s="40">
        <f>+'24-03-343 Ind. CALLE'!K31</f>
        <v>0</v>
      </c>
      <c r="D13" s="40">
        <f>+'24-03-343 Ind. CALLE'!M31</f>
        <v>0</v>
      </c>
      <c r="E13" s="40">
        <f>+'24-03-343 Ind. CALLE'!N31</f>
        <v>0</v>
      </c>
      <c r="F13" s="40">
        <f>+'24-03-343 Ind. CALLE'!O31</f>
        <v>0</v>
      </c>
      <c r="G13" s="40">
        <f>+'24-03-343 Ind. CALLE'!R31</f>
        <v>0</v>
      </c>
      <c r="H13" s="40">
        <f>+'24-03-343 Ind. CALLE'!S31</f>
        <v>0</v>
      </c>
      <c r="I13" s="40">
        <f>+'24-03-343 Ind. CALLE'!T31</f>
        <v>0</v>
      </c>
      <c r="J13" s="40">
        <f>+'24-03-343 Ind. CALLE'!U31</f>
        <v>0</v>
      </c>
      <c r="K13" s="40">
        <f>+'24-03-343 Ind. CALLE'!V31</f>
        <v>0</v>
      </c>
      <c r="L13" s="40">
        <f>+'24-03-343 Ind. CALLE'!W31</f>
        <v>0</v>
      </c>
      <c r="M13" s="40">
        <f>+'24-03-343 Ind. CALLE'!X31</f>
        <v>0</v>
      </c>
      <c r="N13" s="40">
        <f>+'24-03-343 Ind. CALLE'!Y31</f>
        <v>0</v>
      </c>
      <c r="O13" s="40">
        <f>+'24-03-343 Ind. CALLE'!Z31</f>
        <v>0</v>
      </c>
      <c r="P13" s="40">
        <f>+'24-03-343 Ind. CALLE'!AA31</f>
        <v>0</v>
      </c>
      <c r="Q13" s="40">
        <f>+'24-03-343 Ind. CALLE'!AB31</f>
        <v>0</v>
      </c>
      <c r="R13" s="40">
        <f>+'24-03-343 Ind. CALLE'!AC31</f>
        <v>0</v>
      </c>
      <c r="S13" s="40">
        <f>+'24-03-343 Ind. CALLE'!AD31</f>
        <v>0</v>
      </c>
      <c r="T13" s="40">
        <f>+'24-03-343 Ind. CALLE'!AE31</f>
        <v>0</v>
      </c>
      <c r="U13" s="40">
        <f>+'24-03-343 Ind. CALLE'!AF31</f>
        <v>0</v>
      </c>
      <c r="V13" s="40">
        <f>+'24-03-343 Ind. CALLE'!AG31</f>
        <v>0</v>
      </c>
      <c r="W13" s="40">
        <f>+'24-03-343 Ind. CALLE'!AH31</f>
        <v>0</v>
      </c>
      <c r="X13" s="61">
        <f>+'24-03-343 Ind. CALLE'!AI31</f>
        <v>0</v>
      </c>
      <c r="Y13" s="61">
        <f>+'24-03-343 Ind. CALLE'!AJ31</f>
        <v>0</v>
      </c>
    </row>
    <row r="14" spans="1:25" ht="24.75" customHeight="1" x14ac:dyDescent="0.25">
      <c r="A14" s="60" t="s">
        <v>55</v>
      </c>
      <c r="B14" s="40">
        <f>+'24-03-343 Ind. CALLE'!J35</f>
        <v>0</v>
      </c>
      <c r="C14" s="40">
        <f>+'24-03-343 Ind. CALLE'!K35</f>
        <v>0</v>
      </c>
      <c r="D14" s="40">
        <f>+'24-03-343 Ind. CALLE'!M35</f>
        <v>0</v>
      </c>
      <c r="E14" s="40">
        <f>+'24-03-343 Ind. CALLE'!N35</f>
        <v>0</v>
      </c>
      <c r="F14" s="40">
        <f>+'24-03-343 Ind. CALLE'!O35</f>
        <v>0</v>
      </c>
      <c r="G14" s="40">
        <f>+'24-03-343 Ind. CALLE'!R35</f>
        <v>0</v>
      </c>
      <c r="H14" s="40">
        <f>+'24-03-343 Ind. CALLE'!S35</f>
        <v>0</v>
      </c>
      <c r="I14" s="40">
        <f>+'24-03-343 Ind. CALLE'!T35</f>
        <v>0</v>
      </c>
      <c r="J14" s="40">
        <f>+'24-03-343 Ind. CALLE'!U35</f>
        <v>0</v>
      </c>
      <c r="K14" s="40">
        <f>+'24-03-343 Ind. CALLE'!V35</f>
        <v>0</v>
      </c>
      <c r="L14" s="40">
        <f>+'24-03-343 Ind. CALLE'!W35</f>
        <v>0</v>
      </c>
      <c r="M14" s="40">
        <f>+'24-03-343 Ind. CALLE'!X35</f>
        <v>0</v>
      </c>
      <c r="N14" s="40">
        <f>+'24-03-343 Ind. CALLE'!Y35</f>
        <v>0</v>
      </c>
      <c r="O14" s="40">
        <f>+'24-03-343 Ind. CALLE'!Z35</f>
        <v>0</v>
      </c>
      <c r="P14" s="40">
        <f>+'24-03-343 Ind. CALLE'!AA35</f>
        <v>0</v>
      </c>
      <c r="Q14" s="40">
        <f>+'24-03-343 Ind. CALLE'!AB35</f>
        <v>0</v>
      </c>
      <c r="R14" s="40">
        <f>+'24-03-343 Ind. CALLE'!AC35</f>
        <v>0</v>
      </c>
      <c r="S14" s="40">
        <f>+'24-03-343 Ind. CALLE'!AD35</f>
        <v>0</v>
      </c>
      <c r="T14" s="40">
        <f>+'24-03-343 Ind. CALLE'!AE35</f>
        <v>0</v>
      </c>
      <c r="U14" s="40">
        <f>+'24-03-343 Ind. CALLE'!AF35</f>
        <v>0</v>
      </c>
      <c r="V14" s="40">
        <f>+'24-03-343 Ind. CALLE'!AG35</f>
        <v>0</v>
      </c>
      <c r="W14" s="40">
        <f>+'24-03-343 Ind. CALLE'!AH35</f>
        <v>0</v>
      </c>
      <c r="X14" s="61">
        <f>+'24-03-343 Ind. CALLE'!AI35</f>
        <v>0</v>
      </c>
      <c r="Y14" s="61">
        <f>+'24-03-343 Ind. CALLE'!AJ35</f>
        <v>0</v>
      </c>
    </row>
    <row r="15" spans="1:25" ht="24.75" customHeight="1" x14ac:dyDescent="0.25">
      <c r="A15" s="60" t="s">
        <v>57</v>
      </c>
      <c r="B15" s="40">
        <f>+'24-03-343 Ind. CALLE'!J39</f>
        <v>0</v>
      </c>
      <c r="C15" s="40">
        <f>+'24-03-343 Ind. CALLE'!K39</f>
        <v>0</v>
      </c>
      <c r="D15" s="40">
        <f>+'24-03-343 Ind. CALLE'!M39</f>
        <v>0</v>
      </c>
      <c r="E15" s="40">
        <f>+'24-03-343 Ind. CALLE'!N39</f>
        <v>0</v>
      </c>
      <c r="F15" s="40">
        <f>+'24-03-343 Ind. CALLE'!O39</f>
        <v>0</v>
      </c>
      <c r="G15" s="40">
        <f>+'24-03-343 Ind. CALLE'!R39</f>
        <v>0</v>
      </c>
      <c r="H15" s="40">
        <f>+'24-03-343 Ind. CALLE'!S39</f>
        <v>0</v>
      </c>
      <c r="I15" s="40">
        <f>+'24-03-343 Ind. CALLE'!T39</f>
        <v>0</v>
      </c>
      <c r="J15" s="40">
        <f>+'24-03-343 Ind. CALLE'!U39</f>
        <v>0</v>
      </c>
      <c r="K15" s="40">
        <f>+'24-03-343 Ind. CALLE'!V39</f>
        <v>0</v>
      </c>
      <c r="L15" s="40">
        <f>+'24-03-343 Ind. CALLE'!W39</f>
        <v>0</v>
      </c>
      <c r="M15" s="40">
        <f>+'24-03-343 Ind. CALLE'!X39</f>
        <v>0</v>
      </c>
      <c r="N15" s="40">
        <f>+'24-03-343 Ind. CALLE'!Y39</f>
        <v>0</v>
      </c>
      <c r="O15" s="40">
        <f>+'24-03-343 Ind. CALLE'!Z39</f>
        <v>0</v>
      </c>
      <c r="P15" s="40">
        <f>+'24-03-343 Ind. CALLE'!AA39</f>
        <v>0</v>
      </c>
      <c r="Q15" s="40">
        <f>+'24-03-343 Ind. CALLE'!AB39</f>
        <v>0</v>
      </c>
      <c r="R15" s="40">
        <f>+'24-03-343 Ind. CALLE'!AC39</f>
        <v>0</v>
      </c>
      <c r="S15" s="40">
        <f>+'24-03-343 Ind. CALLE'!AD39</f>
        <v>0</v>
      </c>
      <c r="T15" s="40">
        <f>+'24-03-343 Ind. CALLE'!AE39</f>
        <v>0</v>
      </c>
      <c r="U15" s="40">
        <f>+'24-03-343 Ind. CALLE'!AF39</f>
        <v>0</v>
      </c>
      <c r="V15" s="40">
        <f>+'24-03-343 Ind. CALLE'!AG39</f>
        <v>0</v>
      </c>
      <c r="W15" s="40">
        <f>+'24-03-343 Ind. CALLE'!AH39</f>
        <v>0</v>
      </c>
      <c r="X15" s="61">
        <f>+'24-03-343 Ind. CALLE'!AI39</f>
        <v>0</v>
      </c>
      <c r="Y15" s="61">
        <f>+'24-03-343 Ind. CALLE'!AJ39</f>
        <v>0</v>
      </c>
    </row>
    <row r="16" spans="1:25" ht="24.75" customHeight="1" x14ac:dyDescent="0.25">
      <c r="A16" s="60" t="s">
        <v>59</v>
      </c>
      <c r="B16" s="40">
        <f>+'24-03-343 Ind. CALLE'!J43</f>
        <v>0</v>
      </c>
      <c r="C16" s="40">
        <f>+'24-03-343 Ind. CALLE'!K43</f>
        <v>0</v>
      </c>
      <c r="D16" s="40">
        <f>+'24-03-343 Ind. CALLE'!M43</f>
        <v>0</v>
      </c>
      <c r="E16" s="40">
        <f>+'24-03-343 Ind. CALLE'!N43</f>
        <v>0</v>
      </c>
      <c r="F16" s="40">
        <f>+'24-03-343 Ind. CALLE'!O43</f>
        <v>0</v>
      </c>
      <c r="G16" s="40">
        <f>+'24-03-343 Ind. CALLE'!R43</f>
        <v>0</v>
      </c>
      <c r="H16" s="40">
        <f>+'24-03-343 Ind. CALLE'!S43</f>
        <v>0</v>
      </c>
      <c r="I16" s="40">
        <f>+'24-03-343 Ind. CALLE'!T43</f>
        <v>0</v>
      </c>
      <c r="J16" s="40">
        <f>+'24-03-343 Ind. CALLE'!U43</f>
        <v>0</v>
      </c>
      <c r="K16" s="40">
        <f>+'24-03-343 Ind. CALLE'!V43</f>
        <v>0</v>
      </c>
      <c r="L16" s="40">
        <f>+'24-03-343 Ind. CALLE'!W43</f>
        <v>0</v>
      </c>
      <c r="M16" s="40">
        <f>+'24-03-343 Ind. CALLE'!X43</f>
        <v>0</v>
      </c>
      <c r="N16" s="40">
        <f>+'24-03-343 Ind. CALLE'!Y43</f>
        <v>0</v>
      </c>
      <c r="O16" s="40">
        <f>+'24-03-343 Ind. CALLE'!Z43</f>
        <v>0</v>
      </c>
      <c r="P16" s="40">
        <f>+'24-03-343 Ind. CALLE'!AA43</f>
        <v>0</v>
      </c>
      <c r="Q16" s="40">
        <f>+'24-03-343 Ind. CALLE'!AB43</f>
        <v>0</v>
      </c>
      <c r="R16" s="40">
        <f>+'24-03-343 Ind. CALLE'!AC43</f>
        <v>0</v>
      </c>
      <c r="S16" s="40">
        <f>+'24-03-343 Ind. CALLE'!AD43</f>
        <v>0</v>
      </c>
      <c r="T16" s="40">
        <f>+'24-03-343 Ind. CALLE'!AE43</f>
        <v>0</v>
      </c>
      <c r="U16" s="40">
        <f>+'24-03-343 Ind. CALLE'!AF43</f>
        <v>0</v>
      </c>
      <c r="V16" s="40">
        <f>+'24-03-343 Ind. CALLE'!AG43</f>
        <v>0</v>
      </c>
      <c r="W16" s="40">
        <f>+'24-03-343 Ind. CALLE'!AH43</f>
        <v>0</v>
      </c>
      <c r="X16" s="61">
        <f>+'24-03-343 Ind. CALLE'!AI43</f>
        <v>0</v>
      </c>
      <c r="Y16" s="61">
        <f>+'24-03-343 Ind. CALLE'!AJ43</f>
        <v>0</v>
      </c>
    </row>
    <row r="17" spans="1:25" ht="24.75" customHeight="1" x14ac:dyDescent="0.25">
      <c r="A17" s="60" t="s">
        <v>61</v>
      </c>
      <c r="B17" s="40">
        <f>+'24-03-343 Ind. CALLE'!J47</f>
        <v>0</v>
      </c>
      <c r="C17" s="40">
        <f>+'24-03-343 Ind. CALLE'!K47</f>
        <v>0</v>
      </c>
      <c r="D17" s="40">
        <f>+'24-03-343 Ind. CALLE'!M47</f>
        <v>0</v>
      </c>
      <c r="E17" s="40">
        <f>+'24-03-343 Ind. CALLE'!N47</f>
        <v>0</v>
      </c>
      <c r="F17" s="40">
        <f>+'24-03-343 Ind. CALLE'!O47</f>
        <v>0</v>
      </c>
      <c r="G17" s="40">
        <f>+'24-03-343 Ind. CALLE'!R47</f>
        <v>0</v>
      </c>
      <c r="H17" s="40">
        <f>+'24-03-343 Ind. CALLE'!S47</f>
        <v>0</v>
      </c>
      <c r="I17" s="40">
        <f>+'24-03-343 Ind. CALLE'!T47</f>
        <v>0</v>
      </c>
      <c r="J17" s="40">
        <f>+'24-03-343 Ind. CALLE'!U47</f>
        <v>0</v>
      </c>
      <c r="K17" s="40">
        <f>+'24-03-343 Ind. CALLE'!V47</f>
        <v>0</v>
      </c>
      <c r="L17" s="40">
        <f>+'24-03-343 Ind. CALLE'!W47</f>
        <v>0</v>
      </c>
      <c r="M17" s="40">
        <f>+'24-03-343 Ind. CALLE'!X47</f>
        <v>0</v>
      </c>
      <c r="N17" s="40">
        <f>+'24-03-343 Ind. CALLE'!Y47</f>
        <v>0</v>
      </c>
      <c r="O17" s="40">
        <f>+'24-03-343 Ind. CALLE'!Z47</f>
        <v>0</v>
      </c>
      <c r="P17" s="40">
        <f>+'24-03-343 Ind. CALLE'!AA47</f>
        <v>0</v>
      </c>
      <c r="Q17" s="40">
        <f>+'24-03-343 Ind. CALLE'!AB47</f>
        <v>0</v>
      </c>
      <c r="R17" s="40">
        <f>+'24-03-343 Ind. CALLE'!AC47</f>
        <v>0</v>
      </c>
      <c r="S17" s="40">
        <f>+'24-03-343 Ind. CALLE'!AD47</f>
        <v>0</v>
      </c>
      <c r="T17" s="40">
        <f>+'24-03-343 Ind. CALLE'!AE47</f>
        <v>0</v>
      </c>
      <c r="U17" s="40">
        <f>+'24-03-343 Ind. CALLE'!AF47</f>
        <v>0</v>
      </c>
      <c r="V17" s="40">
        <f>+'24-03-343 Ind. CALLE'!AG47</f>
        <v>0</v>
      </c>
      <c r="W17" s="40">
        <f>+'24-03-343 Ind. CALLE'!AH47</f>
        <v>0</v>
      </c>
      <c r="X17" s="61">
        <f>+'24-03-343 Ind. CALLE'!AI47</f>
        <v>0</v>
      </c>
      <c r="Y17" s="61">
        <f>+'24-03-343 Ind. CALLE'!AJ44</f>
        <v>0</v>
      </c>
    </row>
    <row r="18" spans="1:25" ht="24.75" customHeight="1" x14ac:dyDescent="0.25">
      <c r="A18" s="60" t="s">
        <v>63</v>
      </c>
      <c r="B18" s="40">
        <f>+'24-03-343 Ind. CALLE'!J51</f>
        <v>0</v>
      </c>
      <c r="C18" s="40">
        <f>+'24-03-343 Ind. CALLE'!K51</f>
        <v>0</v>
      </c>
      <c r="D18" s="40">
        <f>+'24-03-343 Ind. CALLE'!M51</f>
        <v>0</v>
      </c>
      <c r="E18" s="40">
        <f>+'24-03-343 Ind. CALLE'!N51</f>
        <v>0</v>
      </c>
      <c r="F18" s="40">
        <f>+'24-03-343 Ind. CALLE'!O51</f>
        <v>0</v>
      </c>
      <c r="G18" s="40">
        <f>+'24-03-343 Ind. CALLE'!R51</f>
        <v>0</v>
      </c>
      <c r="H18" s="40">
        <f>+'24-03-343 Ind. CALLE'!S51</f>
        <v>0</v>
      </c>
      <c r="I18" s="40">
        <f>+'24-03-343 Ind. CALLE'!T51</f>
        <v>0</v>
      </c>
      <c r="J18" s="40">
        <f>+'24-03-343 Ind. CALLE'!U51</f>
        <v>0</v>
      </c>
      <c r="K18" s="40">
        <f>+'24-03-343 Ind. CALLE'!V51</f>
        <v>0</v>
      </c>
      <c r="L18" s="40">
        <f>+'24-03-343 Ind. CALLE'!W51</f>
        <v>0</v>
      </c>
      <c r="M18" s="40">
        <f>+'24-03-343 Ind. CALLE'!X51</f>
        <v>0</v>
      </c>
      <c r="N18" s="40">
        <f>+'24-03-343 Ind. CALLE'!Y51</f>
        <v>0</v>
      </c>
      <c r="O18" s="40">
        <f>+'24-03-343 Ind. CALLE'!Z51</f>
        <v>0</v>
      </c>
      <c r="P18" s="40">
        <f>+'24-03-343 Ind. CALLE'!AA51</f>
        <v>0</v>
      </c>
      <c r="Q18" s="40">
        <f>+'24-03-343 Ind. CALLE'!AB51</f>
        <v>0</v>
      </c>
      <c r="R18" s="40">
        <f>+'24-03-343 Ind. CALLE'!AC51</f>
        <v>0</v>
      </c>
      <c r="S18" s="40">
        <f>+'24-03-343 Ind. CALLE'!AD51</f>
        <v>0</v>
      </c>
      <c r="T18" s="40">
        <f>+'24-03-343 Ind. CALLE'!AE51</f>
        <v>0</v>
      </c>
      <c r="U18" s="40">
        <f>+'24-03-343 Ind. CALLE'!AF51</f>
        <v>0</v>
      </c>
      <c r="V18" s="40">
        <f>+'24-03-343 Ind. CALLE'!AG51</f>
        <v>0</v>
      </c>
      <c r="W18" s="40">
        <f>+'24-03-343 Ind. CALLE'!AH51</f>
        <v>0</v>
      </c>
      <c r="X18" s="61">
        <f>+'24-03-343 Ind. CALLE'!AI51</f>
        <v>0</v>
      </c>
      <c r="Y18" s="61">
        <f>+'24-03-343 Ind. CALLE'!AJ51</f>
        <v>0</v>
      </c>
    </row>
    <row r="19" spans="1:25" ht="24.75" customHeight="1" x14ac:dyDescent="0.25">
      <c r="A19" s="60" t="s">
        <v>65</v>
      </c>
      <c r="B19" s="40">
        <f>+'24-03-343 Ind. CALLE'!J55</f>
        <v>0</v>
      </c>
      <c r="C19" s="40">
        <f>+'24-03-343 Ind. CALLE'!K55</f>
        <v>0</v>
      </c>
      <c r="D19" s="40">
        <f>+'24-03-343 Ind. CALLE'!M55</f>
        <v>0</v>
      </c>
      <c r="E19" s="40">
        <f>+'24-03-343 Ind. CALLE'!N55</f>
        <v>0</v>
      </c>
      <c r="F19" s="40">
        <f>+'24-03-343 Ind. CALLE'!O55</f>
        <v>0</v>
      </c>
      <c r="G19" s="40">
        <f>+'24-03-343 Ind. CALLE'!R55</f>
        <v>0</v>
      </c>
      <c r="H19" s="40">
        <f>+'24-03-343 Ind. CALLE'!S55</f>
        <v>0</v>
      </c>
      <c r="I19" s="40">
        <f>+'24-03-343 Ind. CALLE'!T55</f>
        <v>0</v>
      </c>
      <c r="J19" s="40">
        <f>+'24-03-343 Ind. CALLE'!U55</f>
        <v>0</v>
      </c>
      <c r="K19" s="40">
        <f>+'24-03-343 Ind. CALLE'!V55</f>
        <v>0</v>
      </c>
      <c r="L19" s="40">
        <f>+'24-03-343 Ind. CALLE'!W55</f>
        <v>0</v>
      </c>
      <c r="M19" s="40">
        <f>+'24-03-343 Ind. CALLE'!X55</f>
        <v>0</v>
      </c>
      <c r="N19" s="40">
        <f>+'24-03-343 Ind. CALLE'!Y55</f>
        <v>0</v>
      </c>
      <c r="O19" s="40">
        <f>+'24-03-343 Ind. CALLE'!Z55</f>
        <v>0</v>
      </c>
      <c r="P19" s="40">
        <f>+'24-03-343 Ind. CALLE'!AA55</f>
        <v>0</v>
      </c>
      <c r="Q19" s="40">
        <f>+'24-03-343 Ind. CALLE'!AB55</f>
        <v>0</v>
      </c>
      <c r="R19" s="40">
        <f>+'24-03-343 Ind. CALLE'!AC55</f>
        <v>0</v>
      </c>
      <c r="S19" s="40">
        <f>+'24-03-343 Ind. CALLE'!AD55</f>
        <v>0</v>
      </c>
      <c r="T19" s="40">
        <f>+'24-03-343 Ind. CALLE'!AE55</f>
        <v>0</v>
      </c>
      <c r="U19" s="40">
        <f>+'24-03-343 Ind. CALLE'!AF55</f>
        <v>0</v>
      </c>
      <c r="V19" s="40">
        <f>+'24-03-343 Ind. CALLE'!AG55</f>
        <v>0</v>
      </c>
      <c r="W19" s="40">
        <f>+'24-03-343 Ind. CALLE'!AH55</f>
        <v>0</v>
      </c>
      <c r="X19" s="61">
        <f>+'24-03-343 Ind. CALLE'!AI55</f>
        <v>0</v>
      </c>
      <c r="Y19" s="61">
        <f>+'24-03-343 Ind. CALLE'!AJ55</f>
        <v>0</v>
      </c>
    </row>
    <row r="20" spans="1:25" ht="24.75" customHeight="1" x14ac:dyDescent="0.25">
      <c r="A20" s="62" t="s">
        <v>67</v>
      </c>
      <c r="B20" s="40">
        <f>+'24-03-343 Ind. CALLE'!J59</f>
        <v>0</v>
      </c>
      <c r="C20" s="40">
        <f>+'24-03-343 Ind. CALLE'!K59</f>
        <v>0</v>
      </c>
      <c r="D20" s="40">
        <f>+'24-03-343 Ind. CALLE'!M59</f>
        <v>0</v>
      </c>
      <c r="E20" s="40">
        <f>+'24-03-343 Ind. CALLE'!N59</f>
        <v>0</v>
      </c>
      <c r="F20" s="40">
        <f>+'24-03-343 Ind. CALLE'!O59</f>
        <v>0</v>
      </c>
      <c r="G20" s="40">
        <f>+'24-03-343 Ind. CALLE'!R59</f>
        <v>0</v>
      </c>
      <c r="H20" s="40">
        <f>+'24-03-343 Ind. CALLE'!S59</f>
        <v>0</v>
      </c>
      <c r="I20" s="40">
        <f>+'24-03-343 Ind. CALLE'!T59</f>
        <v>0</v>
      </c>
      <c r="J20" s="40">
        <f>+'24-03-343 Ind. CALLE'!U59</f>
        <v>0</v>
      </c>
      <c r="K20" s="40">
        <f>+'24-03-343 Ind. CALLE'!V59</f>
        <v>0</v>
      </c>
      <c r="L20" s="40">
        <f>+'24-03-343 Ind. CALLE'!W59</f>
        <v>0</v>
      </c>
      <c r="M20" s="40">
        <f>+'24-03-343 Ind. CALLE'!X59</f>
        <v>0</v>
      </c>
      <c r="N20" s="40">
        <f>+'24-03-343 Ind. CALLE'!Y59</f>
        <v>0</v>
      </c>
      <c r="O20" s="40">
        <f>+'24-03-343 Ind. CALLE'!Z59</f>
        <v>0</v>
      </c>
      <c r="P20" s="40">
        <f>+'24-03-343 Ind. CALLE'!AA59</f>
        <v>0</v>
      </c>
      <c r="Q20" s="40">
        <f>+'24-03-343 Ind. CALLE'!AB59</f>
        <v>0</v>
      </c>
      <c r="R20" s="40">
        <f>+'24-03-343 Ind. CALLE'!AC59</f>
        <v>0</v>
      </c>
      <c r="S20" s="40">
        <f>+'24-03-343 Ind. CALLE'!AD59</f>
        <v>0</v>
      </c>
      <c r="T20" s="40">
        <f>+'24-03-343 Ind. CALLE'!AE59</f>
        <v>0</v>
      </c>
      <c r="U20" s="40">
        <f>+'24-03-343 Ind. CALLE'!AF59</f>
        <v>0</v>
      </c>
      <c r="V20" s="40">
        <f>+'24-03-343 Ind. CALLE'!AG59</f>
        <v>0</v>
      </c>
      <c r="W20" s="40">
        <f>+'24-03-343 Ind. CALLE'!AH59</f>
        <v>0</v>
      </c>
      <c r="X20" s="61">
        <f>+'24-03-343 Ind. CALLE'!AI59</f>
        <v>0</v>
      </c>
      <c r="Y20" s="61">
        <f>+'24-03-343 Ind. CALLE'!AJ59</f>
        <v>0</v>
      </c>
    </row>
    <row r="21" spans="1:25" ht="24.75" customHeight="1" x14ac:dyDescent="0.25">
      <c r="A21" s="62" t="s">
        <v>69</v>
      </c>
      <c r="B21" s="40">
        <f>+'24-03-343 Ind. CALLE'!J63</f>
        <v>0</v>
      </c>
      <c r="C21" s="40">
        <f>+'24-03-343 Ind. CALLE'!K63</f>
        <v>0</v>
      </c>
      <c r="D21" s="40">
        <f>+'24-03-343 Ind. CALLE'!M63</f>
        <v>0</v>
      </c>
      <c r="E21" s="40">
        <f>+'24-03-343 Ind. CALLE'!N63</f>
        <v>0</v>
      </c>
      <c r="F21" s="40">
        <f>+'24-03-343 Ind. CALLE'!O63</f>
        <v>0</v>
      </c>
      <c r="G21" s="40">
        <f>+'24-03-343 Ind. CALLE'!R63</f>
        <v>0</v>
      </c>
      <c r="H21" s="40">
        <f>+'24-03-343 Ind. CALLE'!S63</f>
        <v>0</v>
      </c>
      <c r="I21" s="40">
        <f>+'24-03-343 Ind. CALLE'!T63</f>
        <v>0</v>
      </c>
      <c r="J21" s="40">
        <f>+'24-03-343 Ind. CALLE'!U63</f>
        <v>0</v>
      </c>
      <c r="K21" s="40">
        <f>+'24-03-343 Ind. CALLE'!V63</f>
        <v>0</v>
      </c>
      <c r="L21" s="40">
        <f>+'24-03-343 Ind. CALLE'!W63</f>
        <v>0</v>
      </c>
      <c r="M21" s="40">
        <f>+'24-03-343 Ind. CALLE'!X63</f>
        <v>0</v>
      </c>
      <c r="N21" s="40">
        <f>+'24-03-343 Ind. CALLE'!Y63</f>
        <v>0</v>
      </c>
      <c r="O21" s="40">
        <f>+'24-03-343 Ind. CALLE'!Z63</f>
        <v>0</v>
      </c>
      <c r="P21" s="40">
        <f>+'24-03-343 Ind. CALLE'!AA63</f>
        <v>0</v>
      </c>
      <c r="Q21" s="40">
        <f>+'24-03-343 Ind. CALLE'!AB63</f>
        <v>0</v>
      </c>
      <c r="R21" s="40">
        <f>+'24-03-343 Ind. CALLE'!AC63</f>
        <v>0</v>
      </c>
      <c r="S21" s="40">
        <f>+'24-03-343 Ind. CALLE'!AD63</f>
        <v>0</v>
      </c>
      <c r="T21" s="40">
        <f>+'24-03-343 Ind. CALLE'!AE63</f>
        <v>0</v>
      </c>
      <c r="U21" s="40">
        <f>+'24-03-343 Ind. CALLE'!AF63</f>
        <v>0</v>
      </c>
      <c r="V21" s="40">
        <f>+'24-03-343 Ind. CALLE'!AG63</f>
        <v>0</v>
      </c>
      <c r="W21" s="40">
        <f>+'24-03-343 Ind. CALLE'!AH63</f>
        <v>0</v>
      </c>
      <c r="X21" s="61">
        <f>+'24-03-343 Ind. CALLE'!AI63</f>
        <v>0</v>
      </c>
      <c r="Y21" s="61">
        <f>+'24-03-343 Ind. CALLE'!AJ63</f>
        <v>0</v>
      </c>
    </row>
    <row r="22" spans="1:25" ht="24.75" customHeight="1" x14ac:dyDescent="0.25">
      <c r="A22" s="62" t="s">
        <v>81</v>
      </c>
      <c r="B22" s="40">
        <f>+'24-03-343 Ind. CALLE'!J67</f>
        <v>0</v>
      </c>
      <c r="C22" s="40">
        <f>+'24-03-343 Ind. CALLE'!K67</f>
        <v>0</v>
      </c>
      <c r="D22" s="40">
        <f>+'24-03-343 Ind. CALLE'!M64</f>
        <v>0</v>
      </c>
      <c r="E22" s="40">
        <f>+'24-03-343 Ind. CALLE'!N64</f>
        <v>0</v>
      </c>
      <c r="F22" s="40">
        <f>+'24-03-343 Ind. CALLE'!O64</f>
        <v>0</v>
      </c>
      <c r="G22" s="40">
        <f>+'24-03-343 Ind. CALLE'!R64</f>
        <v>0</v>
      </c>
      <c r="H22" s="40">
        <f>+'24-03-343 Ind. CALLE'!S64</f>
        <v>0</v>
      </c>
      <c r="I22" s="40">
        <f>+'24-03-343 Ind. CALLE'!T64</f>
        <v>0</v>
      </c>
      <c r="J22" s="40">
        <f>+'24-03-343 Ind. CALLE'!U67</f>
        <v>0</v>
      </c>
      <c r="K22" s="40">
        <f>+'24-03-343 Ind. CALLE'!V64</f>
        <v>0</v>
      </c>
      <c r="L22" s="40">
        <f>+'24-03-343 Ind. CALLE'!W64</f>
        <v>0</v>
      </c>
      <c r="M22" s="40">
        <f>+'24-03-343 Ind. CALLE'!X64</f>
        <v>0</v>
      </c>
      <c r="N22" s="40">
        <f>+'24-03-343 Ind. CALLE'!Y67</f>
        <v>0</v>
      </c>
      <c r="O22" s="40">
        <f>+'24-03-343 Ind. CALLE'!Z64</f>
        <v>0</v>
      </c>
      <c r="P22" s="40">
        <f>+'24-03-343 Ind. CALLE'!AA64</f>
        <v>0</v>
      </c>
      <c r="Q22" s="40">
        <f>+'24-03-343 Ind. CALLE'!AB64</f>
        <v>0</v>
      </c>
      <c r="R22" s="40">
        <f>+'24-03-343 Ind. CALLE'!AC67</f>
        <v>0</v>
      </c>
      <c r="S22" s="40">
        <f>+'24-03-343 Ind. CALLE'!AD64</f>
        <v>0</v>
      </c>
      <c r="T22" s="40">
        <f>+'24-03-343 Ind. CALLE'!AE64</f>
        <v>0</v>
      </c>
      <c r="U22" s="40">
        <f>+'24-03-343 Ind. CALLE'!AF64</f>
        <v>0</v>
      </c>
      <c r="V22" s="40">
        <f>+'24-03-343 Ind. CALLE'!AG67</f>
        <v>0</v>
      </c>
      <c r="W22" s="40">
        <f>+'24-03-343 Ind. CALLE'!AH67</f>
        <v>0</v>
      </c>
      <c r="X22" s="61">
        <f>+'24-03-343 Ind. CALLE'!AI67</f>
        <v>0</v>
      </c>
      <c r="Y22" s="61">
        <f>+'24-03-343 Ind. CALLE'!AJ67</f>
        <v>0</v>
      </c>
    </row>
    <row r="23" spans="1:25" ht="24.75" customHeight="1" x14ac:dyDescent="0.25">
      <c r="A23" s="62" t="s">
        <v>71</v>
      </c>
      <c r="B23" s="40">
        <f>+'24-03-343 Ind. CALLE'!J71</f>
        <v>170104704</v>
      </c>
      <c r="C23" s="40">
        <f>+'24-03-343 Ind. CALLE'!K71</f>
        <v>170104704</v>
      </c>
      <c r="D23" s="40">
        <f>+'24-03-343 Ind. CALLE'!M71</f>
        <v>0</v>
      </c>
      <c r="E23" s="40">
        <f>+'24-03-343 Ind. CALLE'!N71</f>
        <v>0</v>
      </c>
      <c r="F23" s="40">
        <f>+'24-03-343 Ind. CALLE'!O71</f>
        <v>0</v>
      </c>
      <c r="G23" s="40">
        <f>+'24-03-343 Ind. CALLE'!R71</f>
        <v>0</v>
      </c>
      <c r="H23" s="40">
        <f>+'24-03-343 Ind. CALLE'!S71</f>
        <v>0</v>
      </c>
      <c r="I23" s="40">
        <f>+'24-03-343 Ind. CALLE'!T71</f>
        <v>0</v>
      </c>
      <c r="J23" s="40">
        <f>+'24-03-343 Ind. CALLE'!U71</f>
        <v>0</v>
      </c>
      <c r="K23" s="40">
        <f>+'24-03-343 Ind. CALLE'!V71</f>
        <v>0</v>
      </c>
      <c r="L23" s="40">
        <f>+'24-03-343 Ind. CALLE'!W71</f>
        <v>85052352</v>
      </c>
      <c r="M23" s="40">
        <f>+'24-03-343 Ind. CALLE'!X71</f>
        <v>0</v>
      </c>
      <c r="N23" s="40">
        <f>+'24-03-343 Ind. CALLE'!Y71</f>
        <v>85052352</v>
      </c>
      <c r="O23" s="40">
        <f>+'24-03-343 Ind. CALLE'!Z71</f>
        <v>0</v>
      </c>
      <c r="P23" s="40">
        <f>+'24-03-343 Ind. CALLE'!AA71</f>
        <v>0</v>
      </c>
      <c r="Q23" s="40">
        <f>+'24-03-343 Ind. CALLE'!AB71</f>
        <v>0</v>
      </c>
      <c r="R23" s="40">
        <f>+'24-03-343 Ind. CALLE'!AC71</f>
        <v>0</v>
      </c>
      <c r="S23" s="40">
        <f>+'24-03-343 Ind. CALLE'!AD71</f>
        <v>0</v>
      </c>
      <c r="T23" s="40">
        <f>+'24-03-343 Ind. CALLE'!AE71</f>
        <v>0</v>
      </c>
      <c r="U23" s="40">
        <f>+'24-03-343 Ind. CALLE'!AF71</f>
        <v>0</v>
      </c>
      <c r="V23" s="40">
        <f>+'24-03-343 Ind. CALLE'!AG71</f>
        <v>0</v>
      </c>
      <c r="W23" s="40">
        <f>+'24-03-343 Ind. CALLE'!AH71</f>
        <v>85052352</v>
      </c>
      <c r="X23" s="61">
        <f>+'24-03-343 Ind. CALLE'!AI71</f>
        <v>0.5</v>
      </c>
      <c r="Y23" s="61">
        <f>+'24-03-343 Ind. CALLE'!AJ71</f>
        <v>0.77397755751012931</v>
      </c>
    </row>
    <row r="24" spans="1:25" ht="24.75" customHeight="1" x14ac:dyDescent="0.25">
      <c r="A24" s="63" t="s">
        <v>73</v>
      </c>
      <c r="B24" s="40">
        <f>+'24-03-343 Ind. CALLE'!J76</f>
        <v>3207132296</v>
      </c>
      <c r="C24" s="40">
        <f>+'24-03-343 Ind. CALLE'!K76</f>
        <v>86610725</v>
      </c>
      <c r="D24" s="40">
        <f>+'24-03-343 Ind. CALLE'!M76</f>
        <v>0</v>
      </c>
      <c r="E24" s="40">
        <f>+'24-03-343 Ind. CALLE'!N76</f>
        <v>0</v>
      </c>
      <c r="F24" s="40">
        <f>+'24-03-343 Ind. CALLE'!O76</f>
        <v>0</v>
      </c>
      <c r="G24" s="40">
        <f>+'24-03-343 Ind. CALLE'!R76</f>
        <v>3465646</v>
      </c>
      <c r="H24" s="40">
        <f>+'24-03-343 Ind. CALLE'!S76</f>
        <v>3910663</v>
      </c>
      <c r="I24" s="40">
        <f>+'24-03-343 Ind. CALLE'!T76</f>
        <v>3491297</v>
      </c>
      <c r="J24" s="40">
        <f>+'24-03-343 Ind. CALLE'!U76</f>
        <v>10867606</v>
      </c>
      <c r="K24" s="40">
        <f>+'24-03-343 Ind. CALLE'!V76</f>
        <v>3465646</v>
      </c>
      <c r="L24" s="40">
        <f>+'24-03-343 Ind. CALLE'!W76</f>
        <v>5184946</v>
      </c>
      <c r="M24" s="40">
        <f>+'24-03-343 Ind. CALLE'!X76</f>
        <v>5216792</v>
      </c>
      <c r="N24" s="40">
        <f>+'24-03-343 Ind. CALLE'!Y76</f>
        <v>13867384</v>
      </c>
      <c r="O24" s="40">
        <f>+'24-03-343 Ind. CALLE'!Z76</f>
        <v>0</v>
      </c>
      <c r="P24" s="40">
        <f>+'24-03-343 Ind. CALLE'!AA76</f>
        <v>0</v>
      </c>
      <c r="Q24" s="40">
        <f>+'24-03-343 Ind. CALLE'!AB76</f>
        <v>0</v>
      </c>
      <c r="R24" s="40">
        <f>+'24-03-343 Ind. CALLE'!AC76</f>
        <v>0</v>
      </c>
      <c r="S24" s="40">
        <f>+'24-03-343 Ind. CALLE'!AD76</f>
        <v>0</v>
      </c>
      <c r="T24" s="40">
        <f>+'24-03-343 Ind. CALLE'!AE76</f>
        <v>0</v>
      </c>
      <c r="U24" s="40">
        <f>+'24-03-343 Ind. CALLE'!AF76</f>
        <v>0</v>
      </c>
      <c r="V24" s="40">
        <f>+'24-03-343 Ind. CALLE'!AG76</f>
        <v>0</v>
      </c>
      <c r="W24" s="40">
        <f>+'24-03-343 Ind. CALLE'!AH76</f>
        <v>24734990</v>
      </c>
      <c r="X24" s="61">
        <f>+'24-03-343 Ind. CALLE'!AI76</f>
        <v>7.7124944396119791E-3</v>
      </c>
      <c r="Y24" s="61">
        <f>+'24-03-343 Ind. CALLE'!AJ76</f>
        <v>0.22508874469735385</v>
      </c>
    </row>
    <row r="25" spans="1:25" ht="34.5" customHeight="1" x14ac:dyDescent="0.25">
      <c r="A25" s="65" t="str">
        <f>"TOTAL ASIG."&amp;" "&amp;$A$5</f>
        <v>TOTAL ASIG. 24-03-343 "Programa de Apoyo a Personas en Situación de Calle"</v>
      </c>
      <c r="B25" s="66">
        <f>SUM(B8:B24)</f>
        <v>3529492000</v>
      </c>
      <c r="C25" s="66">
        <f t="shared" ref="C25:V25" si="0">SUM(C8:C24)</f>
        <v>408963361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3465646</v>
      </c>
      <c r="H25" s="66">
        <f t="shared" si="0"/>
        <v>3936314</v>
      </c>
      <c r="I25" s="66">
        <f t="shared" si="0"/>
        <v>3491297</v>
      </c>
      <c r="J25" s="66">
        <f t="shared" si="0"/>
        <v>10893257</v>
      </c>
      <c r="K25" s="66">
        <f t="shared" si="0"/>
        <v>3491297</v>
      </c>
      <c r="L25" s="66">
        <f t="shared" si="0"/>
        <v>90262949</v>
      </c>
      <c r="M25" s="66">
        <f t="shared" si="0"/>
        <v>5242443</v>
      </c>
      <c r="N25" s="66">
        <f t="shared" si="0"/>
        <v>98996689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109889946</v>
      </c>
      <c r="X25" s="67">
        <f>+'24-03-343 Ind. CALLE'!AI77</f>
        <v>3.1134776902738411E-2</v>
      </c>
      <c r="Y25" s="67">
        <f>'24-03-343 Ind. CALLE'!AJ77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FD5D6-DFE6-420D-9AF4-B2C9E79B289E}">
  <sheetPr codeName="Hoja21">
    <tabColor rgb="FF007DB5"/>
    <pageSetUpPr fitToPage="1"/>
  </sheetPr>
  <dimension ref="A1:DB95"/>
  <sheetViews>
    <sheetView topLeftCell="J1" zoomScaleNormal="100" workbookViewId="0">
      <pane ySplit="7" topLeftCell="A71" activePane="bottomLeft" state="frozen"/>
      <selection activeCell="U1" sqref="U1"/>
      <selection pane="bottomLeft" activeCell="Y76" activeCellId="1" sqref="U76 Y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45.4257812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110" t="s">
        <v>92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89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1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89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0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1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J12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89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1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89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1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89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1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89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1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89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1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89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1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89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1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89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1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89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1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89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1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89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1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89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1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89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1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89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1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89">
        <v>3226012000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119</v>
      </c>
      <c r="D73" s="34">
        <v>45679</v>
      </c>
      <c r="E73" s="26" t="s">
        <v>105</v>
      </c>
      <c r="F73" s="26" t="s">
        <v>120</v>
      </c>
      <c r="G73" s="26"/>
      <c r="H73" s="36"/>
      <c r="I73" s="38"/>
      <c r="J73" s="90"/>
      <c r="K73" s="41">
        <v>828000000</v>
      </c>
      <c r="L73" s="39"/>
      <c r="M73" s="31"/>
      <c r="N73" s="42"/>
      <c r="O73" s="31"/>
      <c r="P73" s="43"/>
      <c r="Q73" s="43"/>
      <c r="R73" s="19">
        <v>414000000</v>
      </c>
      <c r="S73" s="19"/>
      <c r="T73" s="19"/>
      <c r="U73" s="8">
        <f>SUM(R73:T73)</f>
        <v>414000000</v>
      </c>
      <c r="V73" s="19"/>
      <c r="W73" s="19"/>
      <c r="X73" s="19">
        <v>414000000</v>
      </c>
      <c r="Y73" s="8">
        <f>SUM(V73:X73)</f>
        <v>414000000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828000000</v>
      </c>
      <c r="AI73" s="20">
        <f>IF(ISERROR(AH73/J72),0,AH73/J72)</f>
        <v>0.25666364539251557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1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3226012000</v>
      </c>
      <c r="K75" s="56">
        <f>SUM(K73:K73)</f>
        <v>828000000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414000000</v>
      </c>
      <c r="S75" s="56">
        <f t="shared" si="16"/>
        <v>0</v>
      </c>
      <c r="T75" s="56">
        <f t="shared" si="16"/>
        <v>0</v>
      </c>
      <c r="U75" s="56">
        <f t="shared" si="16"/>
        <v>414000000</v>
      </c>
      <c r="V75" s="56">
        <f t="shared" si="16"/>
        <v>0</v>
      </c>
      <c r="W75" s="56">
        <f t="shared" si="16"/>
        <v>0</v>
      </c>
      <c r="X75" s="56">
        <f t="shared" si="16"/>
        <v>414000000</v>
      </c>
      <c r="Y75" s="56">
        <f t="shared" si="16"/>
        <v>414000000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828000000</v>
      </c>
      <c r="AI75" s="59">
        <f>IF(ISERROR(AH75/J75),0,AH75/J75)</f>
        <v>0.25666364539251557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24-03-344 "Programa de Apoyo a Familias para el Autoconsumo"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3226012000</v>
      </c>
      <c r="K76" s="66">
        <f t="shared" ref="K76:AH76" si="17">SUM(K11,K15,K19,K23,K27,K31,K35,K39,K43,K47,K51,K55,K59,K63,K67,K71,K75)</f>
        <v>828000000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414000000</v>
      </c>
      <c r="S76" s="66">
        <f t="shared" si="17"/>
        <v>0</v>
      </c>
      <c r="T76" s="66">
        <f t="shared" si="17"/>
        <v>0</v>
      </c>
      <c r="U76" s="66">
        <f t="shared" si="17"/>
        <v>414000000</v>
      </c>
      <c r="V76" s="66">
        <f t="shared" si="17"/>
        <v>0</v>
      </c>
      <c r="W76" s="66">
        <f t="shared" si="17"/>
        <v>0</v>
      </c>
      <c r="X76" s="66">
        <f t="shared" si="17"/>
        <v>414000000</v>
      </c>
      <c r="Y76" s="66">
        <f t="shared" si="17"/>
        <v>414000000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828000000</v>
      </c>
      <c r="AI76" s="68">
        <f>IF(ISERROR(AH76/J76),0,AH76/J76)</f>
        <v>0.25666364539251557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8:J10"/>
    <mergeCell ref="J12:J14"/>
    <mergeCell ref="A31:I31"/>
    <mergeCell ref="A16:E16"/>
    <mergeCell ref="A19:I19"/>
    <mergeCell ref="A20:E20"/>
    <mergeCell ref="A23:I23"/>
    <mergeCell ref="A24:E24"/>
    <mergeCell ref="A27:I27"/>
    <mergeCell ref="A28:E28"/>
    <mergeCell ref="J16:J18"/>
    <mergeCell ref="J20:J22"/>
    <mergeCell ref="J24:J26"/>
    <mergeCell ref="J28:J30"/>
    <mergeCell ref="A47:I47"/>
    <mergeCell ref="A32:E32"/>
    <mergeCell ref="A35:I35"/>
    <mergeCell ref="A36:E36"/>
    <mergeCell ref="A39:I39"/>
    <mergeCell ref="A40:E40"/>
    <mergeCell ref="A43:I43"/>
    <mergeCell ref="A44:E44"/>
    <mergeCell ref="J32:J34"/>
    <mergeCell ref="J36:J38"/>
    <mergeCell ref="J40:J42"/>
    <mergeCell ref="J44:J46"/>
    <mergeCell ref="J48:J50"/>
    <mergeCell ref="J52:J54"/>
    <mergeCell ref="J56:J58"/>
    <mergeCell ref="J60:J62"/>
    <mergeCell ref="A72:E72"/>
    <mergeCell ref="J72:J74"/>
    <mergeCell ref="J64:J66"/>
    <mergeCell ref="J68:J70"/>
    <mergeCell ref="A63:I63"/>
    <mergeCell ref="A48:E48"/>
    <mergeCell ref="A51:I51"/>
    <mergeCell ref="A52:E52"/>
    <mergeCell ref="A55:I55"/>
    <mergeCell ref="A56:E56"/>
    <mergeCell ref="A59:I59"/>
    <mergeCell ref="A60:E60"/>
    <mergeCell ref="A75:I75"/>
    <mergeCell ref="A76:I76"/>
    <mergeCell ref="A64:E64"/>
    <mergeCell ref="A67:I67"/>
    <mergeCell ref="A68:E68"/>
    <mergeCell ref="A71:I71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74901325-C2C1-4A7B-A4A2-C7A50A3418AA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D317C730-3174-477F-AEC5-AB5BB4F97B2F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C65:C66 P73:Q74 P65:Q66 L65:L66 E65:G66 E73:G74" xr:uid="{B2047400-151B-4BF5-B2D5-BF59BF9612AB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BEB7F9B5-6BF5-4CBA-80D9-4594E0CAF1AE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DD7CDDF8-EB22-4B8F-A4FC-6C4DC508403B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2324473-4584-44DD-A6DD-7C7AE32E53A4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3636211D-37BE-4916-A041-2893DBE17CD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376C8F91-A51C-41C7-BDD9-B7BBB899F1EE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5CB44-35EC-49C8-869C-B2D6E8F2F7C5}">
  <sheetPr codeName="Hoja22">
    <tabColor rgb="FF33CCFF"/>
    <pageSetUpPr fitToPage="1"/>
  </sheetPr>
  <dimension ref="A1:Y42"/>
  <sheetViews>
    <sheetView topLeftCell="A7" zoomScaleNormal="100" workbookViewId="0">
      <selection activeCell="W26" sqref="W26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4.140625" style="49" bestFit="1" customWidth="1"/>
    <col min="3" max="3" width="12.14062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92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+'24-03-344 Ind. AUTOCONSUMO'!J11</f>
        <v>0</v>
      </c>
      <c r="C8" s="40">
        <f>+'24-03-344 Ind. AUTOCONSUMO'!K11</f>
        <v>0</v>
      </c>
      <c r="D8" s="40">
        <f>+'24-03-344 Ind. AUTOCONSUMO'!M11</f>
        <v>0</v>
      </c>
      <c r="E8" s="40">
        <f>+'24-03-344 Ind. AUTOCONSUMO'!N11</f>
        <v>0</v>
      </c>
      <c r="F8" s="40">
        <f>+'24-03-344 Ind. AUTOCONSUMO'!O11</f>
        <v>0</v>
      </c>
      <c r="G8" s="40">
        <f>+'24-03-344 Ind. AUTOCONSUMO'!R11</f>
        <v>0</v>
      </c>
      <c r="H8" s="40">
        <f>+'24-03-344 Ind. AUTOCONSUMO'!S11</f>
        <v>0</v>
      </c>
      <c r="I8" s="40">
        <f>+'24-03-344 Ind. AUTOCONSUMO'!T11</f>
        <v>0</v>
      </c>
      <c r="J8" s="40">
        <f>+'24-03-344 Ind. AUTOCONSUMO'!U11</f>
        <v>0</v>
      </c>
      <c r="K8" s="40">
        <f>+'24-03-344 Ind. AUTOCONSUMO'!V11</f>
        <v>0</v>
      </c>
      <c r="L8" s="40">
        <f>+'24-03-344 Ind. AUTOCONSUMO'!W11</f>
        <v>0</v>
      </c>
      <c r="M8" s="40">
        <f>+'24-03-344 Ind. AUTOCONSUMO'!X11</f>
        <v>0</v>
      </c>
      <c r="N8" s="40">
        <f>+'24-03-344 Ind. AUTOCONSUMO'!Y11</f>
        <v>0</v>
      </c>
      <c r="O8" s="40">
        <f>+'24-03-344 Ind. AUTOCONSUMO'!Z11</f>
        <v>0</v>
      </c>
      <c r="P8" s="40">
        <f>+'24-03-344 Ind. AUTOCONSUMO'!AA11</f>
        <v>0</v>
      </c>
      <c r="Q8" s="40">
        <f>+'24-03-344 Ind. AUTOCONSUMO'!AB11</f>
        <v>0</v>
      </c>
      <c r="R8" s="40">
        <f>+'24-03-344 Ind. AUTOCONSUMO'!AC11</f>
        <v>0</v>
      </c>
      <c r="S8" s="40">
        <f>+'24-03-344 Ind. AUTOCONSUMO'!AD11</f>
        <v>0</v>
      </c>
      <c r="T8" s="40">
        <f>+'24-03-344 Ind. AUTOCONSUMO'!AE11</f>
        <v>0</v>
      </c>
      <c r="U8" s="40">
        <f>+'24-03-344 Ind. AUTOCONSUMO'!AF11</f>
        <v>0</v>
      </c>
      <c r="V8" s="40">
        <f>+'24-03-344 Ind. AUTOCONSUMO'!AG11</f>
        <v>0</v>
      </c>
      <c r="W8" s="40">
        <f>+'24-03-344 Ind. AUTOCONSUMO'!AH11</f>
        <v>0</v>
      </c>
      <c r="X8" s="61">
        <f>+'24-03-344 Ind. AUTOCONSUMO'!AI11</f>
        <v>0</v>
      </c>
      <c r="Y8" s="61">
        <f>+'24-03-344 Ind. AUTOCONSUMO'!AJ11</f>
        <v>0</v>
      </c>
    </row>
    <row r="9" spans="1:25" ht="24.75" customHeight="1" x14ac:dyDescent="0.25">
      <c r="A9" s="60" t="s">
        <v>45</v>
      </c>
      <c r="B9" s="40">
        <f>+'24-03-344 Ind. AUTOCONSUMO'!J15</f>
        <v>0</v>
      </c>
      <c r="C9" s="40">
        <f>+'24-03-344 Ind. AUTOCONSUMO'!K15</f>
        <v>0</v>
      </c>
      <c r="D9" s="40">
        <f>+'24-03-344 Ind. AUTOCONSUMO'!M15</f>
        <v>0</v>
      </c>
      <c r="E9" s="40">
        <f>+'24-03-344 Ind. AUTOCONSUMO'!N15</f>
        <v>0</v>
      </c>
      <c r="F9" s="40">
        <f>+'24-03-344 Ind. AUTOCONSUMO'!O15</f>
        <v>0</v>
      </c>
      <c r="G9" s="40">
        <f>+'24-03-344 Ind. AUTOCONSUMO'!R15</f>
        <v>0</v>
      </c>
      <c r="H9" s="40">
        <f>+'24-03-344 Ind. AUTOCONSUMO'!S15</f>
        <v>0</v>
      </c>
      <c r="I9" s="40">
        <f>+'24-03-344 Ind. AUTOCONSUMO'!T15</f>
        <v>0</v>
      </c>
      <c r="J9" s="40">
        <f>+'24-03-344 Ind. AUTOCONSUMO'!U15</f>
        <v>0</v>
      </c>
      <c r="K9" s="40">
        <f>+'24-03-344 Ind. AUTOCONSUMO'!V15</f>
        <v>0</v>
      </c>
      <c r="L9" s="40">
        <f>+'24-03-344 Ind. AUTOCONSUMO'!W15</f>
        <v>0</v>
      </c>
      <c r="M9" s="40">
        <f>+'24-03-344 Ind. AUTOCONSUMO'!X15</f>
        <v>0</v>
      </c>
      <c r="N9" s="40">
        <f>+'24-03-344 Ind. AUTOCONSUMO'!Y15</f>
        <v>0</v>
      </c>
      <c r="O9" s="40">
        <f>+'24-03-344 Ind. AUTOCONSUMO'!Z15</f>
        <v>0</v>
      </c>
      <c r="P9" s="40">
        <f>+'24-03-344 Ind. AUTOCONSUMO'!AA15</f>
        <v>0</v>
      </c>
      <c r="Q9" s="40">
        <f>+'24-03-344 Ind. AUTOCONSUMO'!AB15</f>
        <v>0</v>
      </c>
      <c r="R9" s="40">
        <f>+'24-03-344 Ind. AUTOCONSUMO'!AC15</f>
        <v>0</v>
      </c>
      <c r="S9" s="40">
        <f>+'24-03-344 Ind. AUTOCONSUMO'!AD15</f>
        <v>0</v>
      </c>
      <c r="T9" s="40">
        <f>+'24-03-344 Ind. AUTOCONSUMO'!AE15</f>
        <v>0</v>
      </c>
      <c r="U9" s="40">
        <f>+'24-03-344 Ind. AUTOCONSUMO'!AF15</f>
        <v>0</v>
      </c>
      <c r="V9" s="40">
        <f>+'24-03-344 Ind. AUTOCONSUMO'!AG15</f>
        <v>0</v>
      </c>
      <c r="W9" s="40">
        <f>+'24-03-344 Ind. AUTOCONSUMO'!AH15</f>
        <v>0</v>
      </c>
      <c r="X9" s="61">
        <f>+'24-03-344 Ind. AUTOCONSUMO'!AI15</f>
        <v>0</v>
      </c>
      <c r="Y9" s="61">
        <f>+'24-03-344 Ind. AUTOCONSUMO'!AJ15</f>
        <v>0</v>
      </c>
    </row>
    <row r="10" spans="1:25" ht="24.75" customHeight="1" x14ac:dyDescent="0.25">
      <c r="A10" s="60" t="s">
        <v>47</v>
      </c>
      <c r="B10" s="40">
        <f>+'24-03-344 Ind. AUTOCONSUMO'!J19</f>
        <v>0</v>
      </c>
      <c r="C10" s="40">
        <f>+'24-03-344 Ind. AUTOCONSUMO'!K19</f>
        <v>0</v>
      </c>
      <c r="D10" s="40">
        <f>+'24-03-344 Ind. AUTOCONSUMO'!M19</f>
        <v>0</v>
      </c>
      <c r="E10" s="40">
        <f>+'24-03-344 Ind. AUTOCONSUMO'!N19</f>
        <v>0</v>
      </c>
      <c r="F10" s="40">
        <f>+'24-03-344 Ind. AUTOCONSUMO'!O19</f>
        <v>0</v>
      </c>
      <c r="G10" s="40">
        <f>+'24-03-344 Ind. AUTOCONSUMO'!R19</f>
        <v>0</v>
      </c>
      <c r="H10" s="40">
        <f>+'24-03-344 Ind. AUTOCONSUMO'!S19</f>
        <v>0</v>
      </c>
      <c r="I10" s="40">
        <f>+'24-03-344 Ind. AUTOCONSUMO'!T19</f>
        <v>0</v>
      </c>
      <c r="J10" s="40">
        <f>+'24-03-344 Ind. AUTOCONSUMO'!U19</f>
        <v>0</v>
      </c>
      <c r="K10" s="40">
        <f>+'24-03-344 Ind. AUTOCONSUMO'!V19</f>
        <v>0</v>
      </c>
      <c r="L10" s="40">
        <f>+'24-03-344 Ind. AUTOCONSUMO'!W19</f>
        <v>0</v>
      </c>
      <c r="M10" s="40">
        <f>+'24-03-344 Ind. AUTOCONSUMO'!X19</f>
        <v>0</v>
      </c>
      <c r="N10" s="40">
        <f>+'24-03-344 Ind. AUTOCONSUMO'!Y19</f>
        <v>0</v>
      </c>
      <c r="O10" s="40">
        <f>+'24-03-344 Ind. AUTOCONSUMO'!Z19</f>
        <v>0</v>
      </c>
      <c r="P10" s="40">
        <f>+'24-03-344 Ind. AUTOCONSUMO'!AA19</f>
        <v>0</v>
      </c>
      <c r="Q10" s="40">
        <f>+'24-03-344 Ind. AUTOCONSUMO'!AB19</f>
        <v>0</v>
      </c>
      <c r="R10" s="40">
        <f>+'24-03-344 Ind. AUTOCONSUMO'!AC19</f>
        <v>0</v>
      </c>
      <c r="S10" s="40">
        <f>+'24-03-344 Ind. AUTOCONSUMO'!AD19</f>
        <v>0</v>
      </c>
      <c r="T10" s="40">
        <f>+'24-03-344 Ind. AUTOCONSUMO'!AE19</f>
        <v>0</v>
      </c>
      <c r="U10" s="40">
        <f>+'24-03-344 Ind. AUTOCONSUMO'!AF19</f>
        <v>0</v>
      </c>
      <c r="V10" s="40">
        <f>+'24-03-344 Ind. AUTOCONSUMO'!AG19</f>
        <v>0</v>
      </c>
      <c r="W10" s="40">
        <f>+'24-03-344 Ind. AUTOCONSUMO'!AH19</f>
        <v>0</v>
      </c>
      <c r="X10" s="61">
        <f>+'24-03-344 Ind. AUTOCONSUMO'!AI19</f>
        <v>0</v>
      </c>
      <c r="Y10" s="61">
        <f>+'24-03-344 Ind. AUTOCONSUMO'!AJ19</f>
        <v>0</v>
      </c>
    </row>
    <row r="11" spans="1:25" ht="24.75" customHeight="1" x14ac:dyDescent="0.25">
      <c r="A11" s="60" t="s">
        <v>49</v>
      </c>
      <c r="B11" s="40">
        <f>+'24-03-344 Ind. AUTOCONSUMO'!J23</f>
        <v>0</v>
      </c>
      <c r="C11" s="40">
        <f>+'24-03-344 Ind. AUTOCONSUMO'!K23</f>
        <v>0</v>
      </c>
      <c r="D11" s="40">
        <f>+'24-03-344 Ind. AUTOCONSUMO'!M23</f>
        <v>0</v>
      </c>
      <c r="E11" s="40">
        <f>+'24-03-344 Ind. AUTOCONSUMO'!N23</f>
        <v>0</v>
      </c>
      <c r="F11" s="40">
        <f>+'24-03-344 Ind. AUTOCONSUMO'!O23</f>
        <v>0</v>
      </c>
      <c r="G11" s="40">
        <f>+'24-03-344 Ind. AUTOCONSUMO'!R23</f>
        <v>0</v>
      </c>
      <c r="H11" s="40">
        <f>+'24-03-344 Ind. AUTOCONSUMO'!S23</f>
        <v>0</v>
      </c>
      <c r="I11" s="40">
        <f>+'24-03-344 Ind. AUTOCONSUMO'!T23</f>
        <v>0</v>
      </c>
      <c r="J11" s="40">
        <f>+'24-03-344 Ind. AUTOCONSUMO'!U23</f>
        <v>0</v>
      </c>
      <c r="K11" s="40">
        <f>+'24-03-344 Ind. AUTOCONSUMO'!V23</f>
        <v>0</v>
      </c>
      <c r="L11" s="40">
        <f>+'24-03-344 Ind. AUTOCONSUMO'!W23</f>
        <v>0</v>
      </c>
      <c r="M11" s="40">
        <f>+'24-03-344 Ind. AUTOCONSUMO'!X23</f>
        <v>0</v>
      </c>
      <c r="N11" s="40">
        <f>+'24-03-344 Ind. AUTOCONSUMO'!Y23</f>
        <v>0</v>
      </c>
      <c r="O11" s="40">
        <f>+'24-03-344 Ind. AUTOCONSUMO'!Z23</f>
        <v>0</v>
      </c>
      <c r="P11" s="40">
        <f>+'24-03-344 Ind. AUTOCONSUMO'!AA23</f>
        <v>0</v>
      </c>
      <c r="Q11" s="40">
        <f>+'24-03-344 Ind. AUTOCONSUMO'!AB23</f>
        <v>0</v>
      </c>
      <c r="R11" s="40">
        <f>+'24-03-344 Ind. AUTOCONSUMO'!AC23</f>
        <v>0</v>
      </c>
      <c r="S11" s="40">
        <f>+'24-03-344 Ind. AUTOCONSUMO'!AD23</f>
        <v>0</v>
      </c>
      <c r="T11" s="40">
        <f>+'24-03-344 Ind. AUTOCONSUMO'!AE23</f>
        <v>0</v>
      </c>
      <c r="U11" s="40">
        <f>+'24-03-344 Ind. AUTOCONSUMO'!AF23</f>
        <v>0</v>
      </c>
      <c r="V11" s="40">
        <f>+'24-03-344 Ind. AUTOCONSUMO'!AG23</f>
        <v>0</v>
      </c>
      <c r="W11" s="40">
        <f>+'24-03-344 Ind. AUTOCONSUMO'!AH23</f>
        <v>0</v>
      </c>
      <c r="X11" s="61">
        <f>+'24-03-344 Ind. AUTOCONSUMO'!AI23</f>
        <v>0</v>
      </c>
      <c r="Y11" s="61">
        <f>+'24-03-344 Ind. AUTOCONSUMO'!AJ23</f>
        <v>0</v>
      </c>
    </row>
    <row r="12" spans="1:25" ht="24.75" customHeight="1" x14ac:dyDescent="0.25">
      <c r="A12" s="60" t="s">
        <v>51</v>
      </c>
      <c r="B12" s="40">
        <f>+'24-03-344 Ind. AUTOCONSUMO'!J27</f>
        <v>0</v>
      </c>
      <c r="C12" s="40">
        <f>+'24-03-344 Ind. AUTOCONSUMO'!K27</f>
        <v>0</v>
      </c>
      <c r="D12" s="40">
        <f>+'24-03-344 Ind. AUTOCONSUMO'!M27</f>
        <v>0</v>
      </c>
      <c r="E12" s="40">
        <f>+'24-03-344 Ind. AUTOCONSUMO'!N27</f>
        <v>0</v>
      </c>
      <c r="F12" s="40">
        <f>+'24-03-344 Ind. AUTOCONSUMO'!O27</f>
        <v>0</v>
      </c>
      <c r="G12" s="40">
        <f>+'24-03-344 Ind. AUTOCONSUMO'!R27</f>
        <v>0</v>
      </c>
      <c r="H12" s="40">
        <f>+'24-03-344 Ind. AUTOCONSUMO'!S27</f>
        <v>0</v>
      </c>
      <c r="I12" s="40">
        <f>+'24-03-344 Ind. AUTOCONSUMO'!T27</f>
        <v>0</v>
      </c>
      <c r="J12" s="40">
        <f>+'24-03-344 Ind. AUTOCONSUMO'!U27</f>
        <v>0</v>
      </c>
      <c r="K12" s="40">
        <f>+'24-03-344 Ind. AUTOCONSUMO'!V27</f>
        <v>0</v>
      </c>
      <c r="L12" s="40">
        <f>+'24-03-344 Ind. AUTOCONSUMO'!W27</f>
        <v>0</v>
      </c>
      <c r="M12" s="40">
        <f>+'24-03-344 Ind. AUTOCONSUMO'!X27</f>
        <v>0</v>
      </c>
      <c r="N12" s="40">
        <f>+'24-03-344 Ind. AUTOCONSUMO'!Y27</f>
        <v>0</v>
      </c>
      <c r="O12" s="40">
        <f>+'24-03-344 Ind. AUTOCONSUMO'!Z27</f>
        <v>0</v>
      </c>
      <c r="P12" s="40">
        <f>+'24-03-344 Ind. AUTOCONSUMO'!AA27</f>
        <v>0</v>
      </c>
      <c r="Q12" s="40">
        <f>+'24-03-344 Ind. AUTOCONSUMO'!AB27</f>
        <v>0</v>
      </c>
      <c r="R12" s="40">
        <f>+'24-03-344 Ind. AUTOCONSUMO'!AC27</f>
        <v>0</v>
      </c>
      <c r="S12" s="40">
        <f>+'24-03-344 Ind. AUTOCONSUMO'!AD27</f>
        <v>0</v>
      </c>
      <c r="T12" s="40">
        <f>+'24-03-344 Ind. AUTOCONSUMO'!AE27</f>
        <v>0</v>
      </c>
      <c r="U12" s="40">
        <f>+'24-03-344 Ind. AUTOCONSUMO'!AF27</f>
        <v>0</v>
      </c>
      <c r="V12" s="40">
        <f>+'24-03-344 Ind. AUTOCONSUMO'!AG27</f>
        <v>0</v>
      </c>
      <c r="W12" s="40">
        <f>+'24-03-344 Ind. AUTOCONSUMO'!AH27</f>
        <v>0</v>
      </c>
      <c r="X12" s="61">
        <f>+'24-03-344 Ind. AUTOCONSUMO'!AI27</f>
        <v>0</v>
      </c>
      <c r="Y12" s="61">
        <f>+'24-03-344 Ind. AUTOCONSUMO'!AJ27</f>
        <v>0</v>
      </c>
    </row>
    <row r="13" spans="1:25" ht="24.75" customHeight="1" x14ac:dyDescent="0.25">
      <c r="A13" s="60" t="s">
        <v>53</v>
      </c>
      <c r="B13" s="40">
        <f>+'24-03-344 Ind. AUTOCONSUMO'!J31</f>
        <v>0</v>
      </c>
      <c r="C13" s="40">
        <f>+'24-03-344 Ind. AUTOCONSUMO'!K31</f>
        <v>0</v>
      </c>
      <c r="D13" s="40">
        <f>+'24-03-344 Ind. AUTOCONSUMO'!M31</f>
        <v>0</v>
      </c>
      <c r="E13" s="40">
        <f>+'24-03-344 Ind. AUTOCONSUMO'!N31</f>
        <v>0</v>
      </c>
      <c r="F13" s="40">
        <f>+'24-03-344 Ind. AUTOCONSUMO'!O31</f>
        <v>0</v>
      </c>
      <c r="G13" s="40">
        <f>+'24-03-344 Ind. AUTOCONSUMO'!R31</f>
        <v>0</v>
      </c>
      <c r="H13" s="40">
        <f>+'24-03-344 Ind. AUTOCONSUMO'!S31</f>
        <v>0</v>
      </c>
      <c r="I13" s="40">
        <f>+'24-03-344 Ind. AUTOCONSUMO'!T31</f>
        <v>0</v>
      </c>
      <c r="J13" s="40">
        <f>+'24-03-344 Ind. AUTOCONSUMO'!U31</f>
        <v>0</v>
      </c>
      <c r="K13" s="40">
        <f>+'24-03-344 Ind. AUTOCONSUMO'!V31</f>
        <v>0</v>
      </c>
      <c r="L13" s="40">
        <f>+'24-03-344 Ind. AUTOCONSUMO'!W31</f>
        <v>0</v>
      </c>
      <c r="M13" s="40">
        <f>+'24-03-344 Ind. AUTOCONSUMO'!X31</f>
        <v>0</v>
      </c>
      <c r="N13" s="40">
        <f>+'24-03-344 Ind. AUTOCONSUMO'!Y31</f>
        <v>0</v>
      </c>
      <c r="O13" s="40">
        <f>+'24-03-344 Ind. AUTOCONSUMO'!Z31</f>
        <v>0</v>
      </c>
      <c r="P13" s="40">
        <f>+'24-03-344 Ind. AUTOCONSUMO'!AA31</f>
        <v>0</v>
      </c>
      <c r="Q13" s="40">
        <f>+'24-03-344 Ind. AUTOCONSUMO'!AB31</f>
        <v>0</v>
      </c>
      <c r="R13" s="40">
        <f>+'24-03-344 Ind. AUTOCONSUMO'!AC31</f>
        <v>0</v>
      </c>
      <c r="S13" s="40">
        <f>+'24-03-344 Ind. AUTOCONSUMO'!AD31</f>
        <v>0</v>
      </c>
      <c r="T13" s="40">
        <f>+'24-03-344 Ind. AUTOCONSUMO'!AE31</f>
        <v>0</v>
      </c>
      <c r="U13" s="40">
        <f>+'24-03-344 Ind. AUTOCONSUMO'!AF31</f>
        <v>0</v>
      </c>
      <c r="V13" s="40">
        <f>+'24-03-344 Ind. AUTOCONSUMO'!AG31</f>
        <v>0</v>
      </c>
      <c r="W13" s="40">
        <f>+'24-03-344 Ind. AUTOCONSUMO'!AH31</f>
        <v>0</v>
      </c>
      <c r="X13" s="61">
        <f>+'24-03-344 Ind. AUTOCONSUMO'!AI31</f>
        <v>0</v>
      </c>
      <c r="Y13" s="61">
        <f>+'24-03-344 Ind. AUTOCONSUMO'!AJ31</f>
        <v>0</v>
      </c>
    </row>
    <row r="14" spans="1:25" ht="24.75" customHeight="1" x14ac:dyDescent="0.25">
      <c r="A14" s="60" t="s">
        <v>55</v>
      </c>
      <c r="B14" s="40">
        <f>+'24-03-344 Ind. AUTOCONSUMO'!J35</f>
        <v>0</v>
      </c>
      <c r="C14" s="40">
        <f>+'24-03-344 Ind. AUTOCONSUMO'!K35</f>
        <v>0</v>
      </c>
      <c r="D14" s="40">
        <f>+'24-03-344 Ind. AUTOCONSUMO'!M35</f>
        <v>0</v>
      </c>
      <c r="E14" s="40">
        <f>+'24-03-344 Ind. AUTOCONSUMO'!N35</f>
        <v>0</v>
      </c>
      <c r="F14" s="40">
        <f>+'24-03-344 Ind. AUTOCONSUMO'!O35</f>
        <v>0</v>
      </c>
      <c r="G14" s="40">
        <f>+'24-03-344 Ind. AUTOCONSUMO'!R35</f>
        <v>0</v>
      </c>
      <c r="H14" s="40">
        <f>+'24-03-344 Ind. AUTOCONSUMO'!S35</f>
        <v>0</v>
      </c>
      <c r="I14" s="40">
        <f>+'24-03-344 Ind. AUTOCONSUMO'!T35</f>
        <v>0</v>
      </c>
      <c r="J14" s="40">
        <f>+'24-03-344 Ind. AUTOCONSUMO'!U35</f>
        <v>0</v>
      </c>
      <c r="K14" s="40">
        <f>+'24-03-344 Ind. AUTOCONSUMO'!V35</f>
        <v>0</v>
      </c>
      <c r="L14" s="40">
        <f>+'24-03-344 Ind. AUTOCONSUMO'!W35</f>
        <v>0</v>
      </c>
      <c r="M14" s="40">
        <f>+'24-03-344 Ind. AUTOCONSUMO'!X35</f>
        <v>0</v>
      </c>
      <c r="N14" s="40">
        <f>+'24-03-344 Ind. AUTOCONSUMO'!Y35</f>
        <v>0</v>
      </c>
      <c r="O14" s="40">
        <f>+'24-03-344 Ind. AUTOCONSUMO'!Z35</f>
        <v>0</v>
      </c>
      <c r="P14" s="40">
        <f>+'24-03-344 Ind. AUTOCONSUMO'!AA35</f>
        <v>0</v>
      </c>
      <c r="Q14" s="40">
        <f>+'24-03-344 Ind. AUTOCONSUMO'!AB35</f>
        <v>0</v>
      </c>
      <c r="R14" s="40">
        <f>+'24-03-344 Ind. AUTOCONSUMO'!AC35</f>
        <v>0</v>
      </c>
      <c r="S14" s="40">
        <f>+'24-03-344 Ind. AUTOCONSUMO'!AD35</f>
        <v>0</v>
      </c>
      <c r="T14" s="40">
        <f>+'24-03-344 Ind. AUTOCONSUMO'!AE35</f>
        <v>0</v>
      </c>
      <c r="U14" s="40">
        <f>+'24-03-344 Ind. AUTOCONSUMO'!AF35</f>
        <v>0</v>
      </c>
      <c r="V14" s="40">
        <f>+'24-03-344 Ind. AUTOCONSUMO'!AG35</f>
        <v>0</v>
      </c>
      <c r="W14" s="40">
        <f>+'24-03-344 Ind. AUTOCONSUMO'!AH35</f>
        <v>0</v>
      </c>
      <c r="X14" s="61">
        <f>+'24-03-344 Ind. AUTOCONSUMO'!AI35</f>
        <v>0</v>
      </c>
      <c r="Y14" s="61">
        <f>+'24-03-344 Ind. AUTOCONSUMO'!AJ35</f>
        <v>0</v>
      </c>
    </row>
    <row r="15" spans="1:25" ht="24.75" customHeight="1" x14ac:dyDescent="0.25">
      <c r="A15" s="60" t="s">
        <v>57</v>
      </c>
      <c r="B15" s="40">
        <f>+'24-03-344 Ind. AUTOCONSUMO'!J39</f>
        <v>0</v>
      </c>
      <c r="C15" s="40">
        <f>+'24-03-344 Ind. AUTOCONSUMO'!K39</f>
        <v>0</v>
      </c>
      <c r="D15" s="40">
        <f>+'24-03-344 Ind. AUTOCONSUMO'!M39</f>
        <v>0</v>
      </c>
      <c r="E15" s="40">
        <f>+'24-03-344 Ind. AUTOCONSUMO'!N39</f>
        <v>0</v>
      </c>
      <c r="F15" s="40">
        <f>+'24-03-344 Ind. AUTOCONSUMO'!O39</f>
        <v>0</v>
      </c>
      <c r="G15" s="40">
        <f>+'24-03-344 Ind. AUTOCONSUMO'!R39</f>
        <v>0</v>
      </c>
      <c r="H15" s="40">
        <f>+'24-03-344 Ind. AUTOCONSUMO'!S39</f>
        <v>0</v>
      </c>
      <c r="I15" s="40">
        <f>+'24-03-344 Ind. AUTOCONSUMO'!T39</f>
        <v>0</v>
      </c>
      <c r="J15" s="40">
        <f>+'24-03-344 Ind. AUTOCONSUMO'!U39</f>
        <v>0</v>
      </c>
      <c r="K15" s="40">
        <f>+'24-03-344 Ind. AUTOCONSUMO'!V39</f>
        <v>0</v>
      </c>
      <c r="L15" s="40">
        <f>+'24-03-344 Ind. AUTOCONSUMO'!W39</f>
        <v>0</v>
      </c>
      <c r="M15" s="40">
        <f>+'24-03-344 Ind. AUTOCONSUMO'!X39</f>
        <v>0</v>
      </c>
      <c r="N15" s="40">
        <f>+'24-03-344 Ind. AUTOCONSUMO'!Y39</f>
        <v>0</v>
      </c>
      <c r="O15" s="40">
        <f>+'24-03-344 Ind. AUTOCONSUMO'!Z39</f>
        <v>0</v>
      </c>
      <c r="P15" s="40">
        <f>+'24-03-344 Ind. AUTOCONSUMO'!AA39</f>
        <v>0</v>
      </c>
      <c r="Q15" s="40">
        <f>+'24-03-344 Ind. AUTOCONSUMO'!AB39</f>
        <v>0</v>
      </c>
      <c r="R15" s="40">
        <f>+'24-03-344 Ind. AUTOCONSUMO'!AC39</f>
        <v>0</v>
      </c>
      <c r="S15" s="40">
        <f>+'24-03-344 Ind. AUTOCONSUMO'!AD39</f>
        <v>0</v>
      </c>
      <c r="T15" s="40">
        <f>+'24-03-344 Ind. AUTOCONSUMO'!AE39</f>
        <v>0</v>
      </c>
      <c r="U15" s="40">
        <f>+'24-03-344 Ind. AUTOCONSUMO'!AF39</f>
        <v>0</v>
      </c>
      <c r="V15" s="40">
        <f>+'24-03-344 Ind. AUTOCONSUMO'!AG39</f>
        <v>0</v>
      </c>
      <c r="W15" s="40">
        <f>+'24-03-344 Ind. AUTOCONSUMO'!AH39</f>
        <v>0</v>
      </c>
      <c r="X15" s="61">
        <f>+'24-03-344 Ind. AUTOCONSUMO'!AI39</f>
        <v>0</v>
      </c>
      <c r="Y15" s="61">
        <f>+'24-03-344 Ind. AUTOCONSUMO'!AJ39</f>
        <v>0</v>
      </c>
    </row>
    <row r="16" spans="1:25" ht="24.75" customHeight="1" x14ac:dyDescent="0.25">
      <c r="A16" s="60" t="s">
        <v>59</v>
      </c>
      <c r="B16" s="40">
        <f>+'24-03-344 Ind. AUTOCONSUMO'!J43</f>
        <v>0</v>
      </c>
      <c r="C16" s="40">
        <f>+'24-03-344 Ind. AUTOCONSUMO'!K43</f>
        <v>0</v>
      </c>
      <c r="D16" s="40">
        <f>+'24-03-344 Ind. AUTOCONSUMO'!M43</f>
        <v>0</v>
      </c>
      <c r="E16" s="40">
        <f>+'24-03-344 Ind. AUTOCONSUMO'!N43</f>
        <v>0</v>
      </c>
      <c r="F16" s="40">
        <f>+'24-03-344 Ind. AUTOCONSUMO'!O43</f>
        <v>0</v>
      </c>
      <c r="G16" s="40">
        <f>+'24-03-344 Ind. AUTOCONSUMO'!R43</f>
        <v>0</v>
      </c>
      <c r="H16" s="40">
        <f>+'24-03-344 Ind. AUTOCONSUMO'!S43</f>
        <v>0</v>
      </c>
      <c r="I16" s="40">
        <f>+'24-03-344 Ind. AUTOCONSUMO'!T43</f>
        <v>0</v>
      </c>
      <c r="J16" s="40">
        <f>+'24-03-344 Ind. AUTOCONSUMO'!U43</f>
        <v>0</v>
      </c>
      <c r="K16" s="40">
        <f>+'24-03-344 Ind. AUTOCONSUMO'!V43</f>
        <v>0</v>
      </c>
      <c r="L16" s="40">
        <f>+'24-03-344 Ind. AUTOCONSUMO'!W43</f>
        <v>0</v>
      </c>
      <c r="M16" s="40">
        <f>+'24-03-344 Ind. AUTOCONSUMO'!X43</f>
        <v>0</v>
      </c>
      <c r="N16" s="40">
        <f>+'24-03-344 Ind. AUTOCONSUMO'!Y43</f>
        <v>0</v>
      </c>
      <c r="O16" s="40">
        <f>+'24-03-344 Ind. AUTOCONSUMO'!Z43</f>
        <v>0</v>
      </c>
      <c r="P16" s="40">
        <f>+'24-03-344 Ind. AUTOCONSUMO'!AA43</f>
        <v>0</v>
      </c>
      <c r="Q16" s="40">
        <f>+'24-03-344 Ind. AUTOCONSUMO'!AB43</f>
        <v>0</v>
      </c>
      <c r="R16" s="40">
        <f>+'24-03-344 Ind. AUTOCONSUMO'!AC43</f>
        <v>0</v>
      </c>
      <c r="S16" s="40">
        <f>+'24-03-344 Ind. AUTOCONSUMO'!AD43</f>
        <v>0</v>
      </c>
      <c r="T16" s="40">
        <f>+'24-03-344 Ind. AUTOCONSUMO'!AE43</f>
        <v>0</v>
      </c>
      <c r="U16" s="40">
        <f>+'24-03-344 Ind. AUTOCONSUMO'!AF43</f>
        <v>0</v>
      </c>
      <c r="V16" s="40">
        <f>+'24-03-344 Ind. AUTOCONSUMO'!AG43</f>
        <v>0</v>
      </c>
      <c r="W16" s="40">
        <f>+'24-03-344 Ind. AUTOCONSUMO'!AH43</f>
        <v>0</v>
      </c>
      <c r="X16" s="61">
        <f>+'24-03-344 Ind. AUTOCONSUMO'!AI43</f>
        <v>0</v>
      </c>
      <c r="Y16" s="61">
        <f>+'24-03-344 Ind. AUTOCONSUMO'!AJ43</f>
        <v>0</v>
      </c>
    </row>
    <row r="17" spans="1:25" ht="24.75" customHeight="1" x14ac:dyDescent="0.25">
      <c r="A17" s="60" t="s">
        <v>61</v>
      </c>
      <c r="B17" s="40">
        <f>+'24-03-344 Ind. AUTOCONSUMO'!J47</f>
        <v>0</v>
      </c>
      <c r="C17" s="40">
        <f>+'24-03-344 Ind. AUTOCONSUMO'!K47</f>
        <v>0</v>
      </c>
      <c r="D17" s="40">
        <f>+'24-03-344 Ind. AUTOCONSUMO'!M47</f>
        <v>0</v>
      </c>
      <c r="E17" s="40">
        <f>+'24-03-344 Ind. AUTOCONSUMO'!N47</f>
        <v>0</v>
      </c>
      <c r="F17" s="40">
        <f>+'24-03-344 Ind. AUTOCONSUMO'!O47</f>
        <v>0</v>
      </c>
      <c r="G17" s="40">
        <f>+'24-03-344 Ind. AUTOCONSUMO'!R47</f>
        <v>0</v>
      </c>
      <c r="H17" s="40">
        <f>+'24-03-344 Ind. AUTOCONSUMO'!S47</f>
        <v>0</v>
      </c>
      <c r="I17" s="40">
        <f>+'24-03-344 Ind. AUTOCONSUMO'!T47</f>
        <v>0</v>
      </c>
      <c r="J17" s="40">
        <f>+'24-03-344 Ind. AUTOCONSUMO'!U47</f>
        <v>0</v>
      </c>
      <c r="K17" s="40">
        <f>+'24-03-344 Ind. AUTOCONSUMO'!V47</f>
        <v>0</v>
      </c>
      <c r="L17" s="40">
        <f>+'24-03-344 Ind. AUTOCONSUMO'!W47</f>
        <v>0</v>
      </c>
      <c r="M17" s="40">
        <f>+'24-03-344 Ind. AUTOCONSUMO'!X47</f>
        <v>0</v>
      </c>
      <c r="N17" s="40">
        <f>+'24-03-344 Ind. AUTOCONSUMO'!Y47</f>
        <v>0</v>
      </c>
      <c r="O17" s="40">
        <f>+'24-03-344 Ind. AUTOCONSUMO'!Z47</f>
        <v>0</v>
      </c>
      <c r="P17" s="40">
        <f>+'24-03-344 Ind. AUTOCONSUMO'!AA47</f>
        <v>0</v>
      </c>
      <c r="Q17" s="40">
        <f>+'24-03-344 Ind. AUTOCONSUMO'!AB47</f>
        <v>0</v>
      </c>
      <c r="R17" s="40">
        <f>+'24-03-344 Ind. AUTOCONSUMO'!AC47</f>
        <v>0</v>
      </c>
      <c r="S17" s="40">
        <f>+'24-03-344 Ind. AUTOCONSUMO'!AD47</f>
        <v>0</v>
      </c>
      <c r="T17" s="40">
        <f>+'24-03-344 Ind. AUTOCONSUMO'!AE47</f>
        <v>0</v>
      </c>
      <c r="U17" s="40">
        <f>+'24-03-344 Ind. AUTOCONSUMO'!AF47</f>
        <v>0</v>
      </c>
      <c r="V17" s="40">
        <f>+'24-03-344 Ind. AUTOCONSUMO'!AG47</f>
        <v>0</v>
      </c>
      <c r="W17" s="40">
        <f>+'24-03-344 Ind. AUTOCONSUMO'!AH47</f>
        <v>0</v>
      </c>
      <c r="X17" s="61">
        <f>+'24-03-344 Ind. AUTOCONSUMO'!AI47</f>
        <v>0</v>
      </c>
      <c r="Y17" s="61">
        <f>+'24-03-344 Ind. AUTOCONSUMO'!AJ44</f>
        <v>0</v>
      </c>
    </row>
    <row r="18" spans="1:25" ht="24.75" customHeight="1" x14ac:dyDescent="0.25">
      <c r="A18" s="60" t="s">
        <v>63</v>
      </c>
      <c r="B18" s="40">
        <f>+'24-03-344 Ind. AUTOCONSUMO'!J51</f>
        <v>0</v>
      </c>
      <c r="C18" s="40">
        <f>+'24-03-344 Ind. AUTOCONSUMO'!K51</f>
        <v>0</v>
      </c>
      <c r="D18" s="40">
        <f>+'24-03-344 Ind. AUTOCONSUMO'!M51</f>
        <v>0</v>
      </c>
      <c r="E18" s="40">
        <f>+'24-03-344 Ind. AUTOCONSUMO'!N51</f>
        <v>0</v>
      </c>
      <c r="F18" s="40">
        <f>+'24-03-344 Ind. AUTOCONSUMO'!O51</f>
        <v>0</v>
      </c>
      <c r="G18" s="40">
        <f>+'24-03-344 Ind. AUTOCONSUMO'!R51</f>
        <v>0</v>
      </c>
      <c r="H18" s="40">
        <f>+'24-03-344 Ind. AUTOCONSUMO'!S51</f>
        <v>0</v>
      </c>
      <c r="I18" s="40">
        <f>+'24-03-344 Ind. AUTOCONSUMO'!T51</f>
        <v>0</v>
      </c>
      <c r="J18" s="40">
        <f>+'24-03-344 Ind. AUTOCONSUMO'!U51</f>
        <v>0</v>
      </c>
      <c r="K18" s="40">
        <f>+'24-03-344 Ind. AUTOCONSUMO'!V51</f>
        <v>0</v>
      </c>
      <c r="L18" s="40">
        <f>+'24-03-344 Ind. AUTOCONSUMO'!W51</f>
        <v>0</v>
      </c>
      <c r="M18" s="40">
        <f>+'24-03-344 Ind. AUTOCONSUMO'!X51</f>
        <v>0</v>
      </c>
      <c r="N18" s="40">
        <f>+'24-03-344 Ind. AUTOCONSUMO'!Y51</f>
        <v>0</v>
      </c>
      <c r="O18" s="40">
        <f>+'24-03-344 Ind. AUTOCONSUMO'!Z51</f>
        <v>0</v>
      </c>
      <c r="P18" s="40">
        <f>+'24-03-344 Ind. AUTOCONSUMO'!AA51</f>
        <v>0</v>
      </c>
      <c r="Q18" s="40">
        <f>+'24-03-344 Ind. AUTOCONSUMO'!AB51</f>
        <v>0</v>
      </c>
      <c r="R18" s="40">
        <f>+'24-03-344 Ind. AUTOCONSUMO'!AC51</f>
        <v>0</v>
      </c>
      <c r="S18" s="40">
        <f>+'24-03-344 Ind. AUTOCONSUMO'!AD51</f>
        <v>0</v>
      </c>
      <c r="T18" s="40">
        <f>+'24-03-344 Ind. AUTOCONSUMO'!AE51</f>
        <v>0</v>
      </c>
      <c r="U18" s="40">
        <f>+'24-03-344 Ind. AUTOCONSUMO'!AF51</f>
        <v>0</v>
      </c>
      <c r="V18" s="40">
        <f>+'24-03-344 Ind. AUTOCONSUMO'!AG51</f>
        <v>0</v>
      </c>
      <c r="W18" s="40">
        <f>+'24-03-344 Ind. AUTOCONSUMO'!AH51</f>
        <v>0</v>
      </c>
      <c r="X18" s="61">
        <f>+'24-03-344 Ind. AUTOCONSUMO'!AI51</f>
        <v>0</v>
      </c>
      <c r="Y18" s="61">
        <f>+'24-03-344 Ind. AUTOCONSUMO'!AJ51</f>
        <v>0</v>
      </c>
    </row>
    <row r="19" spans="1:25" ht="24.75" customHeight="1" x14ac:dyDescent="0.25">
      <c r="A19" s="60" t="s">
        <v>65</v>
      </c>
      <c r="B19" s="40">
        <f>+'24-03-344 Ind. AUTOCONSUMO'!J55</f>
        <v>0</v>
      </c>
      <c r="C19" s="40">
        <f>+'24-03-344 Ind. AUTOCONSUMO'!K55</f>
        <v>0</v>
      </c>
      <c r="D19" s="40">
        <f>+'24-03-344 Ind. AUTOCONSUMO'!M55</f>
        <v>0</v>
      </c>
      <c r="E19" s="40">
        <f>+'24-03-344 Ind. AUTOCONSUMO'!N55</f>
        <v>0</v>
      </c>
      <c r="F19" s="40">
        <f>+'24-03-344 Ind. AUTOCONSUMO'!O55</f>
        <v>0</v>
      </c>
      <c r="G19" s="40">
        <f>+'24-03-344 Ind. AUTOCONSUMO'!R55</f>
        <v>0</v>
      </c>
      <c r="H19" s="40">
        <f>+'24-03-344 Ind. AUTOCONSUMO'!S55</f>
        <v>0</v>
      </c>
      <c r="I19" s="40">
        <f>+'24-03-344 Ind. AUTOCONSUMO'!T55</f>
        <v>0</v>
      </c>
      <c r="J19" s="40">
        <f>+'24-03-344 Ind. AUTOCONSUMO'!U55</f>
        <v>0</v>
      </c>
      <c r="K19" s="40">
        <f>+'24-03-344 Ind. AUTOCONSUMO'!V55</f>
        <v>0</v>
      </c>
      <c r="L19" s="40">
        <f>+'24-03-344 Ind. AUTOCONSUMO'!W55</f>
        <v>0</v>
      </c>
      <c r="M19" s="40">
        <f>+'24-03-344 Ind. AUTOCONSUMO'!X55</f>
        <v>0</v>
      </c>
      <c r="N19" s="40">
        <f>+'24-03-344 Ind. AUTOCONSUMO'!Y55</f>
        <v>0</v>
      </c>
      <c r="O19" s="40">
        <f>+'24-03-344 Ind. AUTOCONSUMO'!Z55</f>
        <v>0</v>
      </c>
      <c r="P19" s="40">
        <f>+'24-03-344 Ind. AUTOCONSUMO'!AA55</f>
        <v>0</v>
      </c>
      <c r="Q19" s="40">
        <f>+'24-03-344 Ind. AUTOCONSUMO'!AB55</f>
        <v>0</v>
      </c>
      <c r="R19" s="40">
        <f>+'24-03-344 Ind. AUTOCONSUMO'!AC55</f>
        <v>0</v>
      </c>
      <c r="S19" s="40">
        <f>+'24-03-344 Ind. AUTOCONSUMO'!AD55</f>
        <v>0</v>
      </c>
      <c r="T19" s="40">
        <f>+'24-03-344 Ind. AUTOCONSUMO'!AE55</f>
        <v>0</v>
      </c>
      <c r="U19" s="40">
        <f>+'24-03-344 Ind. AUTOCONSUMO'!AF55</f>
        <v>0</v>
      </c>
      <c r="V19" s="40">
        <f>+'24-03-344 Ind. AUTOCONSUMO'!AG55</f>
        <v>0</v>
      </c>
      <c r="W19" s="40">
        <f>+'24-03-344 Ind. AUTOCONSUMO'!AH55</f>
        <v>0</v>
      </c>
      <c r="X19" s="61">
        <f>+'24-03-344 Ind. AUTOCONSUMO'!AI55</f>
        <v>0</v>
      </c>
      <c r="Y19" s="61">
        <f>+'24-03-344 Ind. AUTOCONSUMO'!AJ55</f>
        <v>0</v>
      </c>
    </row>
    <row r="20" spans="1:25" ht="24.75" customHeight="1" x14ac:dyDescent="0.25">
      <c r="A20" s="62" t="s">
        <v>67</v>
      </c>
      <c r="B20" s="40">
        <f>+'24-03-344 Ind. AUTOCONSUMO'!J59</f>
        <v>0</v>
      </c>
      <c r="C20" s="40">
        <f>+'24-03-344 Ind. AUTOCONSUMO'!K59</f>
        <v>0</v>
      </c>
      <c r="D20" s="40">
        <f>+'24-03-344 Ind. AUTOCONSUMO'!M59</f>
        <v>0</v>
      </c>
      <c r="E20" s="40">
        <f>+'24-03-344 Ind. AUTOCONSUMO'!N59</f>
        <v>0</v>
      </c>
      <c r="F20" s="40">
        <f>+'24-03-344 Ind. AUTOCONSUMO'!O59</f>
        <v>0</v>
      </c>
      <c r="G20" s="40">
        <f>+'24-03-344 Ind. AUTOCONSUMO'!R59</f>
        <v>0</v>
      </c>
      <c r="H20" s="40">
        <f>+'24-03-344 Ind. AUTOCONSUMO'!S59</f>
        <v>0</v>
      </c>
      <c r="I20" s="40">
        <f>+'24-03-344 Ind. AUTOCONSUMO'!T59</f>
        <v>0</v>
      </c>
      <c r="J20" s="40">
        <f>+'24-03-344 Ind. AUTOCONSUMO'!U59</f>
        <v>0</v>
      </c>
      <c r="K20" s="40">
        <f>+'24-03-344 Ind. AUTOCONSUMO'!V59</f>
        <v>0</v>
      </c>
      <c r="L20" s="40">
        <f>+'24-03-344 Ind. AUTOCONSUMO'!W59</f>
        <v>0</v>
      </c>
      <c r="M20" s="40">
        <f>+'24-03-344 Ind. AUTOCONSUMO'!X59</f>
        <v>0</v>
      </c>
      <c r="N20" s="40">
        <f>+'24-03-344 Ind. AUTOCONSUMO'!Y59</f>
        <v>0</v>
      </c>
      <c r="O20" s="40">
        <f>+'24-03-344 Ind. AUTOCONSUMO'!Z59</f>
        <v>0</v>
      </c>
      <c r="P20" s="40">
        <f>+'24-03-344 Ind. AUTOCONSUMO'!AA59</f>
        <v>0</v>
      </c>
      <c r="Q20" s="40">
        <f>+'24-03-344 Ind. AUTOCONSUMO'!AB59</f>
        <v>0</v>
      </c>
      <c r="R20" s="40">
        <f>+'24-03-344 Ind. AUTOCONSUMO'!AC59</f>
        <v>0</v>
      </c>
      <c r="S20" s="40">
        <f>+'24-03-344 Ind. AUTOCONSUMO'!AD59</f>
        <v>0</v>
      </c>
      <c r="T20" s="40">
        <f>+'24-03-344 Ind. AUTOCONSUMO'!AE59</f>
        <v>0</v>
      </c>
      <c r="U20" s="40">
        <f>+'24-03-344 Ind. AUTOCONSUMO'!AF59</f>
        <v>0</v>
      </c>
      <c r="V20" s="40">
        <f>+'24-03-344 Ind. AUTOCONSUMO'!AG59</f>
        <v>0</v>
      </c>
      <c r="W20" s="40">
        <f>+'24-03-344 Ind. AUTOCONSUMO'!AH59</f>
        <v>0</v>
      </c>
      <c r="X20" s="61">
        <f>+'24-03-344 Ind. AUTOCONSUMO'!AI59</f>
        <v>0</v>
      </c>
      <c r="Y20" s="61">
        <f>+'24-03-344 Ind. AUTOCONSUMO'!AJ59</f>
        <v>0</v>
      </c>
    </row>
    <row r="21" spans="1:25" ht="24.75" customHeight="1" x14ac:dyDescent="0.25">
      <c r="A21" s="62" t="s">
        <v>69</v>
      </c>
      <c r="B21" s="40">
        <f>+'24-03-344 Ind. AUTOCONSUMO'!J63</f>
        <v>0</v>
      </c>
      <c r="C21" s="40">
        <f>+'24-03-344 Ind. AUTOCONSUMO'!K63</f>
        <v>0</v>
      </c>
      <c r="D21" s="40">
        <f>+'24-03-344 Ind. AUTOCONSUMO'!M63</f>
        <v>0</v>
      </c>
      <c r="E21" s="40">
        <f>+'24-03-344 Ind. AUTOCONSUMO'!N63</f>
        <v>0</v>
      </c>
      <c r="F21" s="40">
        <f>+'24-03-344 Ind. AUTOCONSUMO'!O63</f>
        <v>0</v>
      </c>
      <c r="G21" s="40">
        <f>+'24-03-344 Ind. AUTOCONSUMO'!R63</f>
        <v>0</v>
      </c>
      <c r="H21" s="40">
        <f>+'24-03-344 Ind. AUTOCONSUMO'!S63</f>
        <v>0</v>
      </c>
      <c r="I21" s="40">
        <f>+'24-03-344 Ind. AUTOCONSUMO'!T63</f>
        <v>0</v>
      </c>
      <c r="J21" s="40">
        <f>+'24-03-344 Ind. AUTOCONSUMO'!U63</f>
        <v>0</v>
      </c>
      <c r="K21" s="40">
        <f>+'24-03-344 Ind. AUTOCONSUMO'!V63</f>
        <v>0</v>
      </c>
      <c r="L21" s="40">
        <f>+'24-03-344 Ind. AUTOCONSUMO'!W63</f>
        <v>0</v>
      </c>
      <c r="M21" s="40">
        <f>+'24-03-344 Ind. AUTOCONSUMO'!X63</f>
        <v>0</v>
      </c>
      <c r="N21" s="40">
        <f>+'24-03-344 Ind. AUTOCONSUMO'!Y63</f>
        <v>0</v>
      </c>
      <c r="O21" s="40">
        <f>+'24-03-344 Ind. AUTOCONSUMO'!Z63</f>
        <v>0</v>
      </c>
      <c r="P21" s="40">
        <f>+'24-03-344 Ind. AUTOCONSUMO'!AA63</f>
        <v>0</v>
      </c>
      <c r="Q21" s="40">
        <f>+'24-03-344 Ind. AUTOCONSUMO'!AB63</f>
        <v>0</v>
      </c>
      <c r="R21" s="40">
        <f>+'24-03-344 Ind. AUTOCONSUMO'!AC63</f>
        <v>0</v>
      </c>
      <c r="S21" s="40">
        <f>+'24-03-344 Ind. AUTOCONSUMO'!AD63</f>
        <v>0</v>
      </c>
      <c r="T21" s="40">
        <f>+'24-03-344 Ind. AUTOCONSUMO'!AE63</f>
        <v>0</v>
      </c>
      <c r="U21" s="40">
        <f>+'24-03-344 Ind. AUTOCONSUMO'!AF63</f>
        <v>0</v>
      </c>
      <c r="V21" s="40">
        <f>+'24-03-344 Ind. AUTOCONSUMO'!AG63</f>
        <v>0</v>
      </c>
      <c r="W21" s="40">
        <f>+'24-03-344 Ind. AUTOCONSUMO'!AH63</f>
        <v>0</v>
      </c>
      <c r="X21" s="61">
        <f>+'24-03-344 Ind. AUTOCONSUMO'!AI63</f>
        <v>0</v>
      </c>
      <c r="Y21" s="61">
        <f>+'24-03-344 Ind. AUTOCONSUMO'!AJ63</f>
        <v>0</v>
      </c>
    </row>
    <row r="22" spans="1:25" ht="24.75" customHeight="1" x14ac:dyDescent="0.25">
      <c r="A22" s="62" t="s">
        <v>81</v>
      </c>
      <c r="B22" s="40">
        <f>+'24-03-344 Ind. AUTOCONSUMO'!J67</f>
        <v>0</v>
      </c>
      <c r="C22" s="40">
        <f>+'24-03-344 Ind. AUTOCONSUMO'!K67</f>
        <v>0</v>
      </c>
      <c r="D22" s="40">
        <f>+'24-03-344 Ind. AUTOCONSUMO'!M64</f>
        <v>0</v>
      </c>
      <c r="E22" s="40">
        <f>+'24-03-344 Ind. AUTOCONSUMO'!N64</f>
        <v>0</v>
      </c>
      <c r="F22" s="40">
        <f>+'24-03-344 Ind. AUTOCONSUMO'!O64</f>
        <v>0</v>
      </c>
      <c r="G22" s="40">
        <f>+'24-03-344 Ind. AUTOCONSUMO'!R64</f>
        <v>0</v>
      </c>
      <c r="H22" s="40">
        <f>+'24-03-344 Ind. AUTOCONSUMO'!S64</f>
        <v>0</v>
      </c>
      <c r="I22" s="40">
        <f>+'24-03-344 Ind. AUTOCONSUMO'!T64</f>
        <v>0</v>
      </c>
      <c r="J22" s="40">
        <f>+'24-03-344 Ind. AUTOCONSUMO'!U67</f>
        <v>0</v>
      </c>
      <c r="K22" s="40">
        <f>+'24-03-344 Ind. AUTOCONSUMO'!V64</f>
        <v>0</v>
      </c>
      <c r="L22" s="40">
        <f>+'24-03-344 Ind. AUTOCONSUMO'!W64</f>
        <v>0</v>
      </c>
      <c r="M22" s="40">
        <f>+'24-03-344 Ind. AUTOCONSUMO'!X64</f>
        <v>0</v>
      </c>
      <c r="N22" s="40">
        <f>+'24-03-344 Ind. AUTOCONSUMO'!Y67</f>
        <v>0</v>
      </c>
      <c r="O22" s="40">
        <f>+'24-03-344 Ind. AUTOCONSUMO'!Z64</f>
        <v>0</v>
      </c>
      <c r="P22" s="40">
        <f>+'24-03-344 Ind. AUTOCONSUMO'!AA64</f>
        <v>0</v>
      </c>
      <c r="Q22" s="40">
        <f>+'24-03-344 Ind. AUTOCONSUMO'!AB64</f>
        <v>0</v>
      </c>
      <c r="R22" s="40">
        <f>+'24-03-344 Ind. AUTOCONSUMO'!AC67</f>
        <v>0</v>
      </c>
      <c r="S22" s="40">
        <f>+'24-03-344 Ind. AUTOCONSUMO'!AD64</f>
        <v>0</v>
      </c>
      <c r="T22" s="40">
        <f>+'24-03-344 Ind. AUTOCONSUMO'!AE64</f>
        <v>0</v>
      </c>
      <c r="U22" s="40">
        <f>+'24-03-344 Ind. AUTOCONSUMO'!AF64</f>
        <v>0</v>
      </c>
      <c r="V22" s="40">
        <f>+'24-03-344 Ind. AUTOCONSUMO'!AG67</f>
        <v>0</v>
      </c>
      <c r="W22" s="40">
        <f>+'24-03-344 Ind. AUTOCONSUMO'!AH67</f>
        <v>0</v>
      </c>
      <c r="X22" s="61">
        <f>+'24-03-344 Ind. AUTOCONSUMO'!AI67</f>
        <v>0</v>
      </c>
      <c r="Y22" s="61">
        <f>+'24-03-344 Ind. AUTOCONSUMO'!AJ67</f>
        <v>0</v>
      </c>
    </row>
    <row r="23" spans="1:25" ht="24.75" customHeight="1" x14ac:dyDescent="0.25">
      <c r="A23" s="62" t="s">
        <v>71</v>
      </c>
      <c r="B23" s="40">
        <f>+'24-03-344 Ind. AUTOCONSUMO'!J71</f>
        <v>0</v>
      </c>
      <c r="C23" s="40">
        <f>+'24-03-344 Ind. AUTOCONSUMO'!K71</f>
        <v>0</v>
      </c>
      <c r="D23" s="40">
        <f>+'24-03-344 Ind. AUTOCONSUMO'!M71</f>
        <v>0</v>
      </c>
      <c r="E23" s="40">
        <f>+'24-03-344 Ind. AUTOCONSUMO'!N71</f>
        <v>0</v>
      </c>
      <c r="F23" s="40">
        <f>+'24-03-344 Ind. AUTOCONSUMO'!O71</f>
        <v>0</v>
      </c>
      <c r="G23" s="40">
        <f>+'24-03-344 Ind. AUTOCONSUMO'!R71</f>
        <v>0</v>
      </c>
      <c r="H23" s="40">
        <f>+'24-03-344 Ind. AUTOCONSUMO'!S71</f>
        <v>0</v>
      </c>
      <c r="I23" s="40">
        <f>+'24-03-344 Ind. AUTOCONSUMO'!T71</f>
        <v>0</v>
      </c>
      <c r="J23" s="40">
        <f>+'24-03-344 Ind. AUTOCONSUMO'!U71</f>
        <v>0</v>
      </c>
      <c r="K23" s="40">
        <f>+'24-03-344 Ind. AUTOCONSUMO'!V71</f>
        <v>0</v>
      </c>
      <c r="L23" s="40">
        <f>+'24-03-344 Ind. AUTOCONSUMO'!W71</f>
        <v>0</v>
      </c>
      <c r="M23" s="40">
        <f>+'24-03-344 Ind. AUTOCONSUMO'!X71</f>
        <v>0</v>
      </c>
      <c r="N23" s="40">
        <f>+'24-03-344 Ind. AUTOCONSUMO'!Y71</f>
        <v>0</v>
      </c>
      <c r="O23" s="40">
        <f>+'24-03-344 Ind. AUTOCONSUMO'!Z71</f>
        <v>0</v>
      </c>
      <c r="P23" s="40">
        <f>+'24-03-344 Ind. AUTOCONSUMO'!AA71</f>
        <v>0</v>
      </c>
      <c r="Q23" s="40">
        <f>+'24-03-344 Ind. AUTOCONSUMO'!AB71</f>
        <v>0</v>
      </c>
      <c r="R23" s="40">
        <f>+'24-03-344 Ind. AUTOCONSUMO'!AC71</f>
        <v>0</v>
      </c>
      <c r="S23" s="40">
        <f>+'24-03-344 Ind. AUTOCONSUMO'!AD71</f>
        <v>0</v>
      </c>
      <c r="T23" s="40">
        <f>+'24-03-344 Ind. AUTOCONSUMO'!AE71</f>
        <v>0</v>
      </c>
      <c r="U23" s="40">
        <f>+'24-03-344 Ind. AUTOCONSUMO'!AF71</f>
        <v>0</v>
      </c>
      <c r="V23" s="40">
        <f>+'24-03-344 Ind. AUTOCONSUMO'!AG71</f>
        <v>0</v>
      </c>
      <c r="W23" s="40">
        <f>+'24-03-344 Ind. AUTOCONSUMO'!AH71</f>
        <v>0</v>
      </c>
      <c r="X23" s="61">
        <f>+'24-03-344 Ind. AUTOCONSUMO'!AI71</f>
        <v>0</v>
      </c>
      <c r="Y23" s="61">
        <f>+'24-03-344 Ind. AUTOCONSUMO'!AJ71</f>
        <v>0</v>
      </c>
    </row>
    <row r="24" spans="1:25" ht="24.75" customHeight="1" x14ac:dyDescent="0.25">
      <c r="A24" s="63" t="s">
        <v>73</v>
      </c>
      <c r="B24" s="40">
        <f>+'24-03-344 Ind. AUTOCONSUMO'!J75</f>
        <v>3226012000</v>
      </c>
      <c r="C24" s="40">
        <f>+'24-03-344 Ind. AUTOCONSUMO'!K75</f>
        <v>828000000</v>
      </c>
      <c r="D24" s="40">
        <f>+'24-03-344 Ind. AUTOCONSUMO'!M75</f>
        <v>0</v>
      </c>
      <c r="E24" s="40">
        <f>+'24-03-344 Ind. AUTOCONSUMO'!N75</f>
        <v>0</v>
      </c>
      <c r="F24" s="40">
        <f>+'24-03-344 Ind. AUTOCONSUMO'!O75</f>
        <v>0</v>
      </c>
      <c r="G24" s="40">
        <f>+'24-03-344 Ind. AUTOCONSUMO'!R75</f>
        <v>414000000</v>
      </c>
      <c r="H24" s="40">
        <f>+'24-03-344 Ind. AUTOCONSUMO'!S75</f>
        <v>0</v>
      </c>
      <c r="I24" s="40">
        <f>+'24-03-344 Ind. AUTOCONSUMO'!T75</f>
        <v>0</v>
      </c>
      <c r="J24" s="40">
        <f>+'24-03-344 Ind. AUTOCONSUMO'!U75</f>
        <v>414000000</v>
      </c>
      <c r="K24" s="40">
        <f>+'24-03-344 Ind. AUTOCONSUMO'!V75</f>
        <v>0</v>
      </c>
      <c r="L24" s="40">
        <f>+'24-03-344 Ind. AUTOCONSUMO'!W75</f>
        <v>0</v>
      </c>
      <c r="M24" s="40">
        <f>+'24-03-344 Ind. AUTOCONSUMO'!X75</f>
        <v>414000000</v>
      </c>
      <c r="N24" s="40">
        <f>+'24-03-344 Ind. AUTOCONSUMO'!Y75</f>
        <v>414000000</v>
      </c>
      <c r="O24" s="40">
        <f>+'24-03-344 Ind. AUTOCONSUMO'!Z75</f>
        <v>0</v>
      </c>
      <c r="P24" s="40">
        <f>+'24-03-344 Ind. AUTOCONSUMO'!AA75</f>
        <v>0</v>
      </c>
      <c r="Q24" s="40">
        <f>+'24-03-344 Ind. AUTOCONSUMO'!AB75</f>
        <v>0</v>
      </c>
      <c r="R24" s="40">
        <f>+'24-03-344 Ind. AUTOCONSUMO'!AC75</f>
        <v>0</v>
      </c>
      <c r="S24" s="40">
        <f>+'24-03-344 Ind. AUTOCONSUMO'!AD75</f>
        <v>0</v>
      </c>
      <c r="T24" s="40">
        <f>+'24-03-344 Ind. AUTOCONSUMO'!AE75</f>
        <v>0</v>
      </c>
      <c r="U24" s="40">
        <f>+'24-03-344 Ind. AUTOCONSUMO'!AF75</f>
        <v>0</v>
      </c>
      <c r="V24" s="40">
        <f>+'24-03-344 Ind. AUTOCONSUMO'!AG75</f>
        <v>0</v>
      </c>
      <c r="W24" s="40">
        <f>+'24-03-344 Ind. AUTOCONSUMO'!AH75</f>
        <v>828000000</v>
      </c>
      <c r="X24" s="61">
        <f>+'24-03-344 Ind. AUTOCONSUMO'!AI75</f>
        <v>0.25666364539251557</v>
      </c>
      <c r="Y24" s="61">
        <f>+'24-03-344 Ind. AUTOCONSUMO'!AJ75</f>
        <v>1</v>
      </c>
    </row>
    <row r="25" spans="1:25" ht="34.5" customHeight="1" x14ac:dyDescent="0.25">
      <c r="A25" s="65" t="str">
        <f>"TOTAL ASIG."&amp;" "&amp;$A$5</f>
        <v>TOTAL ASIG. 24-03-344 "Programa de Apoyo a Familias para el Autoconsumo"</v>
      </c>
      <c r="B25" s="66">
        <f>SUM(B8:B24)</f>
        <v>3226012000</v>
      </c>
      <c r="C25" s="66">
        <f t="shared" ref="C25:V25" si="0">SUM(C8:C24)</f>
        <v>828000000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414000000</v>
      </c>
      <c r="H25" s="66">
        <f t="shared" si="0"/>
        <v>0</v>
      </c>
      <c r="I25" s="66">
        <f t="shared" si="0"/>
        <v>0</v>
      </c>
      <c r="J25" s="66">
        <f t="shared" si="0"/>
        <v>414000000</v>
      </c>
      <c r="K25" s="66">
        <f t="shared" si="0"/>
        <v>0</v>
      </c>
      <c r="L25" s="66">
        <f t="shared" si="0"/>
        <v>0</v>
      </c>
      <c r="M25" s="66">
        <f t="shared" si="0"/>
        <v>414000000</v>
      </c>
      <c r="N25" s="66">
        <f t="shared" si="0"/>
        <v>414000000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828000000</v>
      </c>
      <c r="X25" s="67">
        <f>+'24-03-344 Ind. AUTOCONSUMO'!AI76</f>
        <v>0.25666364539251557</v>
      </c>
      <c r="Y25" s="67">
        <f>'24-03-344 Ind. AUTOCONSUMO'!AJ76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C24BB-C698-4C51-9F08-2A763AE44BD9}">
  <sheetPr codeName="Hoja23">
    <tabColor rgb="FF007DB5"/>
    <pageSetUpPr fitToPage="1"/>
  </sheetPr>
  <dimension ref="A1:DB152"/>
  <sheetViews>
    <sheetView topLeftCell="D1" zoomScaleNormal="100" workbookViewId="0">
      <pane xSplit="17" ySplit="7" topLeftCell="Y126" activePane="bottomRight" state="frozen"/>
      <selection activeCell="D1" sqref="D1"/>
      <selection pane="topRight" activeCell="U1" sqref="U1"/>
      <selection pane="bottomLeft" activeCell="D8" sqref="D8"/>
      <selection pane="bottomRight" activeCell="AH133" sqref="AH133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110" t="s">
        <v>93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89">
        <v>10526000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9">
        <v>2794359</v>
      </c>
      <c r="L9" s="39" t="s">
        <v>98</v>
      </c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>
        <v>367540</v>
      </c>
      <c r="W9" s="19">
        <v>287028</v>
      </c>
      <c r="X9" s="19">
        <v>1236581</v>
      </c>
      <c r="Y9" s="8">
        <f>SUM(V9:X9)</f>
        <v>1891149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1891149</v>
      </c>
      <c r="AI9" s="20">
        <f>IF(ISERROR(AH9/J9),0,AH9/J9)</f>
        <v>0</v>
      </c>
      <c r="AJ9" s="21">
        <f>IF(ISERROR(AH9/$AH$133),"-",AH9/$AH$133)</f>
        <v>3.9412204961930351E-3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1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IF(ISERROR(AH10/$AH$133),"-",AH10/$AH$133)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+J8</f>
        <v>10526000</v>
      </c>
      <c r="K11" s="56">
        <f>SUM(K9:K10)</f>
        <v>2794359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367540</v>
      </c>
      <c r="W11" s="56">
        <f t="shared" si="0"/>
        <v>287028</v>
      </c>
      <c r="X11" s="56">
        <f t="shared" si="0"/>
        <v>1236581</v>
      </c>
      <c r="Y11" s="56">
        <f t="shared" si="0"/>
        <v>1891149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1891149</v>
      </c>
      <c r="AI11" s="59">
        <f>IF(ISERROR(AH11/J11),0,AH11/J11)</f>
        <v>0.17966454493634809</v>
      </c>
      <c r="AJ11" s="59">
        <f>IF(ISERROR(AH11/$AH$133),0,AH11/$AH$133)</f>
        <v>3.9412204961930351E-3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89">
        <v>19680000</v>
      </c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0"/>
      <c r="K13" s="19">
        <v>592169</v>
      </c>
      <c r="L13" s="39" t="s">
        <v>97</v>
      </c>
      <c r="M13" s="19"/>
      <c r="N13" s="19"/>
      <c r="O13" s="19"/>
      <c r="P13" s="15"/>
      <c r="Q13" s="15"/>
      <c r="R13" s="70">
        <v>51302</v>
      </c>
      <c r="S13" s="70">
        <v>166732</v>
      </c>
      <c r="T13" s="19"/>
      <c r="U13" s="8">
        <f>SUM(R13:T13)</f>
        <v>218034</v>
      </c>
      <c r="V13" s="19"/>
      <c r="W13" s="19">
        <v>25651</v>
      </c>
      <c r="X13" s="19">
        <v>347766</v>
      </c>
      <c r="Y13" s="8">
        <f>SUM(V13:X13)</f>
        <v>373417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591451</v>
      </c>
      <c r="AI13" s="20">
        <f>IF(ISERROR(AH13/J12),0,AH13/J12)</f>
        <v>3.0053404471544715E-2</v>
      </c>
      <c r="AJ13" s="20">
        <f>IF(ISERROR(AH13/$AH$133),"-",AH13/$AH$133)</f>
        <v>1.2326045191012802E-3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1"/>
      <c r="K14" s="19">
        <v>6123036</v>
      </c>
      <c r="L14" s="39" t="s">
        <v>98</v>
      </c>
      <c r="M14" s="19"/>
      <c r="N14" s="19"/>
      <c r="O14" s="19"/>
      <c r="P14" s="15"/>
      <c r="Q14" s="15"/>
      <c r="R14" s="19"/>
      <c r="S14" s="70">
        <v>154247</v>
      </c>
      <c r="T14" s="19"/>
      <c r="U14" s="8">
        <f>SUM(R14:T14)</f>
        <v>154247</v>
      </c>
      <c r="V14" s="19">
        <v>2180514</v>
      </c>
      <c r="W14" s="19">
        <v>10000</v>
      </c>
      <c r="X14" s="19">
        <v>1297100</v>
      </c>
      <c r="Y14" s="8">
        <f>SUM(V14:X14)</f>
        <v>3487614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3641861</v>
      </c>
      <c r="AI14" s="20">
        <f>IF(ISERROR(AH14/J12),0,AH14/J12)</f>
        <v>0.18505391260162601</v>
      </c>
      <c r="AJ14" s="20">
        <f>IF(ISERROR(AH14/$AH$133),"-",AH14/$AH$133)</f>
        <v>7.5897653846873315E-3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+J12</f>
        <v>19680000</v>
      </c>
      <c r="K15" s="56">
        <f>SUM(K13:K14)</f>
        <v>6715205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51302</v>
      </c>
      <c r="S15" s="56">
        <f t="shared" si="1"/>
        <v>320979</v>
      </c>
      <c r="T15" s="56">
        <f t="shared" si="1"/>
        <v>0</v>
      </c>
      <c r="U15" s="56">
        <f t="shared" si="1"/>
        <v>372281</v>
      </c>
      <c r="V15" s="56">
        <f t="shared" si="1"/>
        <v>2180514</v>
      </c>
      <c r="W15" s="56">
        <f t="shared" si="1"/>
        <v>35651</v>
      </c>
      <c r="X15" s="56">
        <f t="shared" si="1"/>
        <v>1644866</v>
      </c>
      <c r="Y15" s="56">
        <f t="shared" si="1"/>
        <v>3861031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4233312</v>
      </c>
      <c r="AI15" s="59">
        <f>IF(ISERROR(AH15/J15),0,AH15/J15)</f>
        <v>0.21510731707317074</v>
      </c>
      <c r="AJ15" s="59">
        <f>IF(ISERROR(AH15/$AH$133),0,AH15/$AH$133)</f>
        <v>8.8223699037886117E-3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89">
        <v>32266194</v>
      </c>
      <c r="K16" s="70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9">
        <v>19070576</v>
      </c>
      <c r="L17" s="39" t="s">
        <v>98</v>
      </c>
      <c r="M17" s="19"/>
      <c r="N17" s="19"/>
      <c r="O17" s="19"/>
      <c r="P17" s="15"/>
      <c r="Q17" s="15"/>
      <c r="R17" s="70">
        <v>94292</v>
      </c>
      <c r="S17" s="70">
        <v>734759</v>
      </c>
      <c r="T17" s="70">
        <v>3603708</v>
      </c>
      <c r="U17" s="8">
        <f>SUM(R17:T17)</f>
        <v>4432759</v>
      </c>
      <c r="V17" s="19">
        <v>3187721</v>
      </c>
      <c r="W17" s="19">
        <v>1448532</v>
      </c>
      <c r="X17" s="19">
        <v>1224072</v>
      </c>
      <c r="Y17" s="8">
        <f>SUM(V17:X17)</f>
        <v>5860325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10293084</v>
      </c>
      <c r="AI17" s="20">
        <f>IF(ISERROR(AH17/J16),0,AH17/J16)</f>
        <v>0.31900521022095135</v>
      </c>
      <c r="AJ17" s="20">
        <f>IF(ISERROR(AH17/$AH$133),"-",AH17/$AH$133)</f>
        <v>2.1451146170839309E-2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35" t="s">
        <v>260</v>
      </c>
      <c r="D18" s="69">
        <v>45733</v>
      </c>
      <c r="E18" s="35" t="s">
        <v>146</v>
      </c>
      <c r="F18" s="35" t="s">
        <v>123</v>
      </c>
      <c r="G18" s="15"/>
      <c r="H18" s="16"/>
      <c r="I18" s="16"/>
      <c r="J18" s="90"/>
      <c r="K18" s="19">
        <v>1112000</v>
      </c>
      <c r="L18" s="39"/>
      <c r="M18" s="19"/>
      <c r="N18" s="19"/>
      <c r="O18" s="19"/>
      <c r="P18" s="15"/>
      <c r="Q18" s="15"/>
      <c r="R18" s="70"/>
      <c r="S18" s="70"/>
      <c r="T18" s="70"/>
      <c r="U18" s="8">
        <f>SUM(R18:T18)</f>
        <v>0</v>
      </c>
      <c r="V18" s="19"/>
      <c r="W18" s="19">
        <v>1112000</v>
      </c>
      <c r="X18" s="19"/>
      <c r="Y18" s="8">
        <f>SUM(V18:X18)</f>
        <v>1112000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1112000</v>
      </c>
      <c r="AI18" s="20">
        <f>IF(ISERROR(AH18/J16),0,AH18/J16)</f>
        <v>3.4463314762193518E-2</v>
      </c>
      <c r="AJ18" s="20">
        <f>IF(ISERROR(AH18/$AH$133),"-",AH18/$AH$133)</f>
        <v>2.3174467965065971E-3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24.95" customHeight="1" outlineLevel="1" x14ac:dyDescent="0.15">
      <c r="A19" s="14">
        <v>3</v>
      </c>
      <c r="B19" s="14"/>
      <c r="C19" s="35" t="s">
        <v>261</v>
      </c>
      <c r="D19" s="69">
        <v>45728</v>
      </c>
      <c r="E19" s="35" t="s">
        <v>262</v>
      </c>
      <c r="F19" s="35" t="s">
        <v>123</v>
      </c>
      <c r="G19" s="15"/>
      <c r="H19" s="16"/>
      <c r="I19" s="16"/>
      <c r="J19" s="91"/>
      <c r="K19" s="19">
        <v>4059000</v>
      </c>
      <c r="L19" s="15"/>
      <c r="M19" s="19"/>
      <c r="N19" s="19"/>
      <c r="O19" s="19"/>
      <c r="P19" s="15"/>
      <c r="Q19" s="15"/>
      <c r="R19" s="19"/>
      <c r="S19" s="19"/>
      <c r="T19" s="19"/>
      <c r="U19" s="8">
        <f>SUM(R19:T19)</f>
        <v>0</v>
      </c>
      <c r="V19" s="19"/>
      <c r="W19" s="19">
        <v>4059000</v>
      </c>
      <c r="X19" s="19"/>
      <c r="Y19" s="8">
        <f>SUM(V19:X19)</f>
        <v>4059000</v>
      </c>
      <c r="Z19" s="19"/>
      <c r="AA19" s="19"/>
      <c r="AB19" s="19"/>
      <c r="AC19" s="8">
        <f>SUM(Z19:AB19)</f>
        <v>0</v>
      </c>
      <c r="AD19" s="19"/>
      <c r="AE19" s="19"/>
      <c r="AF19" s="19"/>
      <c r="AG19" s="8">
        <f>SUM(AD19:AF19)</f>
        <v>0</v>
      </c>
      <c r="AH19" s="8">
        <f>SUM(U19,Y19,AC19,AG19)</f>
        <v>4059000</v>
      </c>
      <c r="AI19" s="20">
        <f>IF(ISERROR(AH19/J19),0,AH19/J19)</f>
        <v>0</v>
      </c>
      <c r="AJ19" s="20">
        <f>IF(ISERROR(AH19/$AH$133),"-",AH19/$AH$133)</f>
        <v>8.4590976142268695E-3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s="22" customFormat="1" ht="24.95" customHeight="1" x14ac:dyDescent="0.25">
      <c r="A20" s="79" t="s">
        <v>48</v>
      </c>
      <c r="B20" s="79"/>
      <c r="C20" s="79"/>
      <c r="D20" s="79"/>
      <c r="E20" s="79"/>
      <c r="F20" s="79"/>
      <c r="G20" s="79"/>
      <c r="H20" s="79"/>
      <c r="I20" s="79"/>
      <c r="J20" s="56">
        <f>+J16</f>
        <v>32266194</v>
      </c>
      <c r="K20" s="56">
        <f>SUM(K17:K19)</f>
        <v>24241576</v>
      </c>
      <c r="L20" s="55"/>
      <c r="M20" s="56">
        <f>SUM(M17:M19)</f>
        <v>0</v>
      </c>
      <c r="N20" s="56">
        <f>SUM(N17:N19)</f>
        <v>0</v>
      </c>
      <c r="O20" s="56">
        <f>SUM(O17:O19)</f>
        <v>0</v>
      </c>
      <c r="P20" s="57"/>
      <c r="Q20" s="58"/>
      <c r="R20" s="56">
        <f t="shared" ref="R20:AH20" si="2">SUM(R17:R19)</f>
        <v>94292</v>
      </c>
      <c r="S20" s="56">
        <f t="shared" si="2"/>
        <v>734759</v>
      </c>
      <c r="T20" s="56">
        <f t="shared" si="2"/>
        <v>3603708</v>
      </c>
      <c r="U20" s="56">
        <f t="shared" si="2"/>
        <v>4432759</v>
      </c>
      <c r="V20" s="56">
        <f t="shared" si="2"/>
        <v>3187721</v>
      </c>
      <c r="W20" s="56">
        <f t="shared" si="2"/>
        <v>6619532</v>
      </c>
      <c r="X20" s="56">
        <f t="shared" si="2"/>
        <v>1224072</v>
      </c>
      <c r="Y20" s="56">
        <f t="shared" si="2"/>
        <v>11031325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56">
        <f t="shared" si="2"/>
        <v>0</v>
      </c>
      <c r="AG20" s="56">
        <f t="shared" si="2"/>
        <v>0</v>
      </c>
      <c r="AH20" s="56">
        <f t="shared" si="2"/>
        <v>15464084</v>
      </c>
      <c r="AI20" s="59">
        <f>IF(ISERROR(AH20/J20),0,AH20/J20)</f>
        <v>0.47926582230305814</v>
      </c>
      <c r="AJ20" s="59">
        <f>IF(ISERROR(AH20/$AH$133),0,AH20/$AH$133)</f>
        <v>3.2227690581572779E-2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95" customHeight="1" x14ac:dyDescent="0.25">
      <c r="A21" s="77" t="s">
        <v>49</v>
      </c>
      <c r="B21" s="77"/>
      <c r="C21" s="77"/>
      <c r="D21" s="77"/>
      <c r="E21" s="77"/>
      <c r="F21" s="4"/>
      <c r="G21" s="5"/>
      <c r="H21" s="6"/>
      <c r="I21" s="6"/>
      <c r="J21" s="89">
        <v>26592370</v>
      </c>
      <c r="K21" s="8"/>
      <c r="L21" s="9"/>
      <c r="M21" s="10"/>
      <c r="N21" s="10"/>
      <c r="O21" s="10"/>
      <c r="P21" s="5"/>
      <c r="Q21" s="11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12"/>
      <c r="AJ21" s="13"/>
    </row>
    <row r="22" spans="1:106" ht="24.95" customHeight="1" outlineLevel="1" x14ac:dyDescent="0.15">
      <c r="A22" s="14">
        <v>1</v>
      </c>
      <c r="B22" s="14"/>
      <c r="C22" s="15"/>
      <c r="D22" s="16"/>
      <c r="E22" s="15"/>
      <c r="F22" s="15"/>
      <c r="G22" s="15"/>
      <c r="H22" s="16"/>
      <c r="I22" s="16"/>
      <c r="J22" s="90"/>
      <c r="K22" s="19">
        <v>20608668</v>
      </c>
      <c r="L22" s="39" t="s">
        <v>98</v>
      </c>
      <c r="M22" s="19"/>
      <c r="N22" s="19"/>
      <c r="O22" s="19"/>
      <c r="P22" s="15"/>
      <c r="Q22" s="15"/>
      <c r="R22" s="70">
        <v>287095</v>
      </c>
      <c r="S22" s="70">
        <v>2476882</v>
      </c>
      <c r="T22" s="70">
        <v>5321718</v>
      </c>
      <c r="U22" s="8">
        <f>SUM(R22:T22)</f>
        <v>8085695</v>
      </c>
      <c r="V22" s="19">
        <v>2358217</v>
      </c>
      <c r="W22" s="19">
        <v>2159547</v>
      </c>
      <c r="X22" s="19">
        <v>1596382</v>
      </c>
      <c r="Y22" s="8">
        <f>SUM(V22:X22)</f>
        <v>6114146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14199841</v>
      </c>
      <c r="AI22" s="20">
        <f>IF(ISERROR(AH22/J21),0,AH22/J21)</f>
        <v>0.53398177747978082</v>
      </c>
      <c r="AJ22" s="20">
        <f>IF(ISERROR(AH22/$AH$133),"-",AH22/$AH$133)</f>
        <v>2.9592964061468559E-2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24.95" customHeight="1" outlineLevel="1" x14ac:dyDescent="0.15">
      <c r="A23" s="14">
        <v>2</v>
      </c>
      <c r="B23" s="14"/>
      <c r="C23" s="35" t="s">
        <v>121</v>
      </c>
      <c r="D23" s="69">
        <v>45695</v>
      </c>
      <c r="E23" s="35" t="s">
        <v>122</v>
      </c>
      <c r="F23" s="35" t="s">
        <v>123</v>
      </c>
      <c r="G23" s="35"/>
      <c r="H23" s="16"/>
      <c r="I23" s="16"/>
      <c r="J23" s="91"/>
      <c r="K23" s="19">
        <v>1879000</v>
      </c>
      <c r="L23" s="39" t="s">
        <v>99</v>
      </c>
      <c r="M23" s="19"/>
      <c r="N23" s="19"/>
      <c r="O23" s="19"/>
      <c r="P23" s="15"/>
      <c r="Q23" s="15"/>
      <c r="R23" s="70"/>
      <c r="S23" s="70">
        <v>1879000</v>
      </c>
      <c r="T23" s="70"/>
      <c r="U23" s="8">
        <f>SUM(R23:T23)</f>
        <v>1879000</v>
      </c>
      <c r="V23" s="19"/>
      <c r="W23" s="19"/>
      <c r="X23" s="19"/>
      <c r="Y23" s="8">
        <f>SUM(V23:X23)</f>
        <v>0</v>
      </c>
      <c r="Z23" s="19"/>
      <c r="AA23" s="19"/>
      <c r="AB23" s="19"/>
      <c r="AC23" s="8">
        <f>SUM(Z23:AB23)</f>
        <v>0</v>
      </c>
      <c r="AD23" s="19"/>
      <c r="AE23" s="19"/>
      <c r="AF23" s="19"/>
      <c r="AG23" s="8">
        <f>SUM(AD23:AF23)</f>
        <v>0</v>
      </c>
      <c r="AH23" s="8">
        <f>SUM(U23,Y23,AC23,AG23)</f>
        <v>1879000</v>
      </c>
      <c r="AI23" s="20">
        <f>IF(ISERROR(AH23/J21),0,AH23/J21)</f>
        <v>7.0659365825610887E-2</v>
      </c>
      <c r="AJ23" s="20">
        <f>IF(ISERROR(AH23/$AH$133),"-",AH23/$AH$133)</f>
        <v>3.915901556327245E-3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s="22" customFormat="1" ht="24.95" customHeight="1" x14ac:dyDescent="0.25">
      <c r="A24" s="79" t="s">
        <v>50</v>
      </c>
      <c r="B24" s="79"/>
      <c r="C24" s="79"/>
      <c r="D24" s="79"/>
      <c r="E24" s="79"/>
      <c r="F24" s="79"/>
      <c r="G24" s="79"/>
      <c r="H24" s="79"/>
      <c r="I24" s="79"/>
      <c r="J24" s="56">
        <f>+J21</f>
        <v>26592370</v>
      </c>
      <c r="K24" s="56">
        <f>SUM(K22:K23)</f>
        <v>22487668</v>
      </c>
      <c r="L24" s="55"/>
      <c r="M24" s="56">
        <f>SUM(M22:M23)</f>
        <v>0</v>
      </c>
      <c r="N24" s="56">
        <f>SUM(N22:N23)</f>
        <v>0</v>
      </c>
      <c r="O24" s="56">
        <f>SUM(O22:O23)</f>
        <v>0</v>
      </c>
      <c r="P24" s="57"/>
      <c r="Q24" s="58"/>
      <c r="R24" s="56">
        <f t="shared" ref="R24:AH24" si="3">SUM(R22:R23)</f>
        <v>287095</v>
      </c>
      <c r="S24" s="56">
        <f t="shared" si="3"/>
        <v>4355882</v>
      </c>
      <c r="T24" s="56">
        <f>SUM(T22:T23)</f>
        <v>5321718</v>
      </c>
      <c r="U24" s="56">
        <f>SUM(U22:U23)</f>
        <v>9964695</v>
      </c>
      <c r="V24" s="56">
        <f t="shared" si="3"/>
        <v>2358217</v>
      </c>
      <c r="W24" s="56">
        <f t="shared" si="3"/>
        <v>2159547</v>
      </c>
      <c r="X24" s="56">
        <f t="shared" si="3"/>
        <v>1596382</v>
      </c>
      <c r="Y24" s="56">
        <f t="shared" si="3"/>
        <v>6114146</v>
      </c>
      <c r="Z24" s="56">
        <f t="shared" si="3"/>
        <v>0</v>
      </c>
      <c r="AA24" s="56">
        <f t="shared" si="3"/>
        <v>0</v>
      </c>
      <c r="AB24" s="56">
        <f t="shared" si="3"/>
        <v>0</v>
      </c>
      <c r="AC24" s="56">
        <f t="shared" si="3"/>
        <v>0</v>
      </c>
      <c r="AD24" s="56">
        <f t="shared" si="3"/>
        <v>0</v>
      </c>
      <c r="AE24" s="56">
        <f t="shared" si="3"/>
        <v>0</v>
      </c>
      <c r="AF24" s="56">
        <f t="shared" si="3"/>
        <v>0</v>
      </c>
      <c r="AG24" s="56">
        <f t="shared" si="3"/>
        <v>0</v>
      </c>
      <c r="AH24" s="56">
        <f t="shared" si="3"/>
        <v>16078841</v>
      </c>
      <c r="AI24" s="59">
        <f>IF(ISERROR(AH24/J24),0,AH24/J24)</f>
        <v>0.60464114330539176</v>
      </c>
      <c r="AJ24" s="59">
        <f>IF(ISERROR(AH24/$AH$133),0,AH24/$AH$133)</f>
        <v>3.3508865617795806E-2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24.95" customHeight="1" x14ac:dyDescent="0.25">
      <c r="A25" s="77" t="s">
        <v>51</v>
      </c>
      <c r="B25" s="77"/>
      <c r="C25" s="77"/>
      <c r="D25" s="77"/>
      <c r="E25" s="77"/>
      <c r="F25" s="4"/>
      <c r="G25" s="5"/>
      <c r="H25" s="6"/>
      <c r="I25" s="6"/>
      <c r="J25" s="89">
        <v>111683000</v>
      </c>
      <c r="K25" s="8"/>
      <c r="L25" s="9"/>
      <c r="M25" s="10"/>
      <c r="N25" s="10"/>
      <c r="O25" s="10"/>
      <c r="P25" s="5"/>
      <c r="Q25" s="11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12"/>
      <c r="AJ25" s="13"/>
    </row>
    <row r="26" spans="1:106" ht="24.95" customHeight="1" outlineLevel="1" x14ac:dyDescent="0.25">
      <c r="A26" s="14">
        <v>1</v>
      </c>
      <c r="B26" s="14"/>
      <c r="C26" s="35"/>
      <c r="D26" s="69"/>
      <c r="E26" s="35"/>
      <c r="F26" s="35"/>
      <c r="G26" s="27"/>
      <c r="H26" s="28"/>
      <c r="I26" s="28"/>
      <c r="J26" s="90"/>
      <c r="K26" s="19">
        <v>18276570</v>
      </c>
      <c r="L26" s="39" t="s">
        <v>98</v>
      </c>
      <c r="M26" s="31"/>
      <c r="N26" s="32"/>
      <c r="O26" s="31"/>
      <c r="P26" s="27"/>
      <c r="Q26" s="27"/>
      <c r="R26" s="70">
        <v>3203435</v>
      </c>
      <c r="S26" s="70">
        <v>3384825</v>
      </c>
      <c r="T26" s="70">
        <v>3435283</v>
      </c>
      <c r="U26" s="8">
        <f>SUM(R26:T26)</f>
        <v>10023543</v>
      </c>
      <c r="V26" s="19">
        <v>2772537</v>
      </c>
      <c r="W26" s="19">
        <v>2795726</v>
      </c>
      <c r="X26" s="19">
        <v>2534928</v>
      </c>
      <c r="Y26" s="8">
        <f>SUM(V26:X26)</f>
        <v>8103191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18126734</v>
      </c>
      <c r="AI26" s="20">
        <f>IF(ISERROR(AH26/$J$25),0,AH26/$J$25)</f>
        <v>0.1623052210273721</v>
      </c>
      <c r="AJ26" s="20">
        <f t="shared" ref="AJ26:AJ54" si="4">IF(ISERROR(AH26/$AH$133),"-",AH26/$AH$133)</f>
        <v>3.7776746078621602E-2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95" customHeight="1" outlineLevel="1" x14ac:dyDescent="0.25">
      <c r="A27" s="14">
        <v>2</v>
      </c>
      <c r="B27" s="14"/>
      <c r="C27" s="75" t="s">
        <v>303</v>
      </c>
      <c r="D27" s="69">
        <v>45728</v>
      </c>
      <c r="E27" s="35" t="s">
        <v>304</v>
      </c>
      <c r="F27" s="35" t="s">
        <v>123</v>
      </c>
      <c r="G27" s="27"/>
      <c r="H27" s="28"/>
      <c r="I27" s="28"/>
      <c r="J27" s="90"/>
      <c r="K27" s="19">
        <v>8117000</v>
      </c>
      <c r="L27" s="39"/>
      <c r="M27" s="31"/>
      <c r="N27" s="32"/>
      <c r="O27" s="31"/>
      <c r="P27" s="27"/>
      <c r="Q27" s="27"/>
      <c r="R27" s="70"/>
      <c r="S27" s="70"/>
      <c r="T27" s="70"/>
      <c r="U27" s="8"/>
      <c r="V27" s="19">
        <v>8117000</v>
      </c>
      <c r="W27" s="19"/>
      <c r="X27" s="19"/>
      <c r="Y27" s="8">
        <f t="shared" ref="Y27:Y54" si="5">SUM(V27:X27)</f>
        <v>8117000</v>
      </c>
      <c r="Z27" s="19"/>
      <c r="AA27" s="19"/>
      <c r="AB27" s="19"/>
      <c r="AC27" s="8">
        <f t="shared" ref="AC27:AC54" si="6">SUM(Z27:AB27)</f>
        <v>0</v>
      </c>
      <c r="AD27" s="19"/>
      <c r="AE27" s="19"/>
      <c r="AF27" s="19"/>
      <c r="AG27" s="8">
        <f t="shared" ref="AG27:AG54" si="7">SUM(AD27:AF27)</f>
        <v>0</v>
      </c>
      <c r="AH27" s="8">
        <f t="shared" ref="AH27:AH54" si="8">SUM(U27,Y27,AC27,AG27)</f>
        <v>8117000</v>
      </c>
      <c r="AI27" s="20">
        <f t="shared" ref="AI27:AI54" si="9">IF(ISERROR(AH27/$J$25),0,AH27/$J$25)</f>
        <v>7.267892159057332E-2</v>
      </c>
      <c r="AJ27" s="20">
        <f t="shared" si="4"/>
        <v>1.6916111193564794E-2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outlineLevel="1" x14ac:dyDescent="0.25">
      <c r="A28" s="14">
        <v>3</v>
      </c>
      <c r="B28" s="14"/>
      <c r="C28" s="75" t="s">
        <v>267</v>
      </c>
      <c r="D28" s="69">
        <v>45695</v>
      </c>
      <c r="E28" s="35" t="s">
        <v>268</v>
      </c>
      <c r="F28" s="35" t="s">
        <v>123</v>
      </c>
      <c r="G28" s="27"/>
      <c r="H28" s="28"/>
      <c r="I28" s="28"/>
      <c r="J28" s="90"/>
      <c r="K28" s="19">
        <v>1945000</v>
      </c>
      <c r="L28" s="39"/>
      <c r="M28" s="31"/>
      <c r="N28" s="32"/>
      <c r="O28" s="31"/>
      <c r="P28" s="27"/>
      <c r="Q28" s="27"/>
      <c r="R28" s="70"/>
      <c r="S28" s="70"/>
      <c r="T28" s="70"/>
      <c r="U28" s="8"/>
      <c r="V28" s="19">
        <v>1945000</v>
      </c>
      <c r="W28" s="19"/>
      <c r="X28" s="19"/>
      <c r="Y28" s="8">
        <f t="shared" si="5"/>
        <v>1945000</v>
      </c>
      <c r="Z28" s="19"/>
      <c r="AA28" s="19"/>
      <c r="AB28" s="19"/>
      <c r="AC28" s="8">
        <f t="shared" si="6"/>
        <v>0</v>
      </c>
      <c r="AD28" s="19"/>
      <c r="AE28" s="19"/>
      <c r="AF28" s="19"/>
      <c r="AG28" s="8">
        <f t="shared" si="7"/>
        <v>0</v>
      </c>
      <c r="AH28" s="8">
        <f t="shared" si="8"/>
        <v>1945000</v>
      </c>
      <c r="AI28" s="20">
        <f t="shared" si="9"/>
        <v>1.7415363125990527E-2</v>
      </c>
      <c r="AJ28" s="20">
        <f t="shared" si="4"/>
        <v>4.0534478589976004E-3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24.95" customHeight="1" outlineLevel="1" x14ac:dyDescent="0.25">
      <c r="A29" s="14">
        <v>4</v>
      </c>
      <c r="B29" s="14"/>
      <c r="C29" s="75" t="s">
        <v>269</v>
      </c>
      <c r="D29" s="69">
        <v>45737</v>
      </c>
      <c r="E29" s="35" t="s">
        <v>270</v>
      </c>
      <c r="F29" s="35" t="s">
        <v>123</v>
      </c>
      <c r="G29" s="27"/>
      <c r="H29" s="28"/>
      <c r="I29" s="28"/>
      <c r="J29" s="90"/>
      <c r="K29" s="19">
        <v>1015000</v>
      </c>
      <c r="L29" s="39"/>
      <c r="M29" s="31"/>
      <c r="N29" s="32"/>
      <c r="O29" s="31"/>
      <c r="P29" s="27"/>
      <c r="Q29" s="27"/>
      <c r="R29" s="70"/>
      <c r="S29" s="70"/>
      <c r="T29" s="70"/>
      <c r="U29" s="8"/>
      <c r="V29" s="19">
        <v>1015000</v>
      </c>
      <c r="W29" s="19"/>
      <c r="X29" s="19"/>
      <c r="Y29" s="8">
        <f t="shared" si="5"/>
        <v>1015000</v>
      </c>
      <c r="Z29" s="19"/>
      <c r="AA29" s="19"/>
      <c r="AB29" s="19"/>
      <c r="AC29" s="8">
        <f t="shared" si="6"/>
        <v>0</v>
      </c>
      <c r="AD29" s="19"/>
      <c r="AE29" s="19"/>
      <c r="AF29" s="19"/>
      <c r="AG29" s="8">
        <f t="shared" si="7"/>
        <v>0</v>
      </c>
      <c r="AH29" s="8">
        <f t="shared" si="8"/>
        <v>1015000</v>
      </c>
      <c r="AI29" s="20">
        <f t="shared" si="9"/>
        <v>9.0882229166480127E-3</v>
      </c>
      <c r="AJ29" s="20">
        <f t="shared" si="4"/>
        <v>2.1152954122789537E-3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25">
      <c r="A30" s="14">
        <v>5</v>
      </c>
      <c r="B30" s="14"/>
      <c r="C30" s="75" t="s">
        <v>290</v>
      </c>
      <c r="D30" s="69">
        <v>45714</v>
      </c>
      <c r="E30" s="35" t="s">
        <v>174</v>
      </c>
      <c r="F30" s="35" t="s">
        <v>123</v>
      </c>
      <c r="G30" s="27"/>
      <c r="H30" s="28"/>
      <c r="I30" s="28"/>
      <c r="J30" s="90"/>
      <c r="K30" s="19">
        <v>1992000</v>
      </c>
      <c r="L30" s="39"/>
      <c r="M30" s="31"/>
      <c r="N30" s="32"/>
      <c r="O30" s="31"/>
      <c r="P30" s="27"/>
      <c r="Q30" s="27"/>
      <c r="R30" s="70"/>
      <c r="S30" s="70"/>
      <c r="T30" s="70"/>
      <c r="U30" s="8"/>
      <c r="V30" s="19">
        <v>1992000</v>
      </c>
      <c r="W30" s="19"/>
      <c r="X30" s="19"/>
      <c r="Y30" s="8">
        <f t="shared" si="5"/>
        <v>1992000</v>
      </c>
      <c r="Z30" s="19"/>
      <c r="AA30" s="19"/>
      <c r="AB30" s="19"/>
      <c r="AC30" s="8">
        <f t="shared" si="6"/>
        <v>0</v>
      </c>
      <c r="AD30" s="19"/>
      <c r="AE30" s="19"/>
      <c r="AF30" s="19"/>
      <c r="AG30" s="8">
        <f t="shared" si="7"/>
        <v>0</v>
      </c>
      <c r="AH30" s="8">
        <f t="shared" si="8"/>
        <v>1992000</v>
      </c>
      <c r="AI30" s="20">
        <f t="shared" si="9"/>
        <v>1.783619709355945E-2</v>
      </c>
      <c r="AJ30" s="20">
        <f t="shared" si="4"/>
        <v>4.1513974987780053E-3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95" customHeight="1" outlineLevel="1" x14ac:dyDescent="0.25">
      <c r="A31" s="14">
        <v>6</v>
      </c>
      <c r="B31" s="14"/>
      <c r="C31" s="75" t="s">
        <v>292</v>
      </c>
      <c r="D31" s="69">
        <v>45705</v>
      </c>
      <c r="E31" s="35" t="s">
        <v>176</v>
      </c>
      <c r="F31" s="35" t="s">
        <v>123</v>
      </c>
      <c r="G31" s="27"/>
      <c r="H31" s="28"/>
      <c r="I31" s="28"/>
      <c r="J31" s="90"/>
      <c r="K31" s="19">
        <v>1112000</v>
      </c>
      <c r="L31" s="39"/>
      <c r="M31" s="31"/>
      <c r="N31" s="32"/>
      <c r="O31" s="31"/>
      <c r="P31" s="27"/>
      <c r="Q31" s="27"/>
      <c r="R31" s="70"/>
      <c r="S31" s="70"/>
      <c r="T31" s="70"/>
      <c r="U31" s="8"/>
      <c r="V31" s="19">
        <v>1112000</v>
      </c>
      <c r="W31" s="19"/>
      <c r="X31" s="19"/>
      <c r="Y31" s="8">
        <f t="shared" si="5"/>
        <v>1112000</v>
      </c>
      <c r="Z31" s="19"/>
      <c r="AA31" s="19"/>
      <c r="AB31" s="19"/>
      <c r="AC31" s="8">
        <f t="shared" si="6"/>
        <v>0</v>
      </c>
      <c r="AD31" s="19"/>
      <c r="AE31" s="19"/>
      <c r="AF31" s="19"/>
      <c r="AG31" s="8">
        <f t="shared" si="7"/>
        <v>0</v>
      </c>
      <c r="AH31" s="8">
        <f t="shared" si="8"/>
        <v>1112000</v>
      </c>
      <c r="AI31" s="20">
        <f t="shared" si="9"/>
        <v>9.9567525943966406E-3</v>
      </c>
      <c r="AJ31" s="20">
        <f t="shared" si="4"/>
        <v>2.3174467965065971E-3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outlineLevel="1" x14ac:dyDescent="0.25">
      <c r="A32" s="14">
        <v>7</v>
      </c>
      <c r="B32" s="14"/>
      <c r="C32" s="75" t="s">
        <v>271</v>
      </c>
      <c r="D32" s="69">
        <v>45730</v>
      </c>
      <c r="E32" s="35" t="s">
        <v>272</v>
      </c>
      <c r="F32" s="35" t="s">
        <v>123</v>
      </c>
      <c r="G32" s="27">
        <v>70883000</v>
      </c>
      <c r="H32" s="28"/>
      <c r="I32" s="28"/>
      <c r="J32" s="90"/>
      <c r="K32" s="19">
        <v>1945000</v>
      </c>
      <c r="L32" s="39"/>
      <c r="M32" s="31"/>
      <c r="N32" s="32"/>
      <c r="O32" s="31"/>
      <c r="P32" s="27"/>
      <c r="Q32" s="27"/>
      <c r="R32" s="70"/>
      <c r="S32" s="70"/>
      <c r="T32" s="70"/>
      <c r="U32" s="8"/>
      <c r="V32" s="19">
        <v>1945000</v>
      </c>
      <c r="W32" s="19"/>
      <c r="X32" s="19"/>
      <c r="Y32" s="8">
        <f t="shared" si="5"/>
        <v>1945000</v>
      </c>
      <c r="Z32" s="19"/>
      <c r="AA32" s="19"/>
      <c r="AB32" s="19"/>
      <c r="AC32" s="8">
        <f t="shared" si="6"/>
        <v>0</v>
      </c>
      <c r="AD32" s="19"/>
      <c r="AE32" s="19"/>
      <c r="AF32" s="19"/>
      <c r="AG32" s="8">
        <f t="shared" si="7"/>
        <v>0</v>
      </c>
      <c r="AH32" s="8">
        <f t="shared" si="8"/>
        <v>1945000</v>
      </c>
      <c r="AI32" s="20">
        <f t="shared" si="9"/>
        <v>1.7415363125990527E-2</v>
      </c>
      <c r="AJ32" s="20">
        <f t="shared" si="4"/>
        <v>4.0534478589976004E-3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95" customHeight="1" outlineLevel="1" x14ac:dyDescent="0.25">
      <c r="A33" s="14">
        <v>8</v>
      </c>
      <c r="B33" s="14"/>
      <c r="C33" s="75" t="s">
        <v>284</v>
      </c>
      <c r="D33" s="69">
        <v>45714</v>
      </c>
      <c r="E33" s="35" t="s">
        <v>171</v>
      </c>
      <c r="F33" s="35" t="s">
        <v>123</v>
      </c>
      <c r="G33" s="27"/>
      <c r="H33" s="28"/>
      <c r="I33" s="28"/>
      <c r="J33" s="90"/>
      <c r="K33" s="19">
        <v>1945000</v>
      </c>
      <c r="L33" s="39"/>
      <c r="M33" s="31"/>
      <c r="N33" s="32"/>
      <c r="O33" s="31"/>
      <c r="P33" s="27"/>
      <c r="Q33" s="27"/>
      <c r="R33" s="70"/>
      <c r="S33" s="70"/>
      <c r="T33" s="70"/>
      <c r="U33" s="8"/>
      <c r="V33" s="19">
        <v>1945000</v>
      </c>
      <c r="W33" s="19"/>
      <c r="X33" s="19"/>
      <c r="Y33" s="8">
        <f t="shared" si="5"/>
        <v>1945000</v>
      </c>
      <c r="Z33" s="19"/>
      <c r="AA33" s="19"/>
      <c r="AB33" s="19"/>
      <c r="AC33" s="8">
        <f t="shared" si="6"/>
        <v>0</v>
      </c>
      <c r="AD33" s="19"/>
      <c r="AE33" s="19"/>
      <c r="AF33" s="19"/>
      <c r="AG33" s="8">
        <f t="shared" si="7"/>
        <v>0</v>
      </c>
      <c r="AH33" s="8">
        <f t="shared" si="8"/>
        <v>1945000</v>
      </c>
      <c r="AI33" s="20">
        <f t="shared" si="9"/>
        <v>1.7415363125990527E-2</v>
      </c>
      <c r="AJ33" s="20">
        <f t="shared" si="4"/>
        <v>4.0534478589976004E-3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25">
      <c r="A34" s="14">
        <v>9</v>
      </c>
      <c r="B34" s="14"/>
      <c r="C34" s="75" t="s">
        <v>291</v>
      </c>
      <c r="D34" s="69">
        <v>45730</v>
      </c>
      <c r="E34" s="35" t="s">
        <v>175</v>
      </c>
      <c r="F34" s="35" t="s">
        <v>123</v>
      </c>
      <c r="G34" s="27"/>
      <c r="H34" s="28"/>
      <c r="I34" s="28"/>
      <c r="J34" s="90"/>
      <c r="K34" s="19">
        <v>4059000</v>
      </c>
      <c r="L34" s="39"/>
      <c r="M34" s="31"/>
      <c r="N34" s="32"/>
      <c r="O34" s="31"/>
      <c r="P34" s="27"/>
      <c r="Q34" s="27"/>
      <c r="R34" s="70"/>
      <c r="S34" s="70"/>
      <c r="T34" s="70"/>
      <c r="U34" s="8"/>
      <c r="V34" s="19">
        <v>4059000</v>
      </c>
      <c r="W34" s="19"/>
      <c r="X34" s="19"/>
      <c r="Y34" s="8">
        <f t="shared" si="5"/>
        <v>4059000</v>
      </c>
      <c r="Z34" s="19"/>
      <c r="AA34" s="19"/>
      <c r="AB34" s="19"/>
      <c r="AC34" s="8">
        <f t="shared" si="6"/>
        <v>0</v>
      </c>
      <c r="AD34" s="19"/>
      <c r="AE34" s="19"/>
      <c r="AF34" s="19"/>
      <c r="AG34" s="8">
        <f t="shared" si="7"/>
        <v>0</v>
      </c>
      <c r="AH34" s="8">
        <f t="shared" si="8"/>
        <v>4059000</v>
      </c>
      <c r="AI34" s="20">
        <f t="shared" si="9"/>
        <v>3.6343937752388457E-2</v>
      </c>
      <c r="AJ34" s="20">
        <f t="shared" si="4"/>
        <v>8.4590976142268695E-3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95" customHeight="1" outlineLevel="1" x14ac:dyDescent="0.25">
      <c r="A35" s="14">
        <v>10</v>
      </c>
      <c r="B35" s="14"/>
      <c r="C35" s="75" t="s">
        <v>273</v>
      </c>
      <c r="D35" s="69">
        <v>45730</v>
      </c>
      <c r="E35" s="35" t="s">
        <v>274</v>
      </c>
      <c r="F35" s="35" t="s">
        <v>123</v>
      </c>
      <c r="G35" s="27"/>
      <c r="H35" s="28"/>
      <c r="I35" s="28"/>
      <c r="J35" s="90"/>
      <c r="K35" s="19">
        <v>1945000</v>
      </c>
      <c r="L35" s="39"/>
      <c r="M35" s="31"/>
      <c r="N35" s="32"/>
      <c r="O35" s="31"/>
      <c r="P35" s="27"/>
      <c r="Q35" s="27"/>
      <c r="R35" s="70"/>
      <c r="S35" s="70"/>
      <c r="T35" s="70"/>
      <c r="U35" s="8"/>
      <c r="V35" s="19">
        <v>1945000</v>
      </c>
      <c r="W35" s="19"/>
      <c r="X35" s="19"/>
      <c r="Y35" s="8">
        <f t="shared" si="5"/>
        <v>1945000</v>
      </c>
      <c r="Z35" s="19"/>
      <c r="AA35" s="19"/>
      <c r="AB35" s="19"/>
      <c r="AC35" s="8">
        <f t="shared" si="6"/>
        <v>0</v>
      </c>
      <c r="AD35" s="19"/>
      <c r="AE35" s="19"/>
      <c r="AF35" s="19"/>
      <c r="AG35" s="8">
        <f t="shared" si="7"/>
        <v>0</v>
      </c>
      <c r="AH35" s="8">
        <f t="shared" si="8"/>
        <v>1945000</v>
      </c>
      <c r="AI35" s="20">
        <f t="shared" si="9"/>
        <v>1.7415363125990527E-2</v>
      </c>
      <c r="AJ35" s="20">
        <f t="shared" si="4"/>
        <v>4.0534478589976004E-3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outlineLevel="1" x14ac:dyDescent="0.25">
      <c r="A36" s="14">
        <v>11</v>
      </c>
      <c r="B36" s="14"/>
      <c r="C36" s="75" t="s">
        <v>263</v>
      </c>
      <c r="D36" s="69">
        <v>45737</v>
      </c>
      <c r="E36" s="35" t="s">
        <v>264</v>
      </c>
      <c r="F36" s="35" t="s">
        <v>123</v>
      </c>
      <c r="G36" s="27"/>
      <c r="H36" s="28"/>
      <c r="I36" s="28"/>
      <c r="J36" s="90"/>
      <c r="K36" s="19">
        <v>1879000</v>
      </c>
      <c r="L36" s="39"/>
      <c r="M36" s="31"/>
      <c r="N36" s="32"/>
      <c r="O36" s="31"/>
      <c r="P36" s="27"/>
      <c r="Q36" s="27"/>
      <c r="R36" s="70"/>
      <c r="S36" s="70"/>
      <c r="T36" s="70"/>
      <c r="U36" s="8"/>
      <c r="V36" s="19">
        <v>1879000</v>
      </c>
      <c r="W36" s="19"/>
      <c r="X36" s="19"/>
      <c r="Y36" s="8">
        <f t="shared" si="5"/>
        <v>1879000</v>
      </c>
      <c r="Z36" s="19"/>
      <c r="AA36" s="19"/>
      <c r="AB36" s="19"/>
      <c r="AC36" s="8">
        <f t="shared" si="6"/>
        <v>0</v>
      </c>
      <c r="AD36" s="19"/>
      <c r="AE36" s="19"/>
      <c r="AF36" s="19"/>
      <c r="AG36" s="8">
        <f t="shared" si="7"/>
        <v>0</v>
      </c>
      <c r="AH36" s="8">
        <f t="shared" si="8"/>
        <v>1879000</v>
      </c>
      <c r="AI36" s="20">
        <f t="shared" si="9"/>
        <v>1.6824404788553318E-2</v>
      </c>
      <c r="AJ36" s="20">
        <f t="shared" si="4"/>
        <v>3.915901556327245E-3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95" customHeight="1" outlineLevel="1" x14ac:dyDescent="0.25">
      <c r="A37" s="14">
        <v>12</v>
      </c>
      <c r="B37" s="14"/>
      <c r="C37" s="75" t="s">
        <v>265</v>
      </c>
      <c r="D37" s="69">
        <v>45714</v>
      </c>
      <c r="E37" s="35" t="s">
        <v>165</v>
      </c>
      <c r="F37" s="35" t="s">
        <v>123</v>
      </c>
      <c r="G37" s="27"/>
      <c r="H37" s="28"/>
      <c r="I37" s="28"/>
      <c r="J37" s="90"/>
      <c r="K37" s="19">
        <v>1112000</v>
      </c>
      <c r="L37" s="39"/>
      <c r="M37" s="31"/>
      <c r="N37" s="32"/>
      <c r="O37" s="31"/>
      <c r="P37" s="27"/>
      <c r="Q37" s="27"/>
      <c r="R37" s="70"/>
      <c r="S37" s="70"/>
      <c r="T37" s="70"/>
      <c r="U37" s="8"/>
      <c r="V37" s="19">
        <v>1112000</v>
      </c>
      <c r="W37" s="19"/>
      <c r="X37" s="19"/>
      <c r="Y37" s="8">
        <f t="shared" si="5"/>
        <v>1112000</v>
      </c>
      <c r="Z37" s="19"/>
      <c r="AA37" s="19"/>
      <c r="AB37" s="19"/>
      <c r="AC37" s="8">
        <f t="shared" si="6"/>
        <v>0</v>
      </c>
      <c r="AD37" s="19"/>
      <c r="AE37" s="19"/>
      <c r="AF37" s="19"/>
      <c r="AG37" s="8">
        <f t="shared" si="7"/>
        <v>0</v>
      </c>
      <c r="AH37" s="8">
        <f t="shared" si="8"/>
        <v>1112000</v>
      </c>
      <c r="AI37" s="20">
        <f t="shared" si="9"/>
        <v>9.9567525943966406E-3</v>
      </c>
      <c r="AJ37" s="20">
        <f t="shared" si="4"/>
        <v>2.3174467965065971E-3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25">
      <c r="A38" s="14">
        <v>13</v>
      </c>
      <c r="B38" s="14"/>
      <c r="C38" s="75" t="s">
        <v>266</v>
      </c>
      <c r="D38" s="69">
        <v>45714</v>
      </c>
      <c r="E38" s="35" t="s">
        <v>166</v>
      </c>
      <c r="F38" s="35" t="s">
        <v>123</v>
      </c>
      <c r="G38" s="27"/>
      <c r="H38" s="28"/>
      <c r="I38" s="28"/>
      <c r="J38" s="90"/>
      <c r="K38" s="19">
        <v>1945000</v>
      </c>
      <c r="L38" s="39"/>
      <c r="M38" s="31"/>
      <c r="N38" s="32"/>
      <c r="O38" s="31"/>
      <c r="P38" s="27"/>
      <c r="Q38" s="27"/>
      <c r="R38" s="70"/>
      <c r="S38" s="70"/>
      <c r="T38" s="70"/>
      <c r="U38" s="8"/>
      <c r="V38" s="19">
        <v>1945000</v>
      </c>
      <c r="W38" s="19"/>
      <c r="X38" s="19"/>
      <c r="Y38" s="8">
        <f t="shared" si="5"/>
        <v>1945000</v>
      </c>
      <c r="Z38" s="19"/>
      <c r="AA38" s="19"/>
      <c r="AB38" s="19"/>
      <c r="AC38" s="8">
        <f t="shared" si="6"/>
        <v>0</v>
      </c>
      <c r="AD38" s="19"/>
      <c r="AE38" s="19"/>
      <c r="AF38" s="19"/>
      <c r="AG38" s="8">
        <f t="shared" si="7"/>
        <v>0</v>
      </c>
      <c r="AH38" s="8">
        <f t="shared" si="8"/>
        <v>1945000</v>
      </c>
      <c r="AI38" s="20">
        <f t="shared" si="9"/>
        <v>1.7415363125990527E-2</v>
      </c>
      <c r="AJ38" s="20">
        <f t="shared" si="4"/>
        <v>4.0534478589976004E-3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95" customHeight="1" outlineLevel="1" x14ac:dyDescent="0.25">
      <c r="A39" s="14">
        <v>14</v>
      </c>
      <c r="B39" s="14"/>
      <c r="C39" s="75" t="s">
        <v>275</v>
      </c>
      <c r="D39" s="69">
        <v>45695</v>
      </c>
      <c r="E39" s="35" t="s">
        <v>170</v>
      </c>
      <c r="F39" s="35" t="s">
        <v>123</v>
      </c>
      <c r="G39" s="27"/>
      <c r="H39" s="28"/>
      <c r="I39" s="28"/>
      <c r="J39" s="90"/>
      <c r="K39" s="19">
        <v>1992000</v>
      </c>
      <c r="L39" s="39"/>
      <c r="M39" s="31"/>
      <c r="N39" s="32"/>
      <c r="O39" s="31"/>
      <c r="P39" s="27"/>
      <c r="Q39" s="27"/>
      <c r="R39" s="70"/>
      <c r="S39" s="70"/>
      <c r="T39" s="70"/>
      <c r="U39" s="8"/>
      <c r="V39" s="19">
        <v>1992000</v>
      </c>
      <c r="W39" s="19"/>
      <c r="X39" s="19"/>
      <c r="Y39" s="8">
        <f t="shared" si="5"/>
        <v>1992000</v>
      </c>
      <c r="Z39" s="19"/>
      <c r="AA39" s="19"/>
      <c r="AB39" s="19"/>
      <c r="AC39" s="8">
        <f t="shared" si="6"/>
        <v>0</v>
      </c>
      <c r="AD39" s="19"/>
      <c r="AE39" s="19"/>
      <c r="AF39" s="19"/>
      <c r="AG39" s="8">
        <f t="shared" si="7"/>
        <v>0</v>
      </c>
      <c r="AH39" s="8">
        <f t="shared" si="8"/>
        <v>1992000</v>
      </c>
      <c r="AI39" s="20">
        <f t="shared" si="9"/>
        <v>1.783619709355945E-2</v>
      </c>
      <c r="AJ39" s="20">
        <f t="shared" si="4"/>
        <v>4.1513974987780053E-3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outlineLevel="1" x14ac:dyDescent="0.25">
      <c r="A40" s="14">
        <v>15</v>
      </c>
      <c r="B40" s="14"/>
      <c r="C40" s="75" t="s">
        <v>276</v>
      </c>
      <c r="D40" s="69">
        <v>45714</v>
      </c>
      <c r="E40" s="35" t="s">
        <v>277</v>
      </c>
      <c r="F40" s="35" t="s">
        <v>123</v>
      </c>
      <c r="G40" s="27"/>
      <c r="H40" s="28"/>
      <c r="I40" s="28"/>
      <c r="J40" s="90"/>
      <c r="K40" s="19">
        <v>1945000</v>
      </c>
      <c r="L40" s="39"/>
      <c r="M40" s="31"/>
      <c r="N40" s="32"/>
      <c r="O40" s="31"/>
      <c r="P40" s="27"/>
      <c r="Q40" s="27"/>
      <c r="R40" s="70"/>
      <c r="S40" s="70"/>
      <c r="T40" s="70"/>
      <c r="U40" s="8"/>
      <c r="V40" s="19">
        <v>1945000</v>
      </c>
      <c r="W40" s="19"/>
      <c r="X40" s="19"/>
      <c r="Y40" s="8">
        <f t="shared" si="5"/>
        <v>1945000</v>
      </c>
      <c r="Z40" s="19"/>
      <c r="AA40" s="19"/>
      <c r="AB40" s="19"/>
      <c r="AC40" s="8">
        <f t="shared" si="6"/>
        <v>0</v>
      </c>
      <c r="AD40" s="19"/>
      <c r="AE40" s="19"/>
      <c r="AF40" s="19"/>
      <c r="AG40" s="8">
        <f t="shared" si="7"/>
        <v>0</v>
      </c>
      <c r="AH40" s="8">
        <f t="shared" si="8"/>
        <v>1945000</v>
      </c>
      <c r="AI40" s="20">
        <f t="shared" si="9"/>
        <v>1.7415363125990527E-2</v>
      </c>
      <c r="AJ40" s="20">
        <f t="shared" si="4"/>
        <v>4.0534478589976004E-3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95" customHeight="1" outlineLevel="1" x14ac:dyDescent="0.25">
      <c r="A41" s="14">
        <v>16</v>
      </c>
      <c r="B41" s="14"/>
      <c r="C41" s="75" t="s">
        <v>278</v>
      </c>
      <c r="D41" s="69">
        <v>45705</v>
      </c>
      <c r="E41" s="35" t="s">
        <v>279</v>
      </c>
      <c r="F41" s="35" t="s">
        <v>123</v>
      </c>
      <c r="G41" s="27"/>
      <c r="H41" s="28"/>
      <c r="I41" s="28"/>
      <c r="J41" s="90"/>
      <c r="K41" s="19">
        <v>1945000</v>
      </c>
      <c r="L41" s="39"/>
      <c r="M41" s="31"/>
      <c r="N41" s="32"/>
      <c r="O41" s="31"/>
      <c r="P41" s="27"/>
      <c r="Q41" s="27"/>
      <c r="R41" s="70"/>
      <c r="S41" s="70"/>
      <c r="T41" s="70"/>
      <c r="U41" s="8"/>
      <c r="V41" s="19">
        <v>1945000</v>
      </c>
      <c r="W41" s="19"/>
      <c r="X41" s="19"/>
      <c r="Y41" s="8">
        <f t="shared" si="5"/>
        <v>1945000</v>
      </c>
      <c r="Z41" s="19"/>
      <c r="AA41" s="19"/>
      <c r="AB41" s="19"/>
      <c r="AC41" s="8">
        <f t="shared" si="6"/>
        <v>0</v>
      </c>
      <c r="AD41" s="19"/>
      <c r="AE41" s="19"/>
      <c r="AF41" s="19"/>
      <c r="AG41" s="8">
        <f t="shared" si="7"/>
        <v>0</v>
      </c>
      <c r="AH41" s="8">
        <f t="shared" si="8"/>
        <v>1945000</v>
      </c>
      <c r="AI41" s="20">
        <f t="shared" si="9"/>
        <v>1.7415363125990527E-2</v>
      </c>
      <c r="AJ41" s="20">
        <f t="shared" si="4"/>
        <v>4.0534478589976004E-3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25">
      <c r="A42" s="14">
        <v>17</v>
      </c>
      <c r="B42" s="14"/>
      <c r="C42" s="75" t="s">
        <v>280</v>
      </c>
      <c r="D42" s="69">
        <v>45704</v>
      </c>
      <c r="E42" s="35" t="s">
        <v>281</v>
      </c>
      <c r="F42" s="35" t="s">
        <v>123</v>
      </c>
      <c r="G42" s="27"/>
      <c r="H42" s="28"/>
      <c r="I42" s="28"/>
      <c r="J42" s="90"/>
      <c r="K42" s="19">
        <v>2091000</v>
      </c>
      <c r="L42" s="39"/>
      <c r="M42" s="31"/>
      <c r="N42" s="32"/>
      <c r="O42" s="31"/>
      <c r="P42" s="27"/>
      <c r="Q42" s="27"/>
      <c r="R42" s="70"/>
      <c r="S42" s="70"/>
      <c r="T42" s="70"/>
      <c r="U42" s="8"/>
      <c r="V42" s="19">
        <v>2091000</v>
      </c>
      <c r="W42" s="19"/>
      <c r="X42" s="19"/>
      <c r="Y42" s="8">
        <f t="shared" si="5"/>
        <v>2091000</v>
      </c>
      <c r="Z42" s="19"/>
      <c r="AA42" s="19"/>
      <c r="AB42" s="19"/>
      <c r="AC42" s="8">
        <f t="shared" si="6"/>
        <v>0</v>
      </c>
      <c r="AD42" s="19"/>
      <c r="AE42" s="19"/>
      <c r="AF42" s="19"/>
      <c r="AG42" s="8">
        <f t="shared" si="7"/>
        <v>0</v>
      </c>
      <c r="AH42" s="8">
        <f t="shared" si="8"/>
        <v>2091000</v>
      </c>
      <c r="AI42" s="20">
        <f t="shared" si="9"/>
        <v>1.8722634599715265E-2</v>
      </c>
      <c r="AJ42" s="20">
        <f t="shared" si="4"/>
        <v>4.3577169527835389E-3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24.95" customHeight="1" outlineLevel="1" x14ac:dyDescent="0.25">
      <c r="A43" s="14">
        <v>18</v>
      </c>
      <c r="B43" s="14"/>
      <c r="C43" s="75" t="s">
        <v>282</v>
      </c>
      <c r="D43" s="69">
        <v>45737</v>
      </c>
      <c r="E43" s="35" t="s">
        <v>283</v>
      </c>
      <c r="F43" s="35" t="s">
        <v>123</v>
      </c>
      <c r="G43" s="27"/>
      <c r="H43" s="28"/>
      <c r="I43" s="28"/>
      <c r="J43" s="90"/>
      <c r="K43" s="19">
        <v>1394000</v>
      </c>
      <c r="L43" s="39"/>
      <c r="M43" s="31"/>
      <c r="N43" s="32"/>
      <c r="O43" s="31"/>
      <c r="P43" s="27"/>
      <c r="Q43" s="27"/>
      <c r="R43" s="70"/>
      <c r="S43" s="70"/>
      <c r="T43" s="70"/>
      <c r="U43" s="8"/>
      <c r="V43" s="19">
        <v>1394000</v>
      </c>
      <c r="W43" s="19"/>
      <c r="X43" s="19"/>
      <c r="Y43" s="8">
        <f t="shared" si="5"/>
        <v>1394000</v>
      </c>
      <c r="Z43" s="19"/>
      <c r="AA43" s="19"/>
      <c r="AB43" s="19"/>
      <c r="AC43" s="8">
        <f t="shared" si="6"/>
        <v>0</v>
      </c>
      <c r="AD43" s="19"/>
      <c r="AE43" s="19"/>
      <c r="AF43" s="19"/>
      <c r="AG43" s="8">
        <f t="shared" si="7"/>
        <v>0</v>
      </c>
      <c r="AH43" s="8">
        <f t="shared" si="8"/>
        <v>1394000</v>
      </c>
      <c r="AI43" s="20">
        <f t="shared" si="9"/>
        <v>1.2481756399810176E-2</v>
      </c>
      <c r="AJ43" s="20">
        <f t="shared" si="4"/>
        <v>2.9051446351890256E-3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outlineLevel="1" x14ac:dyDescent="0.25">
      <c r="A44" s="14">
        <v>19</v>
      </c>
      <c r="B44" s="14"/>
      <c r="C44" s="75" t="s">
        <v>161</v>
      </c>
      <c r="D44" s="69">
        <v>45714</v>
      </c>
      <c r="E44" s="35" t="s">
        <v>172</v>
      </c>
      <c r="F44" s="35" t="s">
        <v>123</v>
      </c>
      <c r="G44" s="27"/>
      <c r="H44" s="28"/>
      <c r="I44" s="28"/>
      <c r="J44" s="90"/>
      <c r="K44" s="19">
        <v>2223000</v>
      </c>
      <c r="L44" s="39"/>
      <c r="M44" s="31"/>
      <c r="N44" s="32"/>
      <c r="O44" s="31"/>
      <c r="P44" s="27"/>
      <c r="Q44" s="27"/>
      <c r="R44" s="70"/>
      <c r="S44" s="70"/>
      <c r="T44" s="70"/>
      <c r="U44" s="8"/>
      <c r="V44" s="19">
        <v>2223000</v>
      </c>
      <c r="W44" s="19"/>
      <c r="X44" s="19"/>
      <c r="Y44" s="8">
        <f t="shared" si="5"/>
        <v>2223000</v>
      </c>
      <c r="Z44" s="19"/>
      <c r="AA44" s="19"/>
      <c r="AB44" s="19"/>
      <c r="AC44" s="8">
        <f t="shared" si="6"/>
        <v>0</v>
      </c>
      <c r="AD44" s="19"/>
      <c r="AE44" s="19"/>
      <c r="AF44" s="19"/>
      <c r="AG44" s="8">
        <f t="shared" si="7"/>
        <v>0</v>
      </c>
      <c r="AH44" s="8">
        <f t="shared" si="8"/>
        <v>2223000</v>
      </c>
      <c r="AI44" s="20">
        <f t="shared" si="9"/>
        <v>1.9904551274589687E-2</v>
      </c>
      <c r="AJ44" s="20">
        <f t="shared" si="4"/>
        <v>4.6328095581242498E-3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24.95" customHeight="1" outlineLevel="1" x14ac:dyDescent="0.25">
      <c r="A45" s="14">
        <v>20</v>
      </c>
      <c r="B45" s="14"/>
      <c r="C45" s="75" t="s">
        <v>285</v>
      </c>
      <c r="D45" s="69">
        <v>45705</v>
      </c>
      <c r="E45" s="35" t="s">
        <v>173</v>
      </c>
      <c r="F45" s="35" t="s">
        <v>123</v>
      </c>
      <c r="G45" s="27"/>
      <c r="H45" s="28"/>
      <c r="I45" s="28"/>
      <c r="J45" s="90"/>
      <c r="K45" s="19">
        <v>3167000</v>
      </c>
      <c r="L45" s="39"/>
      <c r="M45" s="31"/>
      <c r="N45" s="32"/>
      <c r="O45" s="31"/>
      <c r="P45" s="27"/>
      <c r="Q45" s="27"/>
      <c r="R45" s="70"/>
      <c r="S45" s="70"/>
      <c r="T45" s="70"/>
      <c r="U45" s="8"/>
      <c r="V45" s="19">
        <v>3167000</v>
      </c>
      <c r="W45" s="19"/>
      <c r="X45" s="19"/>
      <c r="Y45" s="8">
        <f t="shared" si="5"/>
        <v>3167000</v>
      </c>
      <c r="Z45" s="19"/>
      <c r="AA45" s="19"/>
      <c r="AB45" s="19"/>
      <c r="AC45" s="8">
        <f t="shared" si="6"/>
        <v>0</v>
      </c>
      <c r="AD45" s="19"/>
      <c r="AE45" s="19"/>
      <c r="AF45" s="19"/>
      <c r="AG45" s="8">
        <f t="shared" si="7"/>
        <v>0</v>
      </c>
      <c r="AH45" s="8">
        <f t="shared" si="8"/>
        <v>3167000</v>
      </c>
      <c r="AI45" s="20">
        <f t="shared" si="9"/>
        <v>2.835704628278252E-2</v>
      </c>
      <c r="AJ45" s="20">
        <f t="shared" si="4"/>
        <v>6.6001384932881241E-3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25">
      <c r="A46" s="14">
        <v>21</v>
      </c>
      <c r="B46" s="14"/>
      <c r="C46" s="75" t="s">
        <v>286</v>
      </c>
      <c r="D46" s="69">
        <v>45714</v>
      </c>
      <c r="E46" s="35" t="s">
        <v>287</v>
      </c>
      <c r="F46" s="35" t="s">
        <v>123</v>
      </c>
      <c r="G46" s="27"/>
      <c r="H46" s="28"/>
      <c r="I46" s="28"/>
      <c r="J46" s="90"/>
      <c r="K46" s="19">
        <v>1879000</v>
      </c>
      <c r="L46" s="39"/>
      <c r="M46" s="31"/>
      <c r="N46" s="32"/>
      <c r="O46" s="31"/>
      <c r="P46" s="27"/>
      <c r="Q46" s="27"/>
      <c r="R46" s="70"/>
      <c r="S46" s="70"/>
      <c r="T46" s="70"/>
      <c r="U46" s="8"/>
      <c r="V46" s="19">
        <v>1879000</v>
      </c>
      <c r="W46" s="19"/>
      <c r="X46" s="19"/>
      <c r="Y46" s="8">
        <f t="shared" si="5"/>
        <v>1879000</v>
      </c>
      <c r="Z46" s="19"/>
      <c r="AA46" s="19"/>
      <c r="AB46" s="19"/>
      <c r="AC46" s="8">
        <f t="shared" si="6"/>
        <v>0</v>
      </c>
      <c r="AD46" s="19"/>
      <c r="AE46" s="19"/>
      <c r="AF46" s="19"/>
      <c r="AG46" s="8">
        <f t="shared" si="7"/>
        <v>0</v>
      </c>
      <c r="AH46" s="8">
        <f t="shared" si="8"/>
        <v>1879000</v>
      </c>
      <c r="AI46" s="20">
        <f t="shared" si="9"/>
        <v>1.6824404788553318E-2</v>
      </c>
      <c r="AJ46" s="20">
        <f t="shared" si="4"/>
        <v>3.915901556327245E-3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24.95" customHeight="1" outlineLevel="1" x14ac:dyDescent="0.25">
      <c r="A47" s="14">
        <v>22</v>
      </c>
      <c r="B47" s="14"/>
      <c r="C47" s="75" t="s">
        <v>288</v>
      </c>
      <c r="D47" s="69">
        <v>45705</v>
      </c>
      <c r="E47" s="35" t="s">
        <v>289</v>
      </c>
      <c r="F47" s="35" t="s">
        <v>123</v>
      </c>
      <c r="G47" s="27"/>
      <c r="H47" s="28"/>
      <c r="I47" s="28"/>
      <c r="J47" s="90"/>
      <c r="K47" s="19">
        <v>1945000</v>
      </c>
      <c r="L47" s="39"/>
      <c r="M47" s="31"/>
      <c r="N47" s="32"/>
      <c r="O47" s="31"/>
      <c r="P47" s="27"/>
      <c r="Q47" s="27"/>
      <c r="R47" s="70"/>
      <c r="S47" s="70"/>
      <c r="T47" s="70"/>
      <c r="U47" s="8"/>
      <c r="V47" s="19">
        <v>1945000</v>
      </c>
      <c r="W47" s="19"/>
      <c r="X47" s="19"/>
      <c r="Y47" s="8">
        <f t="shared" si="5"/>
        <v>1945000</v>
      </c>
      <c r="Z47" s="19"/>
      <c r="AA47" s="19"/>
      <c r="AB47" s="19"/>
      <c r="AC47" s="8">
        <f t="shared" si="6"/>
        <v>0</v>
      </c>
      <c r="AD47" s="19"/>
      <c r="AE47" s="19"/>
      <c r="AF47" s="19"/>
      <c r="AG47" s="8">
        <f t="shared" si="7"/>
        <v>0</v>
      </c>
      <c r="AH47" s="8">
        <f t="shared" si="8"/>
        <v>1945000</v>
      </c>
      <c r="AI47" s="20">
        <f t="shared" si="9"/>
        <v>1.7415363125990527E-2</v>
      </c>
      <c r="AJ47" s="20">
        <f t="shared" si="4"/>
        <v>4.0534478589976004E-3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outlineLevel="1" x14ac:dyDescent="0.25">
      <c r="A48" s="14">
        <v>23</v>
      </c>
      <c r="B48" s="14"/>
      <c r="C48" s="75" t="s">
        <v>148</v>
      </c>
      <c r="D48" s="69">
        <v>45705</v>
      </c>
      <c r="E48" s="35" t="s">
        <v>177</v>
      </c>
      <c r="F48" s="35" t="s">
        <v>123</v>
      </c>
      <c r="G48" s="27"/>
      <c r="H48" s="28"/>
      <c r="I48" s="28"/>
      <c r="J48" s="90"/>
      <c r="K48" s="19">
        <v>1945000</v>
      </c>
      <c r="L48" s="39"/>
      <c r="M48" s="31"/>
      <c r="N48" s="32"/>
      <c r="O48" s="31"/>
      <c r="P48" s="27"/>
      <c r="Q48" s="27"/>
      <c r="R48" s="70"/>
      <c r="S48" s="70"/>
      <c r="T48" s="70"/>
      <c r="U48" s="8"/>
      <c r="V48" s="19">
        <v>1945000</v>
      </c>
      <c r="W48" s="19"/>
      <c r="X48" s="19"/>
      <c r="Y48" s="8">
        <f t="shared" si="5"/>
        <v>1945000</v>
      </c>
      <c r="Z48" s="19"/>
      <c r="AA48" s="19"/>
      <c r="AB48" s="19"/>
      <c r="AC48" s="8">
        <f t="shared" si="6"/>
        <v>0</v>
      </c>
      <c r="AD48" s="19"/>
      <c r="AE48" s="19"/>
      <c r="AF48" s="19"/>
      <c r="AG48" s="8">
        <f t="shared" si="7"/>
        <v>0</v>
      </c>
      <c r="AH48" s="8">
        <f t="shared" si="8"/>
        <v>1945000</v>
      </c>
      <c r="AI48" s="20">
        <f t="shared" si="9"/>
        <v>1.7415363125990527E-2</v>
      </c>
      <c r="AJ48" s="20">
        <f t="shared" si="4"/>
        <v>4.0534478589976004E-3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24.95" customHeight="1" outlineLevel="1" x14ac:dyDescent="0.25">
      <c r="A49" s="14">
        <v>24</v>
      </c>
      <c r="B49" s="14"/>
      <c r="C49" s="75" t="s">
        <v>293</v>
      </c>
      <c r="D49" s="69">
        <v>45705</v>
      </c>
      <c r="E49" s="35" t="s">
        <v>294</v>
      </c>
      <c r="F49" s="35" t="s">
        <v>123</v>
      </c>
      <c r="G49" s="27"/>
      <c r="H49" s="28"/>
      <c r="I49" s="28"/>
      <c r="J49" s="90"/>
      <c r="K49" s="19">
        <v>2042000</v>
      </c>
      <c r="L49" s="39"/>
      <c r="M49" s="31"/>
      <c r="N49" s="32"/>
      <c r="O49" s="31"/>
      <c r="P49" s="27"/>
      <c r="Q49" s="27"/>
      <c r="R49" s="70"/>
      <c r="S49" s="70"/>
      <c r="T49" s="70"/>
      <c r="U49" s="8"/>
      <c r="V49" s="19">
        <v>2042000</v>
      </c>
      <c r="W49" s="19"/>
      <c r="X49" s="19"/>
      <c r="Y49" s="8">
        <f t="shared" si="5"/>
        <v>2042000</v>
      </c>
      <c r="Z49" s="19"/>
      <c r="AA49" s="19"/>
      <c r="AB49" s="19"/>
      <c r="AC49" s="8">
        <f t="shared" si="6"/>
        <v>0</v>
      </c>
      <c r="AD49" s="19"/>
      <c r="AE49" s="19"/>
      <c r="AF49" s="19"/>
      <c r="AG49" s="8">
        <f t="shared" si="7"/>
        <v>0</v>
      </c>
      <c r="AH49" s="8">
        <f t="shared" si="8"/>
        <v>2042000</v>
      </c>
      <c r="AI49" s="20">
        <f t="shared" si="9"/>
        <v>1.8283892803739155E-2</v>
      </c>
      <c r="AJ49" s="20">
        <f t="shared" si="4"/>
        <v>4.2555992432252443E-3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25">
      <c r="A50" s="14">
        <v>25</v>
      </c>
      <c r="B50" s="14"/>
      <c r="C50" s="75" t="s">
        <v>295</v>
      </c>
      <c r="D50" s="69">
        <v>45714</v>
      </c>
      <c r="E50" s="35" t="s">
        <v>296</v>
      </c>
      <c r="F50" s="35" t="s">
        <v>123</v>
      </c>
      <c r="G50" s="27"/>
      <c r="H50" s="28"/>
      <c r="I50" s="28"/>
      <c r="J50" s="90"/>
      <c r="K50" s="19">
        <v>1945000</v>
      </c>
      <c r="L50" s="39"/>
      <c r="M50" s="31"/>
      <c r="N50" s="32"/>
      <c r="O50" s="31"/>
      <c r="P50" s="27"/>
      <c r="Q50" s="27"/>
      <c r="R50" s="70"/>
      <c r="S50" s="70"/>
      <c r="T50" s="70"/>
      <c r="U50" s="8"/>
      <c r="V50" s="19">
        <v>1945000</v>
      </c>
      <c r="W50" s="19"/>
      <c r="X50" s="19"/>
      <c r="Y50" s="8">
        <f t="shared" si="5"/>
        <v>1945000</v>
      </c>
      <c r="Z50" s="19"/>
      <c r="AA50" s="19"/>
      <c r="AB50" s="19"/>
      <c r="AC50" s="8">
        <f t="shared" si="6"/>
        <v>0</v>
      </c>
      <c r="AD50" s="19"/>
      <c r="AE50" s="19"/>
      <c r="AF50" s="19"/>
      <c r="AG50" s="8">
        <f t="shared" si="7"/>
        <v>0</v>
      </c>
      <c r="AH50" s="8">
        <f t="shared" si="8"/>
        <v>1945000</v>
      </c>
      <c r="AI50" s="20">
        <f t="shared" si="9"/>
        <v>1.7415363125990527E-2</v>
      </c>
      <c r="AJ50" s="20">
        <f t="shared" si="4"/>
        <v>4.0534478589976004E-3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95" customHeight="1" outlineLevel="1" x14ac:dyDescent="0.25">
      <c r="A51" s="14">
        <v>26</v>
      </c>
      <c r="B51" s="14"/>
      <c r="C51" s="75" t="s">
        <v>297</v>
      </c>
      <c r="D51" s="69">
        <v>45705</v>
      </c>
      <c r="E51" s="35" t="s">
        <v>298</v>
      </c>
      <c r="F51" s="35" t="s">
        <v>123</v>
      </c>
      <c r="G51" s="27"/>
      <c r="H51" s="28"/>
      <c r="I51" s="28"/>
      <c r="J51" s="90"/>
      <c r="K51" s="19">
        <v>2042000</v>
      </c>
      <c r="L51" s="39"/>
      <c r="M51" s="31"/>
      <c r="N51" s="32"/>
      <c r="O51" s="31"/>
      <c r="P51" s="27"/>
      <c r="Q51" s="27"/>
      <c r="R51" s="70"/>
      <c r="S51" s="70"/>
      <c r="T51" s="70"/>
      <c r="U51" s="8"/>
      <c r="V51" s="19">
        <v>2042000</v>
      </c>
      <c r="W51" s="19"/>
      <c r="X51" s="19"/>
      <c r="Y51" s="8">
        <f t="shared" si="5"/>
        <v>2042000</v>
      </c>
      <c r="Z51" s="19"/>
      <c r="AA51" s="19"/>
      <c r="AB51" s="19"/>
      <c r="AC51" s="8">
        <f t="shared" si="6"/>
        <v>0</v>
      </c>
      <c r="AD51" s="19"/>
      <c r="AE51" s="19"/>
      <c r="AF51" s="19"/>
      <c r="AG51" s="8">
        <f t="shared" si="7"/>
        <v>0</v>
      </c>
      <c r="AH51" s="8">
        <f t="shared" si="8"/>
        <v>2042000</v>
      </c>
      <c r="AI51" s="20">
        <f t="shared" si="9"/>
        <v>1.8283892803739155E-2</v>
      </c>
      <c r="AJ51" s="20">
        <f t="shared" si="4"/>
        <v>4.2555992432252443E-3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outlineLevel="1" x14ac:dyDescent="0.25">
      <c r="A52" s="14">
        <v>27</v>
      </c>
      <c r="B52" s="14"/>
      <c r="C52" s="75" t="s">
        <v>299</v>
      </c>
      <c r="D52" s="69">
        <v>45705</v>
      </c>
      <c r="E52" s="35" t="s">
        <v>179</v>
      </c>
      <c r="F52" s="35" t="s">
        <v>123</v>
      </c>
      <c r="G52" s="27"/>
      <c r="H52" s="28"/>
      <c r="I52" s="28"/>
      <c r="J52" s="90"/>
      <c r="K52" s="19">
        <v>1112000</v>
      </c>
      <c r="L52" s="39"/>
      <c r="M52" s="31"/>
      <c r="N52" s="32"/>
      <c r="O52" s="31"/>
      <c r="P52" s="27"/>
      <c r="Q52" s="27"/>
      <c r="R52" s="70"/>
      <c r="S52" s="70"/>
      <c r="T52" s="70"/>
      <c r="U52" s="8"/>
      <c r="V52" s="19">
        <v>1112000</v>
      </c>
      <c r="W52" s="19"/>
      <c r="X52" s="19"/>
      <c r="Y52" s="8">
        <f t="shared" si="5"/>
        <v>1112000</v>
      </c>
      <c r="Z52" s="19"/>
      <c r="AA52" s="19"/>
      <c r="AB52" s="19"/>
      <c r="AC52" s="8">
        <f t="shared" si="6"/>
        <v>0</v>
      </c>
      <c r="AD52" s="19"/>
      <c r="AE52" s="19"/>
      <c r="AF52" s="19"/>
      <c r="AG52" s="8">
        <f t="shared" si="7"/>
        <v>0</v>
      </c>
      <c r="AH52" s="8">
        <f t="shared" si="8"/>
        <v>1112000</v>
      </c>
      <c r="AI52" s="20">
        <f t="shared" si="9"/>
        <v>9.9567525943966406E-3</v>
      </c>
      <c r="AJ52" s="20">
        <f t="shared" si="4"/>
        <v>2.3174467965065971E-3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24.95" customHeight="1" outlineLevel="1" x14ac:dyDescent="0.25">
      <c r="A53" s="14">
        <v>28</v>
      </c>
      <c r="B53" s="14"/>
      <c r="C53" s="35" t="s">
        <v>300</v>
      </c>
      <c r="D53" s="69">
        <v>45714</v>
      </c>
      <c r="E53" s="35" t="s">
        <v>180</v>
      </c>
      <c r="F53" s="35" t="s">
        <v>123</v>
      </c>
      <c r="G53" s="27"/>
      <c r="H53" s="28"/>
      <c r="I53" s="28"/>
      <c r="J53" s="90"/>
      <c r="K53" s="19">
        <v>10146000</v>
      </c>
      <c r="L53" s="39"/>
      <c r="M53" s="31"/>
      <c r="N53" s="32"/>
      <c r="O53" s="31"/>
      <c r="P53" s="27"/>
      <c r="Q53" s="27"/>
      <c r="R53" s="70"/>
      <c r="S53" s="70"/>
      <c r="T53" s="70"/>
      <c r="U53" s="8"/>
      <c r="V53" s="19">
        <v>10146000</v>
      </c>
      <c r="W53" s="19"/>
      <c r="X53" s="19"/>
      <c r="Y53" s="8">
        <f t="shared" si="5"/>
        <v>10146000</v>
      </c>
      <c r="Z53" s="19"/>
      <c r="AA53" s="19"/>
      <c r="AB53" s="19"/>
      <c r="AC53" s="8">
        <f t="shared" si="6"/>
        <v>0</v>
      </c>
      <c r="AD53" s="19"/>
      <c r="AE53" s="19"/>
      <c r="AF53" s="19"/>
      <c r="AG53" s="8">
        <f t="shared" si="7"/>
        <v>0</v>
      </c>
      <c r="AH53" s="8">
        <f t="shared" si="8"/>
        <v>10146000</v>
      </c>
      <c r="AI53" s="20">
        <f t="shared" si="9"/>
        <v>9.0846413509665755E-2</v>
      </c>
      <c r="AJ53" s="20">
        <f t="shared" si="4"/>
        <v>2.1144617983233756E-2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25">
      <c r="A54" s="14">
        <v>29</v>
      </c>
      <c r="B54" s="14"/>
      <c r="C54" s="35" t="s">
        <v>301</v>
      </c>
      <c r="D54" s="69">
        <v>45728</v>
      </c>
      <c r="E54" s="35" t="s">
        <v>302</v>
      </c>
      <c r="F54" s="35" t="s">
        <v>123</v>
      </c>
      <c r="G54" s="27"/>
      <c r="H54" s="28"/>
      <c r="I54" s="28"/>
      <c r="J54" s="90"/>
      <c r="K54" s="19">
        <v>4059000</v>
      </c>
      <c r="L54" s="39"/>
      <c r="M54" s="31"/>
      <c r="N54" s="32"/>
      <c r="O54" s="31"/>
      <c r="P54" s="27"/>
      <c r="Q54" s="27"/>
      <c r="R54" s="70"/>
      <c r="S54" s="70"/>
      <c r="T54" s="70"/>
      <c r="U54" s="8"/>
      <c r="V54" s="19">
        <v>4059000</v>
      </c>
      <c r="W54" s="19"/>
      <c r="X54" s="19"/>
      <c r="Y54" s="8">
        <f t="shared" si="5"/>
        <v>4059000</v>
      </c>
      <c r="Z54" s="19"/>
      <c r="AA54" s="19"/>
      <c r="AB54" s="19"/>
      <c r="AC54" s="8">
        <f t="shared" si="6"/>
        <v>0</v>
      </c>
      <c r="AD54" s="19"/>
      <c r="AE54" s="19"/>
      <c r="AF54" s="19"/>
      <c r="AG54" s="8">
        <f t="shared" si="7"/>
        <v>0</v>
      </c>
      <c r="AH54" s="8">
        <f t="shared" si="8"/>
        <v>4059000</v>
      </c>
      <c r="AI54" s="20">
        <f t="shared" si="9"/>
        <v>3.6343937752388457E-2</v>
      </c>
      <c r="AJ54" s="20">
        <f t="shared" si="4"/>
        <v>8.4590976142268695E-3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52</v>
      </c>
      <c r="B55" s="79"/>
      <c r="C55" s="79"/>
      <c r="D55" s="79"/>
      <c r="E55" s="79"/>
      <c r="F55" s="79"/>
      <c r="G55" s="79"/>
      <c r="H55" s="79"/>
      <c r="I55" s="79"/>
      <c r="J55" s="56">
        <f>+J25</f>
        <v>111683000</v>
      </c>
      <c r="K55" s="56">
        <f>SUM(K26:K54)</f>
        <v>89159570</v>
      </c>
      <c r="L55" s="55"/>
      <c r="M55" s="56">
        <f>SUM(M26:M54)</f>
        <v>0</v>
      </c>
      <c r="N55" s="56">
        <f>SUM(N26:N54)</f>
        <v>0</v>
      </c>
      <c r="O55" s="56">
        <f>SUM(O26:O54)</f>
        <v>0</v>
      </c>
      <c r="P55" s="57"/>
      <c r="Q55" s="58"/>
      <c r="R55" s="56">
        <f>SUM(R26:R54)</f>
        <v>3203435</v>
      </c>
      <c r="S55" s="56">
        <f>SUM(S26:S54)</f>
        <v>3384825</v>
      </c>
      <c r="T55" s="56">
        <f>SUM(T26:T54)</f>
        <v>3435283</v>
      </c>
      <c r="U55" s="56">
        <f>SUM(U26:U54)</f>
        <v>10023543</v>
      </c>
      <c r="V55" s="56">
        <f>SUM(V26:V54)</f>
        <v>73655537</v>
      </c>
      <c r="W55" s="56">
        <f t="shared" ref="W55:AC55" si="10">SUM(W26:W54)</f>
        <v>2795726</v>
      </c>
      <c r="X55" s="56">
        <f t="shared" si="10"/>
        <v>2534928</v>
      </c>
      <c r="Y55" s="56">
        <f t="shared" si="10"/>
        <v>78986191</v>
      </c>
      <c r="Z55" s="56">
        <f t="shared" si="10"/>
        <v>0</v>
      </c>
      <c r="AA55" s="56">
        <f t="shared" si="10"/>
        <v>0</v>
      </c>
      <c r="AB55" s="56">
        <f t="shared" si="10"/>
        <v>0</v>
      </c>
      <c r="AC55" s="56">
        <f t="shared" si="10"/>
        <v>0</v>
      </c>
      <c r="AD55" s="56">
        <f>SUM(AD26:AD54)</f>
        <v>0</v>
      </c>
      <c r="AE55" s="56">
        <f>SUM(AE26:AE54)</f>
        <v>0</v>
      </c>
      <c r="AF55" s="56">
        <f>SUM(AF26:AF54)</f>
        <v>0</v>
      </c>
      <c r="AG55" s="56">
        <f>SUM(AG26:AG54)</f>
        <v>0</v>
      </c>
      <c r="AH55" s="56">
        <f>SUM(AH26:AH54)</f>
        <v>89009734</v>
      </c>
      <c r="AI55" s="59">
        <f>IF(ISERROR(AH55/J55),0,AH55/J55)</f>
        <v>0.79698552152073276</v>
      </c>
      <c r="AJ55" s="59">
        <f>IF(ISERROR(AH55/$AH$133),0,AH55/$AH$133)</f>
        <v>0.18549939111169456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53</v>
      </c>
      <c r="B56" s="77"/>
      <c r="C56" s="77"/>
      <c r="D56" s="77"/>
      <c r="E56" s="77"/>
      <c r="F56" s="4"/>
      <c r="G56" s="5"/>
      <c r="H56" s="6"/>
      <c r="I56" s="6"/>
      <c r="J56" s="89">
        <v>15167560</v>
      </c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9">
        <v>3077022</v>
      </c>
      <c r="L57" s="39" t="s">
        <v>98</v>
      </c>
      <c r="M57" s="19"/>
      <c r="N57" s="19"/>
      <c r="O57" s="19"/>
      <c r="P57" s="15"/>
      <c r="Q57" s="15"/>
      <c r="R57" s="19"/>
      <c r="S57" s="70">
        <v>506010</v>
      </c>
      <c r="T57" s="70">
        <v>531536</v>
      </c>
      <c r="U57" s="8">
        <f>SUM(R57:T57)</f>
        <v>1037546</v>
      </c>
      <c r="V57" s="19">
        <v>416590</v>
      </c>
      <c r="W57" s="19">
        <v>506873</v>
      </c>
      <c r="X57" s="19">
        <v>300011</v>
      </c>
      <c r="Y57" s="8">
        <f>SUM(V57:X57)</f>
        <v>1223474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2261020</v>
      </c>
      <c r="AI57" s="20">
        <f>IF(ISERROR(AH57/J56),0,AH57/J56)</f>
        <v>0.14906946140315253</v>
      </c>
      <c r="AJ57" s="20">
        <f>IF(ISERROR(AH57/$AH$133),"-",AH57/$AH$133)</f>
        <v>4.7120445646019306E-3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1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IF(ISERROR(AH58/$AH$133),"-",AH58/$AH$133)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54</v>
      </c>
      <c r="B59" s="79"/>
      <c r="C59" s="79"/>
      <c r="D59" s="79"/>
      <c r="E59" s="79"/>
      <c r="F59" s="79"/>
      <c r="G59" s="79"/>
      <c r="H59" s="79"/>
      <c r="I59" s="79"/>
      <c r="J59" s="56">
        <f>+J56</f>
        <v>15167560</v>
      </c>
      <c r="K59" s="56">
        <f>SUM(K57:K58)</f>
        <v>3077022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1">SUM(R57:R58)</f>
        <v>0</v>
      </c>
      <c r="S59" s="56">
        <f t="shared" si="11"/>
        <v>506010</v>
      </c>
      <c r="T59" s="56">
        <f t="shared" si="11"/>
        <v>531536</v>
      </c>
      <c r="U59" s="56">
        <f t="shared" si="11"/>
        <v>1037546</v>
      </c>
      <c r="V59" s="56">
        <f t="shared" si="11"/>
        <v>416590</v>
      </c>
      <c r="W59" s="56">
        <f t="shared" si="11"/>
        <v>506873</v>
      </c>
      <c r="X59" s="56">
        <f t="shared" si="11"/>
        <v>300011</v>
      </c>
      <c r="Y59" s="56">
        <f t="shared" si="11"/>
        <v>1223474</v>
      </c>
      <c r="Z59" s="56">
        <f t="shared" si="11"/>
        <v>0</v>
      </c>
      <c r="AA59" s="56">
        <f t="shared" si="11"/>
        <v>0</v>
      </c>
      <c r="AB59" s="56">
        <f t="shared" si="11"/>
        <v>0</v>
      </c>
      <c r="AC59" s="56">
        <f t="shared" si="11"/>
        <v>0</v>
      </c>
      <c r="AD59" s="56">
        <f t="shared" si="11"/>
        <v>0</v>
      </c>
      <c r="AE59" s="56">
        <f t="shared" si="11"/>
        <v>0</v>
      </c>
      <c r="AF59" s="56">
        <f t="shared" si="11"/>
        <v>0</v>
      </c>
      <c r="AG59" s="56">
        <f t="shared" si="11"/>
        <v>0</v>
      </c>
      <c r="AH59" s="56">
        <f t="shared" si="11"/>
        <v>2261020</v>
      </c>
      <c r="AI59" s="59">
        <f>IF(ISERROR(AH59/J59),0,AH59/J59)</f>
        <v>0.14906946140315253</v>
      </c>
      <c r="AJ59" s="59">
        <f>IF(ISERROR(AH59/$AH$133),0,AH59/$AH$133)</f>
        <v>4.7120445646019306E-3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55</v>
      </c>
      <c r="B60" s="77"/>
      <c r="C60" s="77"/>
      <c r="D60" s="77"/>
      <c r="E60" s="77"/>
      <c r="F60" s="4"/>
      <c r="G60" s="5"/>
      <c r="H60" s="6"/>
      <c r="I60" s="6"/>
      <c r="J60" s="89">
        <v>16430496</v>
      </c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9">
        <f>8023405+17600</f>
        <v>8041005</v>
      </c>
      <c r="L61" s="39" t="s">
        <v>98</v>
      </c>
      <c r="M61" s="19"/>
      <c r="N61" s="19"/>
      <c r="O61" s="19"/>
      <c r="P61" s="15"/>
      <c r="Q61" s="15"/>
      <c r="R61" s="19"/>
      <c r="S61" s="70">
        <v>3796572</v>
      </c>
      <c r="T61" s="70">
        <v>939924</v>
      </c>
      <c r="U61" s="8">
        <f>SUM(R61:T61)</f>
        <v>4736496</v>
      </c>
      <c r="V61" s="19">
        <v>1201823</v>
      </c>
      <c r="W61" s="19">
        <v>17600</v>
      </c>
      <c r="X61" s="19">
        <v>985954</v>
      </c>
      <c r="Y61" s="8">
        <f>SUM(V61:X61)</f>
        <v>2205377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6941873</v>
      </c>
      <c r="AI61" s="20">
        <f>IF(ISERROR(AH61/J60),0,AH61/J60)</f>
        <v>0.42249929643024775</v>
      </c>
      <c r="AJ61" s="20">
        <f>IF(ISERROR(AH61/$AH$133),"-",AH61/$AH$133)</f>
        <v>1.4467105526623779E-2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1"/>
      <c r="K62" s="19">
        <v>76953</v>
      </c>
      <c r="L62" s="39" t="s">
        <v>97</v>
      </c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>
        <v>25651</v>
      </c>
      <c r="W62" s="19">
        <v>25651</v>
      </c>
      <c r="X62" s="19">
        <v>25651</v>
      </c>
      <c r="Y62" s="8">
        <f>SUM(V62:X62)</f>
        <v>76953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76953</v>
      </c>
      <c r="AI62" s="20">
        <f>IF(ISERROR(AH61/J60),0,AH62/J60)</f>
        <v>4.6835469848262642E-3</v>
      </c>
      <c r="AJ62" s="20">
        <f>IF(ISERROR(AH62/$AH$133),"-",AH62/$AH$133)</f>
        <v>1.603727368089678E-4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56</v>
      </c>
      <c r="B63" s="79"/>
      <c r="C63" s="79"/>
      <c r="D63" s="79"/>
      <c r="E63" s="79"/>
      <c r="F63" s="79"/>
      <c r="G63" s="79"/>
      <c r="H63" s="79"/>
      <c r="I63" s="79"/>
      <c r="J63" s="56">
        <f>+J60</f>
        <v>16430496</v>
      </c>
      <c r="K63" s="56">
        <f>SUM(K61:K62)</f>
        <v>8117958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2">SUM(R61:R62)</f>
        <v>0</v>
      </c>
      <c r="S63" s="56">
        <f t="shared" si="12"/>
        <v>3796572</v>
      </c>
      <c r="T63" s="56">
        <f t="shared" si="12"/>
        <v>939924</v>
      </c>
      <c r="U63" s="56">
        <f t="shared" si="12"/>
        <v>4736496</v>
      </c>
      <c r="V63" s="56">
        <f t="shared" si="12"/>
        <v>1227474</v>
      </c>
      <c r="W63" s="56">
        <f t="shared" si="12"/>
        <v>43251</v>
      </c>
      <c r="X63" s="56">
        <f t="shared" si="12"/>
        <v>1011605</v>
      </c>
      <c r="Y63" s="56">
        <f t="shared" si="12"/>
        <v>2282330</v>
      </c>
      <c r="Z63" s="56">
        <f t="shared" si="12"/>
        <v>0</v>
      </c>
      <c r="AA63" s="56">
        <f t="shared" si="12"/>
        <v>0</v>
      </c>
      <c r="AB63" s="56">
        <f t="shared" si="12"/>
        <v>0</v>
      </c>
      <c r="AC63" s="56">
        <f t="shared" si="12"/>
        <v>0</v>
      </c>
      <c r="AD63" s="56">
        <f t="shared" si="12"/>
        <v>0</v>
      </c>
      <c r="AE63" s="56">
        <f t="shared" si="12"/>
        <v>0</v>
      </c>
      <c r="AF63" s="56">
        <f t="shared" si="12"/>
        <v>0</v>
      </c>
      <c r="AG63" s="56">
        <f t="shared" si="12"/>
        <v>0</v>
      </c>
      <c r="AH63" s="56">
        <f t="shared" si="12"/>
        <v>7018826</v>
      </c>
      <c r="AI63" s="59">
        <f>IF(ISERROR(AH63/J63),0,AH63/J63)</f>
        <v>0.42718284341507401</v>
      </c>
      <c r="AJ63" s="59">
        <f>IF(ISERROR(AH63/$AH$133),0,AH63/$AH$133)</f>
        <v>1.4627478263432747E-2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57</v>
      </c>
      <c r="B64" s="77"/>
      <c r="C64" s="77"/>
      <c r="D64" s="77"/>
      <c r="E64" s="77"/>
      <c r="F64" s="4"/>
      <c r="G64" s="5"/>
      <c r="H64" s="37"/>
      <c r="I64" s="37"/>
      <c r="J64" s="89">
        <v>51781760</v>
      </c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9">
        <v>28409405</v>
      </c>
      <c r="L65" s="39" t="s">
        <v>98</v>
      </c>
      <c r="M65" s="19"/>
      <c r="N65" s="19"/>
      <c r="O65" s="19"/>
      <c r="P65" s="15"/>
      <c r="Q65" s="15"/>
      <c r="R65" s="70">
        <v>805493</v>
      </c>
      <c r="S65" s="70">
        <v>2920058</v>
      </c>
      <c r="T65" s="70">
        <v>1857197</v>
      </c>
      <c r="U65" s="8">
        <f>SUM(R65:T65)</f>
        <v>5582748</v>
      </c>
      <c r="V65" s="19">
        <v>2347731</v>
      </c>
      <c r="W65" s="19">
        <v>1757078</v>
      </c>
      <c r="X65" s="19">
        <v>1234750</v>
      </c>
      <c r="Y65" s="8">
        <f>SUM(V65:X65)</f>
        <v>5339559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10922307</v>
      </c>
      <c r="AI65" s="20">
        <f>IF(ISERROR(AH65/$J$64),0,AH65/$J$64)</f>
        <v>0.21092962077766381</v>
      </c>
      <c r="AJ65" s="20">
        <f t="shared" ref="AJ65:AJ72" si="13">IF(ISERROR(AH65/$AH$133),"-",AH65/$AH$133)</f>
        <v>2.2762468855765813E-2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35"/>
      <c r="D66" s="69"/>
      <c r="E66" s="35"/>
      <c r="F66" s="35"/>
      <c r="G66" s="15"/>
      <c r="H66" s="16"/>
      <c r="I66" s="16"/>
      <c r="J66" s="90"/>
      <c r="K66" s="19">
        <v>2030000</v>
      </c>
      <c r="L66" s="39" t="s">
        <v>312</v>
      </c>
      <c r="M66" s="19"/>
      <c r="N66" s="19"/>
      <c r="O66" s="19"/>
      <c r="P66" s="15"/>
      <c r="Q66" s="15"/>
      <c r="R66" s="19"/>
      <c r="S66" s="19"/>
      <c r="T66" s="19"/>
      <c r="U66" s="8">
        <f t="shared" ref="U66:U72" si="14">SUM(R66:T66)</f>
        <v>0</v>
      </c>
      <c r="V66" s="19"/>
      <c r="W66" s="19"/>
      <c r="X66" s="19"/>
      <c r="Y66" s="8">
        <f t="shared" ref="Y66:Y72" si="15">SUM(V66:X66)</f>
        <v>0</v>
      </c>
      <c r="Z66" s="19"/>
      <c r="AA66" s="19"/>
      <c r="AB66" s="19"/>
      <c r="AC66" s="8">
        <f t="shared" ref="AC66:AC72" si="16">SUM(Z66:AB66)</f>
        <v>0</v>
      </c>
      <c r="AD66" s="19"/>
      <c r="AE66" s="19"/>
      <c r="AF66" s="19"/>
      <c r="AG66" s="8">
        <f t="shared" ref="AG66:AG72" si="17">SUM(AD66:AF66)</f>
        <v>0</v>
      </c>
      <c r="AH66" s="8">
        <f t="shared" ref="AH66:AH72" si="18">SUM(U66,Y66,AC66,AG66)</f>
        <v>0</v>
      </c>
      <c r="AI66" s="20">
        <f t="shared" ref="AI66:AI72" si="19">IF(ISERROR(AH66/$J$64),0,AH66/$J$64)</f>
        <v>0</v>
      </c>
      <c r="AJ66" s="20">
        <f t="shared" si="13"/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95" customHeight="1" outlineLevel="1" x14ac:dyDescent="0.15">
      <c r="A67" s="14">
        <v>3</v>
      </c>
      <c r="B67" s="14"/>
      <c r="C67" s="35" t="s">
        <v>311</v>
      </c>
      <c r="D67" s="69">
        <v>45728</v>
      </c>
      <c r="E67" s="35" t="s">
        <v>186</v>
      </c>
      <c r="F67" s="35" t="s">
        <v>123</v>
      </c>
      <c r="G67" s="15"/>
      <c r="H67" s="16"/>
      <c r="I67" s="16"/>
      <c r="J67" s="90"/>
      <c r="K67" s="19">
        <v>1667000</v>
      </c>
      <c r="L67" s="39"/>
      <c r="M67" s="19"/>
      <c r="N67" s="19"/>
      <c r="O67" s="19"/>
      <c r="P67" s="15"/>
      <c r="Q67" s="15"/>
      <c r="R67" s="19"/>
      <c r="S67" s="19"/>
      <c r="T67" s="19"/>
      <c r="U67" s="8">
        <f t="shared" si="14"/>
        <v>0</v>
      </c>
      <c r="V67" s="19"/>
      <c r="W67" s="19"/>
      <c r="X67" s="19">
        <v>1667000</v>
      </c>
      <c r="Y67" s="8">
        <f t="shared" si="15"/>
        <v>1667000</v>
      </c>
      <c r="Z67" s="19"/>
      <c r="AA67" s="19"/>
      <c r="AB67" s="19"/>
      <c r="AC67" s="8">
        <f t="shared" si="16"/>
        <v>0</v>
      </c>
      <c r="AD67" s="19"/>
      <c r="AE67" s="19"/>
      <c r="AF67" s="19"/>
      <c r="AG67" s="8">
        <f t="shared" si="17"/>
        <v>0</v>
      </c>
      <c r="AH67" s="8">
        <f t="shared" si="18"/>
        <v>1667000</v>
      </c>
      <c r="AI67" s="20">
        <f t="shared" si="19"/>
        <v>3.2192803025621379E-2</v>
      </c>
      <c r="AJ67" s="20">
        <f t="shared" si="13"/>
        <v>3.474086159870951E-3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outlineLevel="1" x14ac:dyDescent="0.15">
      <c r="A68" s="14">
        <v>4</v>
      </c>
      <c r="B68" s="14"/>
      <c r="C68" s="35" t="s">
        <v>306</v>
      </c>
      <c r="D68" s="69">
        <v>45799</v>
      </c>
      <c r="E68" s="35" t="s">
        <v>183</v>
      </c>
      <c r="F68" s="35" t="s">
        <v>123</v>
      </c>
      <c r="G68" s="15"/>
      <c r="H68" s="16"/>
      <c r="I68" s="16"/>
      <c r="J68" s="90"/>
      <c r="K68" s="19">
        <v>1389000</v>
      </c>
      <c r="L68" s="39"/>
      <c r="M68" s="19"/>
      <c r="N68" s="19"/>
      <c r="O68" s="19"/>
      <c r="P68" s="15"/>
      <c r="Q68" s="15"/>
      <c r="R68" s="19"/>
      <c r="S68" s="19"/>
      <c r="T68" s="19"/>
      <c r="U68" s="8">
        <f t="shared" si="14"/>
        <v>0</v>
      </c>
      <c r="V68" s="19"/>
      <c r="W68" s="19">
        <v>1389000</v>
      </c>
      <c r="X68" s="19"/>
      <c r="Y68" s="8">
        <f t="shared" si="15"/>
        <v>1389000</v>
      </c>
      <c r="Z68" s="19"/>
      <c r="AA68" s="19"/>
      <c r="AB68" s="19"/>
      <c r="AC68" s="8">
        <f t="shared" si="16"/>
        <v>0</v>
      </c>
      <c r="AD68" s="19"/>
      <c r="AE68" s="19"/>
      <c r="AF68" s="19"/>
      <c r="AG68" s="8">
        <f t="shared" si="17"/>
        <v>0</v>
      </c>
      <c r="AH68" s="8">
        <f t="shared" si="18"/>
        <v>1389000</v>
      </c>
      <c r="AI68" s="20">
        <f t="shared" si="19"/>
        <v>2.6824117218109234E-2</v>
      </c>
      <c r="AJ68" s="20">
        <f t="shared" si="13"/>
        <v>2.8947244607443021E-3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95" customHeight="1" outlineLevel="1" x14ac:dyDescent="0.15">
      <c r="A69" s="14">
        <v>5</v>
      </c>
      <c r="B69" s="14"/>
      <c r="C69" s="35" t="s">
        <v>308</v>
      </c>
      <c r="D69" s="69">
        <v>45833</v>
      </c>
      <c r="E69" s="35" t="s">
        <v>182</v>
      </c>
      <c r="F69" s="35" t="s">
        <v>123</v>
      </c>
      <c r="G69" s="15"/>
      <c r="H69" s="16"/>
      <c r="I69" s="16"/>
      <c r="J69" s="90"/>
      <c r="K69" s="19">
        <v>4059000</v>
      </c>
      <c r="L69" s="39"/>
      <c r="M69" s="19"/>
      <c r="N69" s="19"/>
      <c r="O69" s="19"/>
      <c r="P69" s="15"/>
      <c r="Q69" s="15"/>
      <c r="R69" s="19"/>
      <c r="S69" s="19"/>
      <c r="T69" s="19"/>
      <c r="U69" s="8">
        <f t="shared" si="14"/>
        <v>0</v>
      </c>
      <c r="V69" s="19"/>
      <c r="W69" s="19"/>
      <c r="X69" s="19">
        <v>4059000</v>
      </c>
      <c r="Y69" s="8">
        <f t="shared" si="15"/>
        <v>4059000</v>
      </c>
      <c r="Z69" s="19"/>
      <c r="AA69" s="19"/>
      <c r="AB69" s="19"/>
      <c r="AC69" s="8">
        <f t="shared" si="16"/>
        <v>0</v>
      </c>
      <c r="AD69" s="19"/>
      <c r="AE69" s="19"/>
      <c r="AF69" s="19"/>
      <c r="AG69" s="8">
        <f t="shared" si="17"/>
        <v>0</v>
      </c>
      <c r="AH69" s="8">
        <f t="shared" si="18"/>
        <v>4059000</v>
      </c>
      <c r="AI69" s="20">
        <f t="shared" si="19"/>
        <v>7.8386675153567592E-2</v>
      </c>
      <c r="AJ69" s="20">
        <f t="shared" si="13"/>
        <v>8.4590976142268695E-3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6</v>
      </c>
      <c r="B70" s="14"/>
      <c r="C70" s="35" t="s">
        <v>310</v>
      </c>
      <c r="D70" s="69">
        <v>45721</v>
      </c>
      <c r="E70" s="35" t="s">
        <v>305</v>
      </c>
      <c r="F70" s="35" t="s">
        <v>123</v>
      </c>
      <c r="G70" s="15"/>
      <c r="H70" s="16"/>
      <c r="I70" s="16"/>
      <c r="J70" s="90"/>
      <c r="K70" s="19">
        <v>1667000</v>
      </c>
      <c r="L70" s="39"/>
      <c r="M70" s="19"/>
      <c r="N70" s="19"/>
      <c r="O70" s="19"/>
      <c r="P70" s="15"/>
      <c r="Q70" s="15"/>
      <c r="R70" s="19"/>
      <c r="S70" s="19"/>
      <c r="T70" s="19"/>
      <c r="U70" s="8">
        <f t="shared" si="14"/>
        <v>0</v>
      </c>
      <c r="V70" s="19"/>
      <c r="W70" s="19"/>
      <c r="X70" s="19">
        <v>1667000</v>
      </c>
      <c r="Y70" s="8">
        <f t="shared" si="15"/>
        <v>1667000</v>
      </c>
      <c r="Z70" s="19"/>
      <c r="AA70" s="19"/>
      <c r="AB70" s="19"/>
      <c r="AC70" s="8">
        <f t="shared" si="16"/>
        <v>0</v>
      </c>
      <c r="AD70" s="19"/>
      <c r="AE70" s="19"/>
      <c r="AF70" s="19"/>
      <c r="AG70" s="8">
        <f t="shared" si="17"/>
        <v>0</v>
      </c>
      <c r="AH70" s="8">
        <f t="shared" si="18"/>
        <v>1667000</v>
      </c>
      <c r="AI70" s="20">
        <f t="shared" si="19"/>
        <v>3.2192803025621379E-2</v>
      </c>
      <c r="AJ70" s="20">
        <f t="shared" si="13"/>
        <v>3.474086159870951E-3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24.95" customHeight="1" outlineLevel="1" x14ac:dyDescent="0.15">
      <c r="A71" s="14">
        <v>7</v>
      </c>
      <c r="B71" s="14"/>
      <c r="C71" s="35" t="s">
        <v>307</v>
      </c>
      <c r="D71" s="69">
        <v>45835</v>
      </c>
      <c r="E71" s="35" t="s">
        <v>190</v>
      </c>
      <c r="F71" s="35" t="s">
        <v>123</v>
      </c>
      <c r="G71" s="15"/>
      <c r="H71" s="16"/>
      <c r="I71" s="16"/>
      <c r="J71" s="90"/>
      <c r="K71" s="19">
        <v>1778000</v>
      </c>
      <c r="L71" s="39"/>
      <c r="M71" s="19"/>
      <c r="N71" s="19"/>
      <c r="O71" s="19"/>
      <c r="P71" s="15"/>
      <c r="Q71" s="15"/>
      <c r="R71" s="19"/>
      <c r="S71" s="19"/>
      <c r="T71" s="19"/>
      <c r="U71" s="8">
        <f t="shared" si="14"/>
        <v>0</v>
      </c>
      <c r="V71" s="19"/>
      <c r="W71" s="19"/>
      <c r="X71" s="19">
        <v>1778000</v>
      </c>
      <c r="Y71" s="8">
        <f t="shared" si="15"/>
        <v>1778000</v>
      </c>
      <c r="Z71" s="19"/>
      <c r="AA71" s="19"/>
      <c r="AB71" s="19"/>
      <c r="AC71" s="8">
        <f t="shared" si="16"/>
        <v>0</v>
      </c>
      <c r="AD71" s="19"/>
      <c r="AE71" s="19"/>
      <c r="AF71" s="19"/>
      <c r="AG71" s="8">
        <f t="shared" si="17"/>
        <v>0</v>
      </c>
      <c r="AH71" s="8">
        <f t="shared" si="18"/>
        <v>1778000</v>
      </c>
      <c r="AI71" s="20">
        <f t="shared" si="19"/>
        <v>3.4336414984735941E-2</v>
      </c>
      <c r="AJ71" s="20">
        <f t="shared" si="13"/>
        <v>3.705414032543822E-3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outlineLevel="1" x14ac:dyDescent="0.15">
      <c r="A72" s="14">
        <v>8</v>
      </c>
      <c r="B72" s="14"/>
      <c r="C72" s="35" t="s">
        <v>309</v>
      </c>
      <c r="D72" s="69">
        <v>45721</v>
      </c>
      <c r="E72" s="35" t="s">
        <v>191</v>
      </c>
      <c r="F72" s="35" t="s">
        <v>123</v>
      </c>
      <c r="G72" s="15"/>
      <c r="H72" s="16"/>
      <c r="I72" s="16"/>
      <c r="J72" s="91"/>
      <c r="K72" s="19">
        <v>1945000</v>
      </c>
      <c r="L72" s="39"/>
      <c r="M72" s="19"/>
      <c r="N72" s="19"/>
      <c r="O72" s="19"/>
      <c r="P72" s="15"/>
      <c r="Q72" s="15"/>
      <c r="R72" s="19"/>
      <c r="S72" s="19"/>
      <c r="T72" s="19"/>
      <c r="U72" s="8">
        <f t="shared" si="14"/>
        <v>0</v>
      </c>
      <c r="V72" s="19"/>
      <c r="W72" s="19"/>
      <c r="X72" s="19">
        <v>1945000</v>
      </c>
      <c r="Y72" s="8">
        <f t="shared" si="15"/>
        <v>1945000</v>
      </c>
      <c r="Z72" s="19"/>
      <c r="AA72" s="19"/>
      <c r="AB72" s="19"/>
      <c r="AC72" s="8">
        <f t="shared" si="16"/>
        <v>0</v>
      </c>
      <c r="AD72" s="19"/>
      <c r="AE72" s="19"/>
      <c r="AF72" s="19"/>
      <c r="AG72" s="8">
        <f t="shared" si="17"/>
        <v>0</v>
      </c>
      <c r="AH72" s="8">
        <f t="shared" si="18"/>
        <v>1945000</v>
      </c>
      <c r="AI72" s="20">
        <f t="shared" si="19"/>
        <v>3.7561488833133518E-2</v>
      </c>
      <c r="AJ72" s="20">
        <f t="shared" si="13"/>
        <v>4.0534478589976004E-3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22" customFormat="1" ht="24.95" customHeight="1" x14ac:dyDescent="0.25">
      <c r="A73" s="79" t="s">
        <v>58</v>
      </c>
      <c r="B73" s="79"/>
      <c r="C73" s="79"/>
      <c r="D73" s="79"/>
      <c r="E73" s="79"/>
      <c r="F73" s="79"/>
      <c r="G73" s="79"/>
      <c r="H73" s="79"/>
      <c r="I73" s="79"/>
      <c r="J73" s="56">
        <f>+J64</f>
        <v>51781760</v>
      </c>
      <c r="K73" s="56">
        <f>SUM(K65:K72)</f>
        <v>42944405</v>
      </c>
      <c r="L73" s="55"/>
      <c r="M73" s="56">
        <f>SUM(M65:M66)</f>
        <v>0</v>
      </c>
      <c r="N73" s="56">
        <f>SUM(N65:N66)</f>
        <v>0</v>
      </c>
      <c r="O73" s="56">
        <f>SUM(O65:O66)</f>
        <v>0</v>
      </c>
      <c r="P73" s="57"/>
      <c r="Q73" s="58"/>
      <c r="R73" s="56">
        <f t="shared" ref="R73:AG73" si="20">SUM(R65:R66)</f>
        <v>805493</v>
      </c>
      <c r="S73" s="56">
        <f t="shared" si="20"/>
        <v>2920058</v>
      </c>
      <c r="T73" s="56">
        <f t="shared" si="20"/>
        <v>1857197</v>
      </c>
      <c r="U73" s="56">
        <f t="shared" si="20"/>
        <v>5582748</v>
      </c>
      <c r="V73" s="56">
        <f t="shared" ref="V73:X73" si="21">SUM(V65:V72)</f>
        <v>2347731</v>
      </c>
      <c r="W73" s="56">
        <f t="shared" si="21"/>
        <v>3146078</v>
      </c>
      <c r="X73" s="56">
        <f t="shared" si="21"/>
        <v>12350750</v>
      </c>
      <c r="Y73" s="56">
        <f>SUM(Y65:Y72)</f>
        <v>17844559</v>
      </c>
      <c r="Z73" s="56">
        <f t="shared" si="20"/>
        <v>0</v>
      </c>
      <c r="AA73" s="56">
        <f t="shared" si="20"/>
        <v>0</v>
      </c>
      <c r="AB73" s="56">
        <f t="shared" si="20"/>
        <v>0</v>
      </c>
      <c r="AC73" s="56">
        <f t="shared" si="20"/>
        <v>0</v>
      </c>
      <c r="AD73" s="56">
        <f t="shared" si="20"/>
        <v>0</v>
      </c>
      <c r="AE73" s="56">
        <f t="shared" si="20"/>
        <v>0</v>
      </c>
      <c r="AF73" s="56">
        <f t="shared" si="20"/>
        <v>0</v>
      </c>
      <c r="AG73" s="56">
        <f t="shared" si="20"/>
        <v>0</v>
      </c>
      <c r="AH73" s="56">
        <f>SUM(AH65:AH72)</f>
        <v>23427307</v>
      </c>
      <c r="AI73" s="59">
        <f>IF(ISERROR(AH73/J73),0,AH73/J73)</f>
        <v>0.45242392301845286</v>
      </c>
      <c r="AJ73" s="59">
        <f>IF(ISERROR(AH73/$AH$133),0,AH73/$AH$133)</f>
        <v>4.8823325142020306E-2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x14ac:dyDescent="0.25">
      <c r="A74" s="77" t="s">
        <v>59</v>
      </c>
      <c r="B74" s="77"/>
      <c r="C74" s="77"/>
      <c r="D74" s="77"/>
      <c r="E74" s="77"/>
      <c r="F74" s="4"/>
      <c r="G74" s="5"/>
      <c r="H74" s="6"/>
      <c r="I74" s="6"/>
      <c r="J74" s="89">
        <v>42411380</v>
      </c>
      <c r="K74" s="8"/>
      <c r="L74" s="9"/>
      <c r="M74" s="10"/>
      <c r="N74" s="10"/>
      <c r="O74" s="10"/>
      <c r="P74" s="5"/>
      <c r="Q74" s="11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12"/>
      <c r="AJ74" s="13"/>
    </row>
    <row r="75" spans="1:106" ht="24.95" customHeight="1" outlineLevel="1" x14ac:dyDescent="0.25">
      <c r="A75" s="14">
        <v>1</v>
      </c>
      <c r="B75" s="14"/>
      <c r="C75" s="35"/>
      <c r="D75" s="69"/>
      <c r="E75" s="35"/>
      <c r="F75" s="35"/>
      <c r="G75" s="27"/>
      <c r="H75" s="38"/>
      <c r="I75" s="38"/>
      <c r="J75" s="90"/>
      <c r="K75" s="19">
        <v>36880981</v>
      </c>
      <c r="L75" s="39" t="s">
        <v>98</v>
      </c>
      <c r="M75" s="31"/>
      <c r="N75" s="32"/>
      <c r="O75" s="31"/>
      <c r="P75" s="27"/>
      <c r="Q75" s="27"/>
      <c r="R75" s="70">
        <v>195834</v>
      </c>
      <c r="S75" s="70">
        <v>297753</v>
      </c>
      <c r="T75" s="70">
        <v>6452058</v>
      </c>
      <c r="U75" s="8">
        <f>SUM(R75:T75)</f>
        <v>6945645</v>
      </c>
      <c r="V75" s="19">
        <v>4397040</v>
      </c>
      <c r="W75" s="19">
        <v>3827134</v>
      </c>
      <c r="X75" s="19">
        <v>3559438</v>
      </c>
      <c r="Y75" s="8">
        <f>SUM(V75:X75)</f>
        <v>11783612</v>
      </c>
      <c r="Z75" s="19"/>
      <c r="AA75" s="19"/>
      <c r="AB75" s="19"/>
      <c r="AC75" s="8">
        <f>SUM(Z75:AB75)</f>
        <v>0</v>
      </c>
      <c r="AD75" s="19"/>
      <c r="AE75" s="19">
        <v>0</v>
      </c>
      <c r="AF75" s="19">
        <v>0</v>
      </c>
      <c r="AG75" s="8">
        <f>SUM(AD75:AF75)</f>
        <v>0</v>
      </c>
      <c r="AH75" s="8">
        <f>SUM(U75,Y75,AC75,AG75)</f>
        <v>18729257</v>
      </c>
      <c r="AI75" s="20">
        <f>IF(ISERROR(AH75/J74),0,AH75/J74)</f>
        <v>0.44160923318222611</v>
      </c>
      <c r="AJ75" s="20">
        <f>IF(ISERROR(AH75/$AH$133),"-",AH75/$AH$133)</f>
        <v>3.9032425032013277E-2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22" customFormat="1" ht="24.95" customHeight="1" x14ac:dyDescent="0.25">
      <c r="A76" s="79" t="s">
        <v>60</v>
      </c>
      <c r="B76" s="79"/>
      <c r="C76" s="79"/>
      <c r="D76" s="79"/>
      <c r="E76" s="79"/>
      <c r="F76" s="79"/>
      <c r="G76" s="79"/>
      <c r="H76" s="79"/>
      <c r="I76" s="79"/>
      <c r="J76" s="56">
        <f>+J74</f>
        <v>42411380</v>
      </c>
      <c r="K76" s="56">
        <f>SUM(K75:K75)</f>
        <v>36880981</v>
      </c>
      <c r="L76" s="55"/>
      <c r="M76" s="56">
        <f>SUM(M75:M75)</f>
        <v>0</v>
      </c>
      <c r="N76" s="56">
        <f>SUM(N75:N75)</f>
        <v>0</v>
      </c>
      <c r="O76" s="56">
        <f>SUM(O75:O75)</f>
        <v>0</v>
      </c>
      <c r="P76" s="57"/>
      <c r="Q76" s="58"/>
      <c r="R76" s="56">
        <f t="shared" ref="R76:AH76" si="22">SUM(R75:R75)</f>
        <v>195834</v>
      </c>
      <c r="S76" s="56">
        <f t="shared" si="22"/>
        <v>297753</v>
      </c>
      <c r="T76" s="56">
        <f t="shared" si="22"/>
        <v>6452058</v>
      </c>
      <c r="U76" s="56">
        <f t="shared" si="22"/>
        <v>6945645</v>
      </c>
      <c r="V76" s="56">
        <f t="shared" si="22"/>
        <v>4397040</v>
      </c>
      <c r="W76" s="56">
        <f t="shared" si="22"/>
        <v>3827134</v>
      </c>
      <c r="X76" s="56">
        <f t="shared" si="22"/>
        <v>3559438</v>
      </c>
      <c r="Y76" s="56">
        <f t="shared" si="22"/>
        <v>11783612</v>
      </c>
      <c r="Z76" s="56">
        <f t="shared" si="22"/>
        <v>0</v>
      </c>
      <c r="AA76" s="56">
        <f t="shared" si="22"/>
        <v>0</v>
      </c>
      <c r="AB76" s="56">
        <f t="shared" si="22"/>
        <v>0</v>
      </c>
      <c r="AC76" s="56">
        <f t="shared" si="22"/>
        <v>0</v>
      </c>
      <c r="AD76" s="56">
        <f t="shared" si="22"/>
        <v>0</v>
      </c>
      <c r="AE76" s="56">
        <f t="shared" si="22"/>
        <v>0</v>
      </c>
      <c r="AF76" s="56">
        <f t="shared" si="22"/>
        <v>0</v>
      </c>
      <c r="AG76" s="56">
        <f t="shared" si="22"/>
        <v>0</v>
      </c>
      <c r="AH76" s="56">
        <f t="shared" si="22"/>
        <v>18729257</v>
      </c>
      <c r="AI76" s="59">
        <f>IF(ISERROR(AH76/J76),0,AH76/J76)</f>
        <v>0.44160923318222611</v>
      </c>
      <c r="AJ76" s="59">
        <f>IF(ISERROR(AH76/$AH$133),0,AH76/$AH$133)</f>
        <v>3.9032425032013277E-2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24.95" customHeight="1" x14ac:dyDescent="0.25">
      <c r="A77" s="77" t="s">
        <v>61</v>
      </c>
      <c r="B77" s="77"/>
      <c r="C77" s="77"/>
      <c r="D77" s="77"/>
      <c r="E77" s="77"/>
      <c r="F77" s="4"/>
      <c r="G77" s="5"/>
      <c r="H77" s="6"/>
      <c r="I77" s="6"/>
      <c r="J77" s="89">
        <v>49746000</v>
      </c>
      <c r="K77" s="8"/>
      <c r="L77" s="9"/>
      <c r="M77" s="10"/>
      <c r="N77" s="10"/>
      <c r="O77" s="10"/>
      <c r="P77" s="5"/>
      <c r="Q77" s="11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12"/>
      <c r="AJ77" s="13"/>
    </row>
    <row r="78" spans="1:106" ht="24.95" customHeight="1" outlineLevel="1" x14ac:dyDescent="0.25">
      <c r="A78" s="14">
        <v>1</v>
      </c>
      <c r="B78" s="14"/>
      <c r="C78" s="24"/>
      <c r="D78" s="25"/>
      <c r="E78" s="26"/>
      <c r="F78" s="27"/>
      <c r="G78" s="27"/>
      <c r="H78" s="38"/>
      <c r="I78" s="38"/>
      <c r="J78" s="90"/>
      <c r="K78" s="29">
        <v>33328157</v>
      </c>
      <c r="L78" s="39" t="s">
        <v>98</v>
      </c>
      <c r="M78" s="31"/>
      <c r="N78" s="32"/>
      <c r="O78" s="31"/>
      <c r="P78" s="27"/>
      <c r="Q78" s="27"/>
      <c r="R78" s="70">
        <v>6001655</v>
      </c>
      <c r="S78" s="70">
        <v>1207250</v>
      </c>
      <c r="T78" s="70">
        <v>2031650</v>
      </c>
      <c r="U78" s="8">
        <f>SUM(R78:T78)</f>
        <v>9240555</v>
      </c>
      <c r="V78" s="19">
        <v>4403151</v>
      </c>
      <c r="W78" s="19">
        <v>6744108</v>
      </c>
      <c r="X78" s="19">
        <v>2393370</v>
      </c>
      <c r="Y78" s="8">
        <f>SUM(V78:X78)</f>
        <v>13540629</v>
      </c>
      <c r="Z78" s="19">
        <v>0</v>
      </c>
      <c r="AA78" s="19">
        <v>0</v>
      </c>
      <c r="AB78" s="19">
        <v>0</v>
      </c>
      <c r="AC78" s="8">
        <f>SUM(Z78:AB78)</f>
        <v>0</v>
      </c>
      <c r="AD78" s="19">
        <v>0</v>
      </c>
      <c r="AE78" s="19">
        <v>0</v>
      </c>
      <c r="AF78" s="19">
        <v>0</v>
      </c>
      <c r="AG78" s="8">
        <f>SUM(AD78:AF78)</f>
        <v>0</v>
      </c>
      <c r="AH78" s="8">
        <f>SUM(U78,Y78,AC78,AG78)</f>
        <v>22781184</v>
      </c>
      <c r="AI78" s="20">
        <f>IF(ISERROR(AH78/$J$77),0,AH78/$J$77)</f>
        <v>0.45795006633699192</v>
      </c>
      <c r="AJ78" s="20">
        <f t="shared" ref="AJ78:AJ83" si="23">IF(ISERROR(AH78/$AH$133),"-",AH78/$AH$133)</f>
        <v>4.7476782267470638E-2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95" customHeight="1" outlineLevel="1" x14ac:dyDescent="0.25">
      <c r="A79" s="14">
        <v>2</v>
      </c>
      <c r="B79" s="14"/>
      <c r="C79" s="35" t="s">
        <v>313</v>
      </c>
      <c r="D79" s="69">
        <v>45734</v>
      </c>
      <c r="E79" s="35" t="s">
        <v>314</v>
      </c>
      <c r="F79" s="35" t="s">
        <v>123</v>
      </c>
      <c r="G79" s="27"/>
      <c r="H79" s="38"/>
      <c r="I79" s="38"/>
      <c r="J79" s="90"/>
      <c r="K79" s="19">
        <v>1945000</v>
      </c>
      <c r="L79" s="39"/>
      <c r="M79" s="31"/>
      <c r="N79" s="32"/>
      <c r="O79" s="31"/>
      <c r="P79" s="27"/>
      <c r="Q79" s="27"/>
      <c r="R79" s="70"/>
      <c r="S79" s="70"/>
      <c r="T79" s="70"/>
      <c r="U79" s="8"/>
      <c r="V79" s="19">
        <v>1945000</v>
      </c>
      <c r="W79" s="19"/>
      <c r="X79" s="19"/>
      <c r="Y79" s="8">
        <f t="shared" ref="Y79:Y83" si="24">SUM(V79:X79)</f>
        <v>1945000</v>
      </c>
      <c r="Z79" s="19"/>
      <c r="AA79" s="19"/>
      <c r="AB79" s="19"/>
      <c r="AC79" s="8">
        <f t="shared" ref="AC79:AC83" si="25">SUM(Z79:AB79)</f>
        <v>0</v>
      </c>
      <c r="AD79" s="19">
        <v>0</v>
      </c>
      <c r="AE79" s="19">
        <v>0</v>
      </c>
      <c r="AF79" s="19">
        <v>0</v>
      </c>
      <c r="AG79" s="8">
        <f t="shared" ref="AG79:AG83" si="26">SUM(AD79:AF79)</f>
        <v>0</v>
      </c>
      <c r="AH79" s="8">
        <f t="shared" ref="AH79:AH83" si="27">SUM(U79,Y79,AC79,AG79)</f>
        <v>1945000</v>
      </c>
      <c r="AI79" s="20">
        <f t="shared" ref="AI79:AI83" si="28">IF(ISERROR(AH79/$J$77),0,AH79/$J$77)</f>
        <v>3.909862099465284E-2</v>
      </c>
      <c r="AJ79" s="20">
        <f t="shared" si="23"/>
        <v>4.0534478589976004E-3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24.95" customHeight="1" outlineLevel="1" x14ac:dyDescent="0.25">
      <c r="A80" s="14">
        <v>3</v>
      </c>
      <c r="B80" s="14"/>
      <c r="C80" s="35" t="s">
        <v>315</v>
      </c>
      <c r="D80" s="69">
        <v>45734</v>
      </c>
      <c r="E80" s="35" t="s">
        <v>316</v>
      </c>
      <c r="F80" s="35" t="s">
        <v>123</v>
      </c>
      <c r="G80" s="27"/>
      <c r="H80" s="38"/>
      <c r="I80" s="38"/>
      <c r="J80" s="90"/>
      <c r="K80" s="19">
        <v>1667000</v>
      </c>
      <c r="L80" s="39"/>
      <c r="M80" s="31"/>
      <c r="N80" s="32"/>
      <c r="O80" s="31"/>
      <c r="P80" s="27"/>
      <c r="Q80" s="27"/>
      <c r="R80" s="70"/>
      <c r="S80" s="70"/>
      <c r="T80" s="70"/>
      <c r="U80" s="8"/>
      <c r="V80" s="19">
        <v>1667000</v>
      </c>
      <c r="W80" s="19"/>
      <c r="X80" s="19"/>
      <c r="Y80" s="8">
        <f t="shared" si="24"/>
        <v>1667000</v>
      </c>
      <c r="Z80" s="19"/>
      <c r="AA80" s="19"/>
      <c r="AB80" s="19"/>
      <c r="AC80" s="8">
        <f t="shared" si="25"/>
        <v>0</v>
      </c>
      <c r="AD80" s="19">
        <v>0</v>
      </c>
      <c r="AE80" s="19">
        <v>0</v>
      </c>
      <c r="AF80" s="19">
        <v>0</v>
      </c>
      <c r="AG80" s="8">
        <f t="shared" si="26"/>
        <v>0</v>
      </c>
      <c r="AH80" s="8">
        <f t="shared" si="27"/>
        <v>1667000</v>
      </c>
      <c r="AI80" s="20">
        <f t="shared" si="28"/>
        <v>3.351023197845053E-2</v>
      </c>
      <c r="AJ80" s="20">
        <f t="shared" si="23"/>
        <v>3.474086159870951E-3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24.95" customHeight="1" outlineLevel="1" x14ac:dyDescent="0.25">
      <c r="A81" s="14">
        <v>4</v>
      </c>
      <c r="B81" s="14"/>
      <c r="C81" s="35" t="s">
        <v>317</v>
      </c>
      <c r="D81" s="69">
        <v>45628</v>
      </c>
      <c r="E81" s="35" t="s">
        <v>318</v>
      </c>
      <c r="F81" s="35" t="s">
        <v>123</v>
      </c>
      <c r="G81" s="27"/>
      <c r="H81" s="38"/>
      <c r="I81" s="38"/>
      <c r="J81" s="90"/>
      <c r="K81" s="19">
        <v>1667000</v>
      </c>
      <c r="L81" s="39"/>
      <c r="M81" s="31"/>
      <c r="N81" s="32"/>
      <c r="O81" s="31"/>
      <c r="P81" s="27"/>
      <c r="Q81" s="27"/>
      <c r="R81" s="70"/>
      <c r="S81" s="70"/>
      <c r="T81" s="70"/>
      <c r="U81" s="8"/>
      <c r="V81" s="19"/>
      <c r="W81" s="19"/>
      <c r="X81" s="19"/>
      <c r="Y81" s="8">
        <f t="shared" si="24"/>
        <v>0</v>
      </c>
      <c r="Z81" s="19"/>
      <c r="AA81" s="19"/>
      <c r="AB81" s="19"/>
      <c r="AC81" s="8">
        <f t="shared" si="25"/>
        <v>0</v>
      </c>
      <c r="AD81" s="19">
        <v>0</v>
      </c>
      <c r="AE81" s="19">
        <v>0</v>
      </c>
      <c r="AF81" s="19">
        <v>0</v>
      </c>
      <c r="AG81" s="8">
        <f t="shared" si="26"/>
        <v>0</v>
      </c>
      <c r="AH81" s="8">
        <f t="shared" si="27"/>
        <v>0</v>
      </c>
      <c r="AI81" s="20">
        <f t="shared" si="28"/>
        <v>0</v>
      </c>
      <c r="AJ81" s="20">
        <f t="shared" si="23"/>
        <v>0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24.95" customHeight="1" outlineLevel="1" x14ac:dyDescent="0.25">
      <c r="A82" s="14">
        <v>5</v>
      </c>
      <c r="B82" s="14"/>
      <c r="C82" s="35" t="s">
        <v>319</v>
      </c>
      <c r="D82" s="69">
        <v>45590</v>
      </c>
      <c r="E82" s="35" t="s">
        <v>320</v>
      </c>
      <c r="F82" s="35" t="s">
        <v>123</v>
      </c>
      <c r="G82" s="27"/>
      <c r="H82" s="38"/>
      <c r="I82" s="38"/>
      <c r="J82" s="90"/>
      <c r="K82" s="19">
        <v>1494000</v>
      </c>
      <c r="L82" s="39"/>
      <c r="M82" s="31"/>
      <c r="N82" s="32"/>
      <c r="O82" s="31"/>
      <c r="P82" s="27"/>
      <c r="Q82" s="27"/>
      <c r="R82" s="70"/>
      <c r="S82" s="70"/>
      <c r="T82" s="70"/>
      <c r="U82" s="8"/>
      <c r="V82" s="19"/>
      <c r="W82" s="19"/>
      <c r="X82" s="19"/>
      <c r="Y82" s="8">
        <f t="shared" si="24"/>
        <v>0</v>
      </c>
      <c r="Z82" s="19"/>
      <c r="AA82" s="19"/>
      <c r="AB82" s="19"/>
      <c r="AC82" s="8">
        <f t="shared" si="25"/>
        <v>0</v>
      </c>
      <c r="AD82" s="19">
        <v>0</v>
      </c>
      <c r="AE82" s="19">
        <v>0</v>
      </c>
      <c r="AF82" s="19">
        <v>0</v>
      </c>
      <c r="AG82" s="8">
        <f t="shared" si="26"/>
        <v>0</v>
      </c>
      <c r="AH82" s="8">
        <f t="shared" si="27"/>
        <v>0</v>
      </c>
      <c r="AI82" s="20">
        <f t="shared" si="28"/>
        <v>0</v>
      </c>
      <c r="AJ82" s="20">
        <f t="shared" si="23"/>
        <v>0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95" customHeight="1" outlineLevel="1" x14ac:dyDescent="0.25">
      <c r="A83" s="14">
        <v>6</v>
      </c>
      <c r="B83" s="14"/>
      <c r="C83" s="35" t="s">
        <v>321</v>
      </c>
      <c r="D83" s="69">
        <v>45561</v>
      </c>
      <c r="E83" s="35" t="s">
        <v>322</v>
      </c>
      <c r="F83" s="35" t="s">
        <v>123</v>
      </c>
      <c r="G83" s="15"/>
      <c r="H83" s="38"/>
      <c r="I83" s="38"/>
      <c r="J83" s="90"/>
      <c r="K83" s="19">
        <v>1678000</v>
      </c>
      <c r="L83" s="39"/>
      <c r="M83" s="31"/>
      <c r="N83" s="32"/>
      <c r="O83" s="31"/>
      <c r="P83" s="27"/>
      <c r="Q83" s="27"/>
      <c r="R83" s="70"/>
      <c r="S83" s="70"/>
      <c r="T83" s="70"/>
      <c r="U83" s="8"/>
      <c r="V83" s="19"/>
      <c r="W83" s="19"/>
      <c r="X83" s="19"/>
      <c r="Y83" s="8">
        <f t="shared" si="24"/>
        <v>0</v>
      </c>
      <c r="Z83" s="19"/>
      <c r="AA83" s="19"/>
      <c r="AB83" s="19"/>
      <c r="AC83" s="8">
        <f t="shared" si="25"/>
        <v>0</v>
      </c>
      <c r="AD83" s="19">
        <v>0</v>
      </c>
      <c r="AE83" s="19">
        <v>0</v>
      </c>
      <c r="AF83" s="19">
        <v>0</v>
      </c>
      <c r="AG83" s="8">
        <f t="shared" si="26"/>
        <v>0</v>
      </c>
      <c r="AH83" s="8">
        <f t="shared" si="27"/>
        <v>0</v>
      </c>
      <c r="AI83" s="20">
        <f t="shared" si="28"/>
        <v>0</v>
      </c>
      <c r="AJ83" s="20">
        <f t="shared" si="23"/>
        <v>0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22" customFormat="1" ht="24.95" customHeight="1" x14ac:dyDescent="0.25">
      <c r="A84" s="79" t="s">
        <v>62</v>
      </c>
      <c r="B84" s="79"/>
      <c r="C84" s="79"/>
      <c r="D84" s="79"/>
      <c r="E84" s="79"/>
      <c r="F84" s="79"/>
      <c r="G84" s="79"/>
      <c r="H84" s="79"/>
      <c r="I84" s="79"/>
      <c r="J84" s="56">
        <f>+J77</f>
        <v>49746000</v>
      </c>
      <c r="K84" s="56">
        <f>SUM(K78:K83)</f>
        <v>41779157</v>
      </c>
      <c r="L84" s="55"/>
      <c r="M84" s="56">
        <f>SUM(M78:M83)</f>
        <v>0</v>
      </c>
      <c r="N84" s="56">
        <f>SUM(N78:N83)</f>
        <v>0</v>
      </c>
      <c r="O84" s="56">
        <f>SUM(O78:O83)</f>
        <v>0</v>
      </c>
      <c r="P84" s="57"/>
      <c r="Q84" s="58"/>
      <c r="R84" s="56">
        <f t="shared" ref="R84:AH84" si="29">SUM(R78:R83)</f>
        <v>6001655</v>
      </c>
      <c r="S84" s="56">
        <f t="shared" si="29"/>
        <v>1207250</v>
      </c>
      <c r="T84" s="56">
        <f t="shared" si="29"/>
        <v>2031650</v>
      </c>
      <c r="U84" s="56">
        <f t="shared" si="29"/>
        <v>9240555</v>
      </c>
      <c r="V84" s="56">
        <f t="shared" si="29"/>
        <v>8015151</v>
      </c>
      <c r="W84" s="56">
        <f t="shared" si="29"/>
        <v>6744108</v>
      </c>
      <c r="X84" s="56">
        <f t="shared" si="29"/>
        <v>2393370</v>
      </c>
      <c r="Y84" s="56">
        <f t="shared" si="29"/>
        <v>17152629</v>
      </c>
      <c r="Z84" s="56">
        <f t="shared" si="29"/>
        <v>0</v>
      </c>
      <c r="AA84" s="56">
        <f t="shared" si="29"/>
        <v>0</v>
      </c>
      <c r="AB84" s="56">
        <f t="shared" si="29"/>
        <v>0</v>
      </c>
      <c r="AC84" s="56">
        <f t="shared" si="29"/>
        <v>0</v>
      </c>
      <c r="AD84" s="56">
        <f t="shared" si="29"/>
        <v>0</v>
      </c>
      <c r="AE84" s="56">
        <f t="shared" si="29"/>
        <v>0</v>
      </c>
      <c r="AF84" s="56">
        <f t="shared" si="29"/>
        <v>0</v>
      </c>
      <c r="AG84" s="56">
        <f t="shared" si="29"/>
        <v>0</v>
      </c>
      <c r="AH84" s="56">
        <f t="shared" si="29"/>
        <v>26393184</v>
      </c>
      <c r="AI84" s="59">
        <f>IF(ISERROR(AH84/J84),0,AH84/J84)</f>
        <v>0.53055891931009524</v>
      </c>
      <c r="AJ84" s="59">
        <f>IF(ISERROR(AH84/$AH$133),0,AH84/$AH$133)</f>
        <v>5.5004316286339193E-2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24.95" customHeight="1" x14ac:dyDescent="0.25">
      <c r="A85" s="77" t="s">
        <v>63</v>
      </c>
      <c r="B85" s="77"/>
      <c r="C85" s="77"/>
      <c r="D85" s="77"/>
      <c r="E85" s="77"/>
      <c r="F85" s="4"/>
      <c r="G85" s="5"/>
      <c r="H85" s="6"/>
      <c r="I85" s="6"/>
      <c r="J85" s="89">
        <v>37412284</v>
      </c>
      <c r="K85" s="8"/>
      <c r="L85" s="9"/>
      <c r="M85" s="10"/>
      <c r="N85" s="10"/>
      <c r="O85" s="10"/>
      <c r="P85" s="5"/>
      <c r="Q85" s="11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12"/>
      <c r="AJ85" s="13"/>
    </row>
    <row r="86" spans="1:106" ht="24.95" customHeight="1" outlineLevel="1" x14ac:dyDescent="0.25">
      <c r="A86" s="14">
        <v>1</v>
      </c>
      <c r="B86" s="30"/>
      <c r="C86" s="30"/>
      <c r="D86" s="28"/>
      <c r="E86" s="39"/>
      <c r="F86" s="39"/>
      <c r="G86" s="5"/>
      <c r="H86" s="38"/>
      <c r="I86" s="38"/>
      <c r="J86" s="90"/>
      <c r="K86" s="29">
        <v>360100</v>
      </c>
      <c r="L86" s="39" t="s">
        <v>97</v>
      </c>
      <c r="M86" s="17"/>
      <c r="N86" s="17"/>
      <c r="O86" s="5"/>
      <c r="P86" s="5"/>
      <c r="Q86" s="5"/>
      <c r="R86" s="70">
        <v>154891</v>
      </c>
      <c r="S86" s="70"/>
      <c r="T86" s="70">
        <v>153907</v>
      </c>
      <c r="U86" s="8">
        <f>SUM(R86:T86)</f>
        <v>308798</v>
      </c>
      <c r="V86" s="19">
        <v>4834941</v>
      </c>
      <c r="W86" s="19">
        <v>51302</v>
      </c>
      <c r="X86" s="19">
        <v>2801695</v>
      </c>
      <c r="Y86" s="8">
        <f>SUM(V86:X86)</f>
        <v>7687938</v>
      </c>
      <c r="Z86" s="19"/>
      <c r="AA86" s="19"/>
      <c r="AB86" s="19"/>
      <c r="AC86" s="8">
        <f>SUM(Z86:AB86)</f>
        <v>0</v>
      </c>
      <c r="AD86" s="19"/>
      <c r="AE86" s="19"/>
      <c r="AF86" s="19"/>
      <c r="AG86" s="8">
        <f>SUM(AD86:AF86)</f>
        <v>0</v>
      </c>
      <c r="AH86" s="8">
        <f>SUM(U86,Y86,AC86,AG86)</f>
        <v>7996736</v>
      </c>
      <c r="AI86" s="20">
        <f>IF(ISERROR(AH86/J85),0,AH86/J85)</f>
        <v>0.21374626579868794</v>
      </c>
      <c r="AJ86" s="20">
        <f>IF(ISERROR(AH86/$AH$133),"-",AH86/$AH$133)</f>
        <v>1.6665476821680739E-2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95" customHeight="1" outlineLevel="1" x14ac:dyDescent="0.15">
      <c r="A87" s="14">
        <v>2</v>
      </c>
      <c r="B87" s="14"/>
      <c r="C87" s="15"/>
      <c r="D87" s="16"/>
      <c r="E87" s="15"/>
      <c r="F87" s="15"/>
      <c r="G87" s="15"/>
      <c r="H87" s="16"/>
      <c r="I87" s="16"/>
      <c r="J87" s="91"/>
      <c r="K87" s="29">
        <v>27809815</v>
      </c>
      <c r="L87" s="39" t="s">
        <v>98</v>
      </c>
      <c r="M87" s="19"/>
      <c r="N87" s="19"/>
      <c r="O87" s="19"/>
      <c r="P87" s="15"/>
      <c r="Q87" s="15"/>
      <c r="R87" s="70">
        <v>1480542</v>
      </c>
      <c r="S87" s="70">
        <v>2065098</v>
      </c>
      <c r="T87" s="70">
        <v>2350610</v>
      </c>
      <c r="U87" s="8">
        <f>SUM(R87:T87)</f>
        <v>5896250</v>
      </c>
      <c r="V87" s="19"/>
      <c r="W87" s="19">
        <v>2093604</v>
      </c>
      <c r="X87" s="19"/>
      <c r="Y87" s="8">
        <f>SUM(V87:X87)</f>
        <v>2093604</v>
      </c>
      <c r="Z87" s="19"/>
      <c r="AA87" s="19"/>
      <c r="AB87" s="19"/>
      <c r="AC87" s="8">
        <f>SUM(Z87:AB87)</f>
        <v>0</v>
      </c>
      <c r="AD87" s="19"/>
      <c r="AE87" s="19"/>
      <c r="AF87" s="19"/>
      <c r="AG87" s="8">
        <f>SUM(AD87:AF87)</f>
        <v>0</v>
      </c>
      <c r="AH87" s="8">
        <f>SUM(U87,Y87,AC87,AG87)</f>
        <v>7989854</v>
      </c>
      <c r="AI87" s="20">
        <f>IF(ISERROR(AH87/J85),0,AH87/J85)</f>
        <v>0.21356231552182164</v>
      </c>
      <c r="AJ87" s="20">
        <f>IF(ISERROR(AH87/$AH$133),"-",AH87/$AH$133)</f>
        <v>1.6651134493575019E-2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s="22" customFormat="1" ht="24.95" customHeight="1" x14ac:dyDescent="0.25">
      <c r="A88" s="79" t="s">
        <v>64</v>
      </c>
      <c r="B88" s="79"/>
      <c r="C88" s="79"/>
      <c r="D88" s="79"/>
      <c r="E88" s="79"/>
      <c r="F88" s="79"/>
      <c r="G88" s="79"/>
      <c r="H88" s="79"/>
      <c r="I88" s="79"/>
      <c r="J88" s="56">
        <f>+J85</f>
        <v>37412284</v>
      </c>
      <c r="K88" s="56">
        <f>SUM(K86:K87)</f>
        <v>28169915</v>
      </c>
      <c r="L88" s="55"/>
      <c r="M88" s="56">
        <f>SUM(M86:M87)</f>
        <v>0</v>
      </c>
      <c r="N88" s="56">
        <f>SUM(N86:N87)</f>
        <v>0</v>
      </c>
      <c r="O88" s="56">
        <f>SUM(O86:O87)</f>
        <v>0</v>
      </c>
      <c r="P88" s="57"/>
      <c r="Q88" s="58"/>
      <c r="R88" s="56">
        <f t="shared" ref="R88:AH88" si="30">SUM(R86:R87)</f>
        <v>1635433</v>
      </c>
      <c r="S88" s="56">
        <f t="shared" si="30"/>
        <v>2065098</v>
      </c>
      <c r="T88" s="56">
        <f t="shared" si="30"/>
        <v>2504517</v>
      </c>
      <c r="U88" s="56">
        <f t="shared" si="30"/>
        <v>6205048</v>
      </c>
      <c r="V88" s="56">
        <f t="shared" si="30"/>
        <v>4834941</v>
      </c>
      <c r="W88" s="56">
        <f t="shared" si="30"/>
        <v>2144906</v>
      </c>
      <c r="X88" s="56">
        <f t="shared" si="30"/>
        <v>2801695</v>
      </c>
      <c r="Y88" s="56">
        <f t="shared" si="30"/>
        <v>9781542</v>
      </c>
      <c r="Z88" s="56">
        <f t="shared" si="30"/>
        <v>0</v>
      </c>
      <c r="AA88" s="56">
        <f t="shared" si="30"/>
        <v>0</v>
      </c>
      <c r="AB88" s="56">
        <f t="shared" si="30"/>
        <v>0</v>
      </c>
      <c r="AC88" s="56">
        <f t="shared" si="30"/>
        <v>0</v>
      </c>
      <c r="AD88" s="56">
        <f t="shared" si="30"/>
        <v>0</v>
      </c>
      <c r="AE88" s="56">
        <f t="shared" si="30"/>
        <v>0</v>
      </c>
      <c r="AF88" s="56">
        <f t="shared" si="30"/>
        <v>0</v>
      </c>
      <c r="AG88" s="56">
        <f t="shared" si="30"/>
        <v>0</v>
      </c>
      <c r="AH88" s="56">
        <f t="shared" si="30"/>
        <v>15986590</v>
      </c>
      <c r="AI88" s="59">
        <f>IF(ISERROR(AH88/J88),0,AH88/J88)</f>
        <v>0.42730858132050958</v>
      </c>
      <c r="AJ88" s="59">
        <f>IF(ISERROR(AH88/$AH$133),0,AH88/$AH$133)</f>
        <v>3.3316611315255762E-2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95" customHeight="1" x14ac:dyDescent="0.25">
      <c r="A89" s="77" t="s">
        <v>65</v>
      </c>
      <c r="B89" s="77"/>
      <c r="C89" s="77"/>
      <c r="D89" s="77"/>
      <c r="E89" s="77"/>
      <c r="F89" s="4"/>
      <c r="G89" s="5"/>
      <c r="H89" s="6"/>
      <c r="I89" s="6"/>
      <c r="J89" s="89">
        <v>22357828</v>
      </c>
      <c r="K89" s="8"/>
      <c r="L89" s="9"/>
      <c r="M89" s="10"/>
      <c r="N89" s="10"/>
      <c r="O89" s="10"/>
      <c r="P89" s="5"/>
      <c r="Q89" s="11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12"/>
      <c r="AJ89" s="13"/>
    </row>
    <row r="90" spans="1:106" ht="24.95" customHeight="1" outlineLevel="1" x14ac:dyDescent="0.15">
      <c r="A90" s="14">
        <v>1</v>
      </c>
      <c r="B90" s="14"/>
      <c r="C90" s="15"/>
      <c r="D90" s="16"/>
      <c r="E90" s="15"/>
      <c r="F90" s="15"/>
      <c r="G90" s="15"/>
      <c r="H90" s="16"/>
      <c r="I90" s="16"/>
      <c r="J90" s="90"/>
      <c r="K90" s="29">
        <v>256839</v>
      </c>
      <c r="L90" s="39" t="s">
        <v>97</v>
      </c>
      <c r="M90" s="19"/>
      <c r="N90" s="19"/>
      <c r="O90" s="19"/>
      <c r="P90" s="15"/>
      <c r="Q90" s="15"/>
      <c r="R90" s="70"/>
      <c r="S90" s="70">
        <v>51302</v>
      </c>
      <c r="T90" s="70"/>
      <c r="U90" s="8">
        <f>SUM(R90:T90)</f>
        <v>51302</v>
      </c>
      <c r="V90" s="19">
        <v>89779</v>
      </c>
      <c r="W90" s="19">
        <v>64128</v>
      </c>
      <c r="X90" s="19">
        <v>51630</v>
      </c>
      <c r="Y90" s="8">
        <f>SUM(V90:X90)</f>
        <v>205537</v>
      </c>
      <c r="Z90" s="19"/>
      <c r="AA90" s="19"/>
      <c r="AB90" s="19"/>
      <c r="AC90" s="8">
        <f>SUM(Z90:AB90)</f>
        <v>0</v>
      </c>
      <c r="AD90" s="19"/>
      <c r="AE90" s="19"/>
      <c r="AF90" s="19"/>
      <c r="AG90" s="8">
        <f>SUM(AD90:AF90)</f>
        <v>0</v>
      </c>
      <c r="AH90" s="8">
        <f>SUM(U90,Y90,AC90,AG90)</f>
        <v>256839</v>
      </c>
      <c r="AI90" s="20">
        <f>IF(ISERROR(AH90/J89),0,AH90/J89)</f>
        <v>1.148765434638821E-2</v>
      </c>
      <c r="AJ90" s="20">
        <f>IF(ISERROR(AH90/$AH$133),"-",AH90/$AH$133)</f>
        <v>5.3526143684168878E-4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95" customHeight="1" outlineLevel="1" x14ac:dyDescent="0.15">
      <c r="A91" s="14">
        <v>2</v>
      </c>
      <c r="B91" s="14"/>
      <c r="C91" s="15"/>
      <c r="D91" s="16"/>
      <c r="E91" s="15"/>
      <c r="F91" s="15"/>
      <c r="G91" s="15"/>
      <c r="H91" s="16"/>
      <c r="I91" s="16"/>
      <c r="J91" s="91"/>
      <c r="K91" s="29">
        <f>13168266+185476</f>
        <v>13353742</v>
      </c>
      <c r="L91" s="39" t="s">
        <v>98</v>
      </c>
      <c r="M91" s="19"/>
      <c r="N91" s="19"/>
      <c r="O91" s="19"/>
      <c r="P91" s="15"/>
      <c r="Q91" s="15"/>
      <c r="R91" s="70">
        <v>113751</v>
      </c>
      <c r="S91" s="70">
        <v>2528522</v>
      </c>
      <c r="T91" s="70">
        <v>902321</v>
      </c>
      <c r="U91" s="8">
        <f>SUM(R91:T91)</f>
        <v>3544594</v>
      </c>
      <c r="V91" s="19">
        <f>643981+21000</f>
        <v>664981</v>
      </c>
      <c r="W91" s="19">
        <v>5199002</v>
      </c>
      <c r="X91" s="19">
        <f>911582+72500</f>
        <v>984082</v>
      </c>
      <c r="Y91" s="8">
        <f>SUM(V91:X91)</f>
        <v>6848065</v>
      </c>
      <c r="Z91" s="19"/>
      <c r="AA91" s="19"/>
      <c r="AB91" s="19"/>
      <c r="AC91" s="8">
        <f>SUM(Z91:AB91)</f>
        <v>0</v>
      </c>
      <c r="AD91" s="19"/>
      <c r="AE91" s="19"/>
      <c r="AF91" s="19"/>
      <c r="AG91" s="8">
        <f>SUM(AD91:AF91)</f>
        <v>0</v>
      </c>
      <c r="AH91" s="8">
        <f>SUM(U91,Y91,AC91,AG91)</f>
        <v>10392659</v>
      </c>
      <c r="AI91" s="20">
        <f>IF(ISERROR(AH91/J89),0,AH91/J89)</f>
        <v>0.46483312243031838</v>
      </c>
      <c r="AJ91" s="20">
        <f>IF(ISERROR(AH91/$AH$133),"-",AH91/$AH$133)</f>
        <v>2.1658663944905988E-2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s="22" customFormat="1" ht="24.95" customHeight="1" x14ac:dyDescent="0.25">
      <c r="A92" s="79" t="s">
        <v>66</v>
      </c>
      <c r="B92" s="79"/>
      <c r="C92" s="79"/>
      <c r="D92" s="79"/>
      <c r="E92" s="79"/>
      <c r="F92" s="79"/>
      <c r="G92" s="79"/>
      <c r="H92" s="79"/>
      <c r="I92" s="79"/>
      <c r="J92" s="56">
        <f>+J89</f>
        <v>22357828</v>
      </c>
      <c r="K92" s="56">
        <f>SUM(K90:K91)</f>
        <v>13610581</v>
      </c>
      <c r="L92" s="55"/>
      <c r="M92" s="56">
        <f>SUM(M90:M91)</f>
        <v>0</v>
      </c>
      <c r="N92" s="56">
        <f>SUM(N90:N91)</f>
        <v>0</v>
      </c>
      <c r="O92" s="56">
        <f>SUM(O90:O91)</f>
        <v>0</v>
      </c>
      <c r="P92" s="57"/>
      <c r="Q92" s="58"/>
      <c r="R92" s="56">
        <f t="shared" ref="R92:AH92" si="31">SUM(R90:R91)</f>
        <v>113751</v>
      </c>
      <c r="S92" s="56">
        <f t="shared" si="31"/>
        <v>2579824</v>
      </c>
      <c r="T92" s="56">
        <f t="shared" si="31"/>
        <v>902321</v>
      </c>
      <c r="U92" s="56">
        <f t="shared" si="31"/>
        <v>3595896</v>
      </c>
      <c r="V92" s="56">
        <f t="shared" si="31"/>
        <v>754760</v>
      </c>
      <c r="W92" s="56">
        <f t="shared" si="31"/>
        <v>5263130</v>
      </c>
      <c r="X92" s="56">
        <f t="shared" si="31"/>
        <v>1035712</v>
      </c>
      <c r="Y92" s="56">
        <f t="shared" si="31"/>
        <v>7053602</v>
      </c>
      <c r="Z92" s="56">
        <f t="shared" si="31"/>
        <v>0</v>
      </c>
      <c r="AA92" s="56">
        <f t="shared" si="31"/>
        <v>0</v>
      </c>
      <c r="AB92" s="56">
        <f t="shared" si="31"/>
        <v>0</v>
      </c>
      <c r="AC92" s="56">
        <f t="shared" si="31"/>
        <v>0</v>
      </c>
      <c r="AD92" s="56">
        <f t="shared" si="31"/>
        <v>0</v>
      </c>
      <c r="AE92" s="56">
        <f t="shared" si="31"/>
        <v>0</v>
      </c>
      <c r="AF92" s="56">
        <f t="shared" si="31"/>
        <v>0</v>
      </c>
      <c r="AG92" s="56">
        <f t="shared" si="31"/>
        <v>0</v>
      </c>
      <c r="AH92" s="56">
        <f t="shared" si="31"/>
        <v>10649498</v>
      </c>
      <c r="AI92" s="59">
        <f>IF(ISERROR(AH92/J92),0,AH92/J92)</f>
        <v>0.47632077677670659</v>
      </c>
      <c r="AJ92" s="59">
        <f>IF(ISERROR(AH92/$AH$133),0,AH92/$AH$133)</f>
        <v>2.2193925381747675E-2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95" customHeight="1" x14ac:dyDescent="0.25">
      <c r="A93" s="77" t="s">
        <v>67</v>
      </c>
      <c r="B93" s="77"/>
      <c r="C93" s="77"/>
      <c r="D93" s="77"/>
      <c r="E93" s="77"/>
      <c r="F93" s="4"/>
      <c r="G93" s="5"/>
      <c r="H93" s="6"/>
      <c r="I93" s="6"/>
      <c r="J93" s="89">
        <v>38106222</v>
      </c>
      <c r="K93" s="8"/>
      <c r="L93" s="9"/>
      <c r="M93" s="10"/>
      <c r="N93" s="10"/>
      <c r="O93" s="10"/>
      <c r="P93" s="5"/>
      <c r="Q93" s="11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12"/>
      <c r="AJ93" s="13"/>
    </row>
    <row r="94" spans="1:106" ht="24.95" customHeight="1" outlineLevel="1" x14ac:dyDescent="0.15">
      <c r="A94" s="14">
        <v>1</v>
      </c>
      <c r="B94" s="14"/>
      <c r="C94" s="15"/>
      <c r="D94" s="16"/>
      <c r="E94" s="15"/>
      <c r="F94" s="15"/>
      <c r="G94" s="15"/>
      <c r="H94" s="16"/>
      <c r="I94" s="16"/>
      <c r="J94" s="90"/>
      <c r="K94" s="29">
        <v>33426891</v>
      </c>
      <c r="L94" s="39" t="s">
        <v>98</v>
      </c>
      <c r="M94" s="19"/>
      <c r="N94" s="19"/>
      <c r="O94" s="19"/>
      <c r="P94" s="15"/>
      <c r="Q94" s="15"/>
      <c r="R94" s="70">
        <v>2562235</v>
      </c>
      <c r="S94" s="70">
        <v>2657287</v>
      </c>
      <c r="T94" s="70">
        <v>2676649</v>
      </c>
      <c r="U94" s="8">
        <f>SUM(R94:T94)</f>
        <v>7896171</v>
      </c>
      <c r="V94" s="19">
        <v>2764933</v>
      </c>
      <c r="W94" s="19">
        <v>2706786</v>
      </c>
      <c r="X94" s="19">
        <v>2738239</v>
      </c>
      <c r="Y94" s="8">
        <f>SUM(V94:X94)</f>
        <v>8209958</v>
      </c>
      <c r="Z94" s="19"/>
      <c r="AA94" s="19"/>
      <c r="AB94" s="19"/>
      <c r="AC94" s="8">
        <f>SUM(Z94:AB94)</f>
        <v>0</v>
      </c>
      <c r="AD94" s="19"/>
      <c r="AE94" s="19"/>
      <c r="AF94" s="19"/>
      <c r="AG94" s="8">
        <f>SUM(AD94:AF94)</f>
        <v>0</v>
      </c>
      <c r="AH94" s="8">
        <f>SUM(U94,Y94,AC94,AG94)</f>
        <v>16106129</v>
      </c>
      <c r="AI94" s="20">
        <f>IF(ISERROR(AH94/J93),0,AH94/J93)</f>
        <v>0.42266402058960345</v>
      </c>
      <c r="AJ94" s="20">
        <f>IF(ISERROR(AH94/$AH$133),"-",AH94/$AH$133)</f>
        <v>3.356573476184533E-2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95" customHeight="1" outlineLevel="1" x14ac:dyDescent="0.15">
      <c r="A95" s="14">
        <v>2</v>
      </c>
      <c r="B95" s="14"/>
      <c r="C95" s="15"/>
      <c r="D95" s="16"/>
      <c r="E95" s="15"/>
      <c r="F95" s="15"/>
      <c r="G95" s="15"/>
      <c r="H95" s="16"/>
      <c r="I95" s="16"/>
      <c r="J95" s="91"/>
      <c r="K95" s="18"/>
      <c r="L95" s="15"/>
      <c r="M95" s="19"/>
      <c r="N95" s="19"/>
      <c r="O95" s="19"/>
      <c r="P95" s="15"/>
      <c r="Q95" s="15"/>
      <c r="R95" s="19"/>
      <c r="S95" s="19"/>
      <c r="T95" s="19"/>
      <c r="U95" s="8">
        <f>SUM(R95:T95)</f>
        <v>0</v>
      </c>
      <c r="V95" s="19"/>
      <c r="W95" s="19"/>
      <c r="X95" s="19"/>
      <c r="Y95" s="8">
        <f>SUM(V95:X95)</f>
        <v>0</v>
      </c>
      <c r="Z95" s="19"/>
      <c r="AA95" s="19"/>
      <c r="AB95" s="19"/>
      <c r="AC95" s="8">
        <f>SUM(Z95:AB95)</f>
        <v>0</v>
      </c>
      <c r="AD95" s="19"/>
      <c r="AE95" s="19"/>
      <c r="AF95" s="19"/>
      <c r="AG95" s="8">
        <f>SUM(AD95:AF95)</f>
        <v>0</v>
      </c>
      <c r="AH95" s="8">
        <f>SUM(U95,Y95,AC95,AG95)</f>
        <v>0</v>
      </c>
      <c r="AI95" s="20">
        <f>IF(ISERROR(AH95/J95),0,AH95/J95)</f>
        <v>0</v>
      </c>
      <c r="AJ95" s="20">
        <f>IF(ISERROR(AH95/$AH$133),"-",AH95/$AH$133)</f>
        <v>0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s="22" customFormat="1" ht="24.95" customHeight="1" x14ac:dyDescent="0.25">
      <c r="A96" s="79" t="s">
        <v>68</v>
      </c>
      <c r="B96" s="79"/>
      <c r="C96" s="79"/>
      <c r="D96" s="79"/>
      <c r="E96" s="79"/>
      <c r="F96" s="79"/>
      <c r="G96" s="79"/>
      <c r="H96" s="79"/>
      <c r="I96" s="79"/>
      <c r="J96" s="56">
        <f>+J93</f>
        <v>38106222</v>
      </c>
      <c r="K96" s="56">
        <f>SUM(K94:K95)</f>
        <v>33426891</v>
      </c>
      <c r="L96" s="55"/>
      <c r="M96" s="56">
        <f>SUM(M94:M95)</f>
        <v>0</v>
      </c>
      <c r="N96" s="56">
        <f>SUM(N94:N95)</f>
        <v>0</v>
      </c>
      <c r="O96" s="56">
        <f>SUM(O94:O95)</f>
        <v>0</v>
      </c>
      <c r="P96" s="57"/>
      <c r="Q96" s="58"/>
      <c r="R96" s="56">
        <f t="shared" ref="R96:AH96" si="32">SUM(R94:R95)</f>
        <v>2562235</v>
      </c>
      <c r="S96" s="56">
        <f t="shared" si="32"/>
        <v>2657287</v>
      </c>
      <c r="T96" s="56">
        <f t="shared" si="32"/>
        <v>2676649</v>
      </c>
      <c r="U96" s="56">
        <f t="shared" si="32"/>
        <v>7896171</v>
      </c>
      <c r="V96" s="56">
        <f t="shared" si="32"/>
        <v>2764933</v>
      </c>
      <c r="W96" s="56">
        <f t="shared" si="32"/>
        <v>2706786</v>
      </c>
      <c r="X96" s="56">
        <f t="shared" si="32"/>
        <v>2738239</v>
      </c>
      <c r="Y96" s="56">
        <f t="shared" si="32"/>
        <v>8209958</v>
      </c>
      <c r="Z96" s="56">
        <f t="shared" si="32"/>
        <v>0</v>
      </c>
      <c r="AA96" s="56">
        <f t="shared" si="32"/>
        <v>0</v>
      </c>
      <c r="AB96" s="56">
        <f t="shared" si="32"/>
        <v>0</v>
      </c>
      <c r="AC96" s="56">
        <f t="shared" si="32"/>
        <v>0</v>
      </c>
      <c r="AD96" s="56">
        <f t="shared" si="32"/>
        <v>0</v>
      </c>
      <c r="AE96" s="56">
        <f t="shared" si="32"/>
        <v>0</v>
      </c>
      <c r="AF96" s="56">
        <f t="shared" si="32"/>
        <v>0</v>
      </c>
      <c r="AG96" s="56">
        <f t="shared" si="32"/>
        <v>0</v>
      </c>
      <c r="AH96" s="56">
        <f t="shared" si="32"/>
        <v>16106129</v>
      </c>
      <c r="AI96" s="59">
        <f>IF(ISERROR(AH96/J96),0,AH96/J96)</f>
        <v>0.42266402058960345</v>
      </c>
      <c r="AJ96" s="59">
        <f>IF(ISERROR(AH96/$AH$133),0,AH96/$AH$133)</f>
        <v>3.356573476184533E-2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95" customHeight="1" x14ac:dyDescent="0.25">
      <c r="A97" s="77" t="s">
        <v>69</v>
      </c>
      <c r="B97" s="77"/>
      <c r="C97" s="77"/>
      <c r="D97" s="77"/>
      <c r="E97" s="77"/>
      <c r="F97" s="4"/>
      <c r="G97" s="5"/>
      <c r="H97" s="6"/>
      <c r="I97" s="6"/>
      <c r="J97" s="89">
        <v>29357928</v>
      </c>
      <c r="K97" s="8"/>
      <c r="L97" s="9"/>
      <c r="M97" s="10"/>
      <c r="N97" s="10"/>
      <c r="O97" s="10"/>
      <c r="P97" s="5"/>
      <c r="Q97" s="11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12"/>
      <c r="AJ97" s="13"/>
    </row>
    <row r="98" spans="1:106" ht="24.95" customHeight="1" outlineLevel="1" x14ac:dyDescent="0.15">
      <c r="A98" s="14">
        <v>1</v>
      </c>
      <c r="B98" s="14"/>
      <c r="C98" s="15"/>
      <c r="D98" s="16"/>
      <c r="E98" s="15"/>
      <c r="F98" s="15"/>
      <c r="G98" s="15"/>
      <c r="H98" s="16"/>
      <c r="I98" s="16"/>
      <c r="J98" s="90"/>
      <c r="K98" s="29">
        <v>16425376</v>
      </c>
      <c r="L98" s="39" t="s">
        <v>98</v>
      </c>
      <c r="M98" s="19"/>
      <c r="N98" s="19"/>
      <c r="O98" s="19"/>
      <c r="P98" s="15"/>
      <c r="Q98" s="15"/>
      <c r="R98" s="70">
        <v>1164888</v>
      </c>
      <c r="S98" s="70">
        <v>1211018</v>
      </c>
      <c r="T98" s="70">
        <v>1195529</v>
      </c>
      <c r="U98" s="8">
        <f>SUM(R98:T98)</f>
        <v>3571435</v>
      </c>
      <c r="V98" s="19">
        <v>1385133</v>
      </c>
      <c r="W98" s="19">
        <v>1410000</v>
      </c>
      <c r="X98" s="19">
        <v>2943523</v>
      </c>
      <c r="Y98" s="8">
        <f>SUM(V98:X98)</f>
        <v>5738656</v>
      </c>
      <c r="Z98" s="19"/>
      <c r="AA98" s="19"/>
      <c r="AB98" s="19"/>
      <c r="AC98" s="8">
        <f>SUM(Z98:AB98)</f>
        <v>0</v>
      </c>
      <c r="AD98" s="19"/>
      <c r="AE98" s="19"/>
      <c r="AF98" s="19"/>
      <c r="AG98" s="8">
        <f>SUM(AD98:AF98)</f>
        <v>0</v>
      </c>
      <c r="AH98" s="8">
        <f>SUM(U98,Y98,AC98,AG98)</f>
        <v>9310091</v>
      </c>
      <c r="AI98" s="20">
        <f>IF(ISERROR(AH98/J97),0,AH98/J97)</f>
        <v>0.3171235722085019</v>
      </c>
      <c r="AJ98" s="20">
        <f>IF(ISERROR(AH98/$AH$133),"-",AH98/$AH$133)</f>
        <v>1.9402554463250812E-2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95" customHeight="1" outlineLevel="1" x14ac:dyDescent="0.15">
      <c r="A99" s="14">
        <v>2</v>
      </c>
      <c r="B99" s="14"/>
      <c r="C99" s="15"/>
      <c r="D99" s="16"/>
      <c r="E99" s="15"/>
      <c r="F99" s="15"/>
      <c r="G99" s="15"/>
      <c r="H99" s="16"/>
      <c r="I99" s="16"/>
      <c r="J99" s="91"/>
      <c r="K99" s="18"/>
      <c r="L99" s="15"/>
      <c r="M99" s="19"/>
      <c r="N99" s="19"/>
      <c r="O99" s="19"/>
      <c r="P99" s="15"/>
      <c r="Q99" s="15"/>
      <c r="R99" s="19"/>
      <c r="S99" s="19"/>
      <c r="T99" s="19"/>
      <c r="U99" s="8">
        <f>SUM(R99:T99)</f>
        <v>0</v>
      </c>
      <c r="V99" s="19"/>
      <c r="W99" s="19"/>
      <c r="X99" s="19"/>
      <c r="Y99" s="8">
        <f>SUM(V99:X99)</f>
        <v>0</v>
      </c>
      <c r="Z99" s="19"/>
      <c r="AA99" s="19"/>
      <c r="AB99" s="19"/>
      <c r="AC99" s="8">
        <f>SUM(Z99:AB99)</f>
        <v>0</v>
      </c>
      <c r="AD99" s="19"/>
      <c r="AE99" s="19"/>
      <c r="AF99" s="19"/>
      <c r="AG99" s="8">
        <f>SUM(AD99:AF99)</f>
        <v>0</v>
      </c>
      <c r="AH99" s="8">
        <f>SUM(U99,Y99,AC99,AG99)</f>
        <v>0</v>
      </c>
      <c r="AI99" s="20">
        <f>IF(ISERROR(AH99/J99),0,AH99/J99)</f>
        <v>0</v>
      </c>
      <c r="AJ99" s="20">
        <f>IF(ISERROR(AH99/$AH$133),"-",AH99/$AH$133)</f>
        <v>0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s="22" customFormat="1" ht="24.95" customHeight="1" x14ac:dyDescent="0.25">
      <c r="A100" s="79" t="s">
        <v>70</v>
      </c>
      <c r="B100" s="79"/>
      <c r="C100" s="79"/>
      <c r="D100" s="79"/>
      <c r="E100" s="79"/>
      <c r="F100" s="79"/>
      <c r="G100" s="79"/>
      <c r="H100" s="79"/>
      <c r="I100" s="79"/>
      <c r="J100" s="56">
        <f>+J97</f>
        <v>29357928</v>
      </c>
      <c r="K100" s="56">
        <f>SUM(K98:K99)</f>
        <v>16425376</v>
      </c>
      <c r="L100" s="55"/>
      <c r="M100" s="56">
        <f>SUM(M98:M99)</f>
        <v>0</v>
      </c>
      <c r="N100" s="56">
        <f>SUM(N98:N99)</f>
        <v>0</v>
      </c>
      <c r="O100" s="56">
        <f>SUM(O98:O99)</f>
        <v>0</v>
      </c>
      <c r="P100" s="57"/>
      <c r="Q100" s="58"/>
      <c r="R100" s="56">
        <f t="shared" ref="R100:AH100" si="33">SUM(R98:R99)</f>
        <v>1164888</v>
      </c>
      <c r="S100" s="56">
        <f t="shared" si="33"/>
        <v>1211018</v>
      </c>
      <c r="T100" s="56">
        <f t="shared" si="33"/>
        <v>1195529</v>
      </c>
      <c r="U100" s="56">
        <f t="shared" si="33"/>
        <v>3571435</v>
      </c>
      <c r="V100" s="56">
        <f t="shared" si="33"/>
        <v>1385133</v>
      </c>
      <c r="W100" s="56">
        <f t="shared" si="33"/>
        <v>1410000</v>
      </c>
      <c r="X100" s="56">
        <f t="shared" si="33"/>
        <v>2943523</v>
      </c>
      <c r="Y100" s="56">
        <f t="shared" si="33"/>
        <v>5738656</v>
      </c>
      <c r="Z100" s="56">
        <f t="shared" si="33"/>
        <v>0</v>
      </c>
      <c r="AA100" s="56">
        <f t="shared" si="33"/>
        <v>0</v>
      </c>
      <c r="AB100" s="56">
        <f t="shared" si="33"/>
        <v>0</v>
      </c>
      <c r="AC100" s="56">
        <f t="shared" si="33"/>
        <v>0</v>
      </c>
      <c r="AD100" s="56">
        <f t="shared" si="33"/>
        <v>0</v>
      </c>
      <c r="AE100" s="56">
        <f t="shared" si="33"/>
        <v>0</v>
      </c>
      <c r="AF100" s="56">
        <f t="shared" si="33"/>
        <v>0</v>
      </c>
      <c r="AG100" s="56">
        <f t="shared" si="33"/>
        <v>0</v>
      </c>
      <c r="AH100" s="56">
        <f t="shared" si="33"/>
        <v>9310091</v>
      </c>
      <c r="AI100" s="59">
        <f>IF(ISERROR(AH100/J100),0,AH100/J100)</f>
        <v>0.3171235722085019</v>
      </c>
      <c r="AJ100" s="59">
        <f>IF(ISERROR(AH100/$AH$133),0,AH100/$AH$133)</f>
        <v>1.9402554463250812E-2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4.95" customHeight="1" x14ac:dyDescent="0.25">
      <c r="A101" s="77" t="s">
        <v>81</v>
      </c>
      <c r="B101" s="77"/>
      <c r="C101" s="77"/>
      <c r="D101" s="77"/>
      <c r="E101" s="77"/>
      <c r="F101" s="4"/>
      <c r="G101" s="5"/>
      <c r="H101" s="6"/>
      <c r="I101" s="6"/>
      <c r="J101" s="89">
        <v>1000000</v>
      </c>
      <c r="K101" s="8"/>
      <c r="L101" s="9"/>
      <c r="M101" s="10"/>
      <c r="N101" s="10"/>
      <c r="O101" s="10"/>
      <c r="P101" s="5"/>
      <c r="Q101" s="11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12"/>
      <c r="AJ101" s="13"/>
    </row>
    <row r="102" spans="1:106" ht="24.95" customHeight="1" outlineLevel="1" x14ac:dyDescent="0.15">
      <c r="A102" s="14">
        <v>1</v>
      </c>
      <c r="B102" s="14"/>
      <c r="C102" s="15"/>
      <c r="D102" s="16"/>
      <c r="E102" s="15"/>
      <c r="F102" s="15"/>
      <c r="G102" s="15"/>
      <c r="H102" s="16"/>
      <c r="I102" s="16"/>
      <c r="J102" s="90"/>
      <c r="K102" s="18"/>
      <c r="L102" s="15"/>
      <c r="M102" s="19"/>
      <c r="N102" s="19"/>
      <c r="O102" s="19"/>
      <c r="P102" s="15"/>
      <c r="Q102" s="15"/>
      <c r="R102" s="19"/>
      <c r="S102" s="19"/>
      <c r="T102" s="19"/>
      <c r="U102" s="8">
        <f>SUM(R102:T102)</f>
        <v>0</v>
      </c>
      <c r="V102" s="19"/>
      <c r="W102" s="19"/>
      <c r="X102" s="19"/>
      <c r="Y102" s="8">
        <f>SUM(V102:X102)</f>
        <v>0</v>
      </c>
      <c r="Z102" s="19"/>
      <c r="AA102" s="19"/>
      <c r="AB102" s="19"/>
      <c r="AC102" s="8">
        <f>SUM(Z102:AB102)</f>
        <v>0</v>
      </c>
      <c r="AD102" s="19"/>
      <c r="AE102" s="19"/>
      <c r="AF102" s="19"/>
      <c r="AG102" s="8">
        <f>SUM(AD102:AF102)</f>
        <v>0</v>
      </c>
      <c r="AH102" s="8">
        <f>SUM(U102,Y102,AC102,AG102)</f>
        <v>0</v>
      </c>
      <c r="AI102" s="20">
        <f>IF(ISERROR(AH102/J101),0,AH102/J101)</f>
        <v>0</v>
      </c>
      <c r="AJ102" s="20">
        <f>IF(ISERROR(AH102/$AH$133),"-",AH102/$AH$133)</f>
        <v>0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95" customHeight="1" outlineLevel="1" x14ac:dyDescent="0.15">
      <c r="A103" s="14">
        <v>2</v>
      </c>
      <c r="B103" s="14"/>
      <c r="C103" s="15"/>
      <c r="D103" s="16"/>
      <c r="E103" s="15"/>
      <c r="F103" s="15"/>
      <c r="G103" s="15"/>
      <c r="H103" s="16"/>
      <c r="I103" s="16"/>
      <c r="J103" s="91"/>
      <c r="K103" s="18"/>
      <c r="L103" s="15"/>
      <c r="M103" s="19"/>
      <c r="N103" s="19"/>
      <c r="O103" s="19"/>
      <c r="P103" s="15"/>
      <c r="Q103" s="15"/>
      <c r="R103" s="19"/>
      <c r="S103" s="19"/>
      <c r="T103" s="19"/>
      <c r="U103" s="8">
        <f>SUM(R103:T103)</f>
        <v>0</v>
      </c>
      <c r="V103" s="19"/>
      <c r="W103" s="19"/>
      <c r="X103" s="19"/>
      <c r="Y103" s="8">
        <f>SUM(V103:X103)</f>
        <v>0</v>
      </c>
      <c r="Z103" s="19"/>
      <c r="AA103" s="19"/>
      <c r="AB103" s="19"/>
      <c r="AC103" s="8">
        <f>SUM(Z103:AB103)</f>
        <v>0</v>
      </c>
      <c r="AD103" s="19"/>
      <c r="AE103" s="19"/>
      <c r="AF103" s="19"/>
      <c r="AG103" s="8">
        <f>SUM(AD103:AF103)</f>
        <v>0</v>
      </c>
      <c r="AH103" s="8">
        <f>SUM(U103,Y103,AC103,AG103)</f>
        <v>0</v>
      </c>
      <c r="AI103" s="20">
        <f>IF(ISERROR(AH103/J103),0,AH103/J103)</f>
        <v>0</v>
      </c>
      <c r="AJ103" s="20">
        <f>IF(ISERROR(AH103/$AH$133),"-",AH103/$AH$133)</f>
        <v>0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s="22" customFormat="1" ht="24.95" customHeight="1" x14ac:dyDescent="0.25">
      <c r="A104" s="79" t="s">
        <v>88</v>
      </c>
      <c r="B104" s="79"/>
      <c r="C104" s="79"/>
      <c r="D104" s="79"/>
      <c r="E104" s="79"/>
      <c r="F104" s="79"/>
      <c r="G104" s="79"/>
      <c r="H104" s="79"/>
      <c r="I104" s="79"/>
      <c r="J104" s="56">
        <f>+J101</f>
        <v>1000000</v>
      </c>
      <c r="K104" s="56">
        <f>SUM(K102:K103)</f>
        <v>0</v>
      </c>
      <c r="L104" s="55"/>
      <c r="M104" s="56">
        <f>SUM(M102:M103)</f>
        <v>0</v>
      </c>
      <c r="N104" s="56">
        <f>SUM(N102:N103)</f>
        <v>0</v>
      </c>
      <c r="O104" s="56">
        <f>SUM(O102:O103)</f>
        <v>0</v>
      </c>
      <c r="P104" s="57"/>
      <c r="Q104" s="58"/>
      <c r="R104" s="56">
        <f t="shared" ref="R104:AH104" si="34">SUM(R102:R103)</f>
        <v>0</v>
      </c>
      <c r="S104" s="56">
        <f t="shared" si="34"/>
        <v>0</v>
      </c>
      <c r="T104" s="56">
        <f t="shared" si="34"/>
        <v>0</v>
      </c>
      <c r="U104" s="56">
        <f t="shared" si="34"/>
        <v>0</v>
      </c>
      <c r="V104" s="56">
        <f t="shared" si="34"/>
        <v>0</v>
      </c>
      <c r="W104" s="56">
        <f t="shared" si="34"/>
        <v>0</v>
      </c>
      <c r="X104" s="56">
        <f t="shared" si="34"/>
        <v>0</v>
      </c>
      <c r="Y104" s="56">
        <f t="shared" si="34"/>
        <v>0</v>
      </c>
      <c r="Z104" s="56">
        <f t="shared" si="34"/>
        <v>0</v>
      </c>
      <c r="AA104" s="56">
        <f t="shared" si="34"/>
        <v>0</v>
      </c>
      <c r="AB104" s="56">
        <f t="shared" si="34"/>
        <v>0</v>
      </c>
      <c r="AC104" s="56">
        <f t="shared" si="34"/>
        <v>0</v>
      </c>
      <c r="AD104" s="56">
        <f t="shared" si="34"/>
        <v>0</v>
      </c>
      <c r="AE104" s="56">
        <f t="shared" si="34"/>
        <v>0</v>
      </c>
      <c r="AF104" s="56">
        <f t="shared" si="34"/>
        <v>0</v>
      </c>
      <c r="AG104" s="56">
        <f t="shared" si="34"/>
        <v>0</v>
      </c>
      <c r="AH104" s="56">
        <f t="shared" si="34"/>
        <v>0</v>
      </c>
      <c r="AI104" s="59">
        <f>IF(ISERROR(AH104/J104),0,AH104/J104)</f>
        <v>0</v>
      </c>
      <c r="AJ104" s="59">
        <f>IF(ISERROR(AH104/$AH$133),0,AH104/$AH$133)</f>
        <v>0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24.95" customHeight="1" x14ac:dyDescent="0.25">
      <c r="A105" s="77" t="s">
        <v>71</v>
      </c>
      <c r="B105" s="77"/>
      <c r="C105" s="77"/>
      <c r="D105" s="77"/>
      <c r="E105" s="77"/>
      <c r="F105" s="4"/>
      <c r="G105" s="5"/>
      <c r="H105" s="6"/>
      <c r="I105" s="6"/>
      <c r="J105" s="89">
        <v>185036087</v>
      </c>
      <c r="K105" s="8"/>
      <c r="L105" s="9"/>
      <c r="M105" s="10"/>
      <c r="N105" s="10"/>
      <c r="O105" s="10"/>
      <c r="P105" s="5"/>
      <c r="Q105" s="11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12"/>
      <c r="AJ105" s="13"/>
    </row>
    <row r="106" spans="1:106" ht="24.95" customHeight="1" outlineLevel="1" x14ac:dyDescent="0.15">
      <c r="A106" s="14">
        <v>1</v>
      </c>
      <c r="B106" s="14"/>
      <c r="C106" s="76"/>
      <c r="D106" s="16"/>
      <c r="E106" s="76"/>
      <c r="F106" s="76"/>
      <c r="G106" s="76"/>
      <c r="H106" s="16"/>
      <c r="I106" s="16"/>
      <c r="J106" s="90"/>
      <c r="K106" s="41">
        <v>28560</v>
      </c>
      <c r="L106" s="39" t="s">
        <v>97</v>
      </c>
      <c r="M106" s="19"/>
      <c r="N106" s="19"/>
      <c r="O106" s="19"/>
      <c r="P106" s="15"/>
      <c r="Q106" s="15"/>
      <c r="R106" s="29">
        <v>14280</v>
      </c>
      <c r="S106" s="29"/>
      <c r="T106" s="29">
        <v>14280</v>
      </c>
      <c r="U106" s="8">
        <f>SUM(R106:T106)</f>
        <v>28560</v>
      </c>
      <c r="V106" s="19"/>
      <c r="W106" s="19"/>
      <c r="X106" s="19"/>
      <c r="Y106" s="8">
        <f>SUM(V106:X106)</f>
        <v>0</v>
      </c>
      <c r="Z106" s="19"/>
      <c r="AA106" s="19"/>
      <c r="AB106" s="19"/>
      <c r="AC106" s="8">
        <f>SUM(Z106:AB106)</f>
        <v>0</v>
      </c>
      <c r="AD106" s="19"/>
      <c r="AE106" s="19"/>
      <c r="AF106" s="19"/>
      <c r="AG106" s="8">
        <f>SUM(AD106:AF106)</f>
        <v>0</v>
      </c>
      <c r="AH106" s="8">
        <f>SUM(U106,Y106,AC106,AG106)</f>
        <v>28560</v>
      </c>
      <c r="AI106" s="20">
        <f>IF(ISERROR(AH106/$J$105),0,AH106/$J$105)</f>
        <v>1.5434827045386016E-4</v>
      </c>
      <c r="AJ106" s="20">
        <f t="shared" ref="AJ106:AJ127" si="35">IF(ISERROR(AH106/$AH$133),"-",AH106/$AH$133)</f>
        <v>5.9520036428262966E-5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95" customHeight="1" outlineLevel="1" x14ac:dyDescent="0.15">
      <c r="A107" s="14">
        <v>2</v>
      </c>
      <c r="B107" s="14"/>
      <c r="C107" s="76"/>
      <c r="D107" s="16"/>
      <c r="E107" s="76"/>
      <c r="F107" s="76"/>
      <c r="G107" s="76"/>
      <c r="H107" s="16"/>
      <c r="I107" s="16"/>
      <c r="J107" s="90"/>
      <c r="K107" s="41">
        <v>53676837</v>
      </c>
      <c r="L107" s="39" t="s">
        <v>98</v>
      </c>
      <c r="M107" s="19"/>
      <c r="N107" s="19"/>
      <c r="O107" s="19"/>
      <c r="P107" s="15"/>
      <c r="Q107" s="15"/>
      <c r="R107" s="29">
        <v>8802918</v>
      </c>
      <c r="S107" s="29">
        <v>4431546</v>
      </c>
      <c r="T107" s="29">
        <v>4675948</v>
      </c>
      <c r="U107" s="8">
        <f>SUM(R107:T107)</f>
        <v>17910412</v>
      </c>
      <c r="V107" s="19">
        <v>4628749</v>
      </c>
      <c r="W107" s="19">
        <v>6034043</v>
      </c>
      <c r="X107" s="19">
        <v>188972</v>
      </c>
      <c r="Y107" s="8">
        <f t="shared" ref="Y107:Y127" si="36">SUM(V107:X107)</f>
        <v>10851764</v>
      </c>
      <c r="Z107" s="19"/>
      <c r="AA107" s="19"/>
      <c r="AB107" s="19"/>
      <c r="AC107" s="8">
        <f t="shared" ref="AC107:AC127" si="37">SUM(Z107:AB107)</f>
        <v>0</v>
      </c>
      <c r="AD107" s="19"/>
      <c r="AE107" s="19"/>
      <c r="AF107" s="19"/>
      <c r="AG107" s="8">
        <f t="shared" ref="AG107:AG127" si="38">SUM(AD107:AF107)</f>
        <v>0</v>
      </c>
      <c r="AH107" s="8">
        <f t="shared" ref="AH107:AH127" si="39">SUM(U107,Y107,AC107,AG107)</f>
        <v>28762176</v>
      </c>
      <c r="AI107" s="20">
        <f t="shared" ref="AI107:AI127" si="40">IF(ISERROR(AH107/$J$105),0,AH107/$J$105)</f>
        <v>0.15544090056335877</v>
      </c>
      <c r="AJ107" s="20">
        <f t="shared" si="35"/>
        <v>5.994137826597027E-2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24.95" customHeight="1" outlineLevel="1" x14ac:dyDescent="0.15">
      <c r="A108" s="14">
        <v>3</v>
      </c>
      <c r="B108" s="14"/>
      <c r="C108" s="75" t="s">
        <v>323</v>
      </c>
      <c r="D108" s="69">
        <v>45741</v>
      </c>
      <c r="E108" s="75" t="s">
        <v>243</v>
      </c>
      <c r="F108" s="75" t="s">
        <v>123</v>
      </c>
      <c r="G108" s="76"/>
      <c r="H108" s="16"/>
      <c r="I108" s="16"/>
      <c r="J108" s="90"/>
      <c r="K108" s="41">
        <v>8117000</v>
      </c>
      <c r="L108" s="39"/>
      <c r="M108" s="19"/>
      <c r="N108" s="19"/>
      <c r="O108" s="19"/>
      <c r="P108" s="15"/>
      <c r="Q108" s="15"/>
      <c r="R108" s="29"/>
      <c r="S108" s="29"/>
      <c r="T108" s="29"/>
      <c r="U108" s="8"/>
      <c r="V108" s="19"/>
      <c r="W108" s="19"/>
      <c r="X108" s="19">
        <v>8117000</v>
      </c>
      <c r="Y108" s="8">
        <f t="shared" si="36"/>
        <v>8117000</v>
      </c>
      <c r="Z108" s="19"/>
      <c r="AA108" s="19"/>
      <c r="AB108" s="19"/>
      <c r="AC108" s="8">
        <f t="shared" si="37"/>
        <v>0</v>
      </c>
      <c r="AD108" s="19"/>
      <c r="AE108" s="19"/>
      <c r="AF108" s="19"/>
      <c r="AG108" s="8">
        <f t="shared" si="38"/>
        <v>0</v>
      </c>
      <c r="AH108" s="8">
        <f t="shared" si="39"/>
        <v>8117000</v>
      </c>
      <c r="AI108" s="20">
        <f t="shared" si="40"/>
        <v>4.3867118742086236E-2</v>
      </c>
      <c r="AJ108" s="20">
        <f t="shared" si="35"/>
        <v>1.6916111193564794E-2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24.95" customHeight="1" outlineLevel="1" x14ac:dyDescent="0.15">
      <c r="A109" s="14">
        <v>4</v>
      </c>
      <c r="B109" s="14"/>
      <c r="C109" s="75" t="s">
        <v>324</v>
      </c>
      <c r="D109" s="69">
        <v>45757</v>
      </c>
      <c r="E109" s="75" t="s">
        <v>325</v>
      </c>
      <c r="F109" s="75" t="s">
        <v>123</v>
      </c>
      <c r="G109" s="76"/>
      <c r="H109" s="16"/>
      <c r="I109" s="16"/>
      <c r="J109" s="90"/>
      <c r="K109" s="41">
        <v>4059000</v>
      </c>
      <c r="L109" s="39"/>
      <c r="M109" s="19"/>
      <c r="N109" s="19"/>
      <c r="O109" s="19"/>
      <c r="P109" s="15"/>
      <c r="Q109" s="15"/>
      <c r="R109" s="29"/>
      <c r="S109" s="29"/>
      <c r="T109" s="29"/>
      <c r="U109" s="8"/>
      <c r="V109" s="19"/>
      <c r="W109" s="19"/>
      <c r="X109" s="19">
        <v>4059000</v>
      </c>
      <c r="Y109" s="8">
        <f t="shared" si="36"/>
        <v>4059000</v>
      </c>
      <c r="Z109" s="19"/>
      <c r="AA109" s="19"/>
      <c r="AB109" s="19"/>
      <c r="AC109" s="8">
        <f t="shared" si="37"/>
        <v>0</v>
      </c>
      <c r="AD109" s="19"/>
      <c r="AE109" s="19"/>
      <c r="AF109" s="19"/>
      <c r="AG109" s="8">
        <f t="shared" si="38"/>
        <v>0</v>
      </c>
      <c r="AH109" s="8">
        <f t="shared" si="39"/>
        <v>4059000</v>
      </c>
      <c r="AI109" s="20">
        <f t="shared" si="40"/>
        <v>2.1936261546646303E-2</v>
      </c>
      <c r="AJ109" s="20">
        <f t="shared" si="35"/>
        <v>8.4590976142268695E-3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24.95" customHeight="1" outlineLevel="1" x14ac:dyDescent="0.15">
      <c r="A110" s="14">
        <v>5</v>
      </c>
      <c r="B110" s="14"/>
      <c r="C110" s="75" t="s">
        <v>326</v>
      </c>
      <c r="D110" s="69">
        <v>45762</v>
      </c>
      <c r="E110" s="75" t="s">
        <v>327</v>
      </c>
      <c r="F110" s="75" t="s">
        <v>123</v>
      </c>
      <c r="G110" s="76"/>
      <c r="H110" s="16"/>
      <c r="I110" s="16"/>
      <c r="J110" s="90"/>
      <c r="K110" s="41">
        <v>1945000</v>
      </c>
      <c r="L110" s="39"/>
      <c r="M110" s="19"/>
      <c r="N110" s="19"/>
      <c r="O110" s="19"/>
      <c r="P110" s="15"/>
      <c r="Q110" s="15"/>
      <c r="R110" s="29"/>
      <c r="S110" s="29"/>
      <c r="T110" s="29"/>
      <c r="U110" s="8"/>
      <c r="V110" s="19"/>
      <c r="W110" s="19"/>
      <c r="X110" s="19">
        <v>1945000</v>
      </c>
      <c r="Y110" s="8">
        <f t="shared" si="36"/>
        <v>1945000</v>
      </c>
      <c r="Z110" s="19"/>
      <c r="AA110" s="19"/>
      <c r="AB110" s="19"/>
      <c r="AC110" s="8">
        <f t="shared" si="37"/>
        <v>0</v>
      </c>
      <c r="AD110" s="19"/>
      <c r="AE110" s="19"/>
      <c r="AF110" s="19"/>
      <c r="AG110" s="8">
        <f t="shared" si="38"/>
        <v>0</v>
      </c>
      <c r="AH110" s="8">
        <f t="shared" si="39"/>
        <v>1945000</v>
      </c>
      <c r="AI110" s="20">
        <f t="shared" si="40"/>
        <v>1.0511463096385084E-2</v>
      </c>
      <c r="AJ110" s="20">
        <f t="shared" si="35"/>
        <v>4.0534478589976004E-3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24.95" customHeight="1" outlineLevel="1" x14ac:dyDescent="0.15">
      <c r="A111" s="14">
        <v>6</v>
      </c>
      <c r="B111" s="14"/>
      <c r="C111" s="75" t="s">
        <v>328</v>
      </c>
      <c r="D111" s="69">
        <v>45726</v>
      </c>
      <c r="E111" s="75" t="s">
        <v>236</v>
      </c>
      <c r="F111" s="75" t="s">
        <v>123</v>
      </c>
      <c r="G111" s="76"/>
      <c r="H111" s="16"/>
      <c r="I111" s="16"/>
      <c r="J111" s="91"/>
      <c r="K111" s="41">
        <v>10146000</v>
      </c>
      <c r="L111" s="39"/>
      <c r="M111" s="19"/>
      <c r="N111" s="19"/>
      <c r="O111" s="19"/>
      <c r="P111" s="15"/>
      <c r="Q111" s="15"/>
      <c r="R111" s="29"/>
      <c r="S111" s="29"/>
      <c r="T111" s="29"/>
      <c r="U111" s="8"/>
      <c r="V111" s="19"/>
      <c r="W111" s="19"/>
      <c r="X111" s="19">
        <v>10146000</v>
      </c>
      <c r="Y111" s="8">
        <f t="shared" si="36"/>
        <v>10146000</v>
      </c>
      <c r="Z111" s="19"/>
      <c r="AA111" s="19"/>
      <c r="AB111" s="19"/>
      <c r="AC111" s="8">
        <f t="shared" si="37"/>
        <v>0</v>
      </c>
      <c r="AD111" s="19"/>
      <c r="AE111" s="19"/>
      <c r="AF111" s="19"/>
      <c r="AG111" s="8">
        <f t="shared" si="38"/>
        <v>0</v>
      </c>
      <c r="AH111" s="8">
        <f t="shared" si="39"/>
        <v>10146000</v>
      </c>
      <c r="AI111" s="20">
        <f t="shared" si="40"/>
        <v>5.4832547339806206E-2</v>
      </c>
      <c r="AJ111" s="20">
        <f t="shared" si="35"/>
        <v>2.1144617983233756E-2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24.95" customHeight="1" outlineLevel="1" x14ac:dyDescent="0.15">
      <c r="A112" s="14">
        <v>7</v>
      </c>
      <c r="B112" s="14"/>
      <c r="C112" s="75" t="s">
        <v>330</v>
      </c>
      <c r="D112" s="69">
        <v>45757</v>
      </c>
      <c r="E112" s="75" t="s">
        <v>241</v>
      </c>
      <c r="F112" s="75" t="s">
        <v>123</v>
      </c>
      <c r="G112" s="76"/>
      <c r="H112" s="16"/>
      <c r="I112" s="16"/>
      <c r="J112" s="72"/>
      <c r="K112" s="41">
        <v>2030000</v>
      </c>
      <c r="L112" s="39"/>
      <c r="M112" s="19"/>
      <c r="N112" s="19"/>
      <c r="O112" s="19"/>
      <c r="P112" s="15"/>
      <c r="Q112" s="15"/>
      <c r="R112" s="29"/>
      <c r="S112" s="29"/>
      <c r="T112" s="29"/>
      <c r="U112" s="8"/>
      <c r="V112" s="19"/>
      <c r="W112" s="19">
        <v>2030000</v>
      </c>
      <c r="X112" s="19"/>
      <c r="Y112" s="8">
        <f t="shared" si="36"/>
        <v>2030000</v>
      </c>
      <c r="Z112" s="19"/>
      <c r="AA112" s="19"/>
      <c r="AB112" s="19"/>
      <c r="AC112" s="8">
        <f t="shared" si="37"/>
        <v>0</v>
      </c>
      <c r="AD112" s="19"/>
      <c r="AE112" s="19"/>
      <c r="AF112" s="19"/>
      <c r="AG112" s="8">
        <f t="shared" si="38"/>
        <v>0</v>
      </c>
      <c r="AH112" s="8">
        <f t="shared" si="39"/>
        <v>2030000</v>
      </c>
      <c r="AI112" s="20">
        <f t="shared" si="40"/>
        <v>1.0970832948926335E-2</v>
      </c>
      <c r="AJ112" s="20">
        <f t="shared" si="35"/>
        <v>4.2305908245579074E-3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24.95" customHeight="1" outlineLevel="1" x14ac:dyDescent="0.15">
      <c r="A113" s="14">
        <v>8</v>
      </c>
      <c r="B113" s="14"/>
      <c r="C113" s="75" t="s">
        <v>332</v>
      </c>
      <c r="D113" s="69">
        <v>45741</v>
      </c>
      <c r="E113" s="75" t="s">
        <v>196</v>
      </c>
      <c r="F113" s="75" t="s">
        <v>123</v>
      </c>
      <c r="G113" s="76"/>
      <c r="H113" s="16"/>
      <c r="I113" s="16"/>
      <c r="J113" s="72"/>
      <c r="K113" s="41">
        <v>10146000</v>
      </c>
      <c r="L113" s="39"/>
      <c r="M113" s="19"/>
      <c r="N113" s="19"/>
      <c r="O113" s="19"/>
      <c r="P113" s="15"/>
      <c r="Q113" s="15"/>
      <c r="R113" s="29"/>
      <c r="S113" s="29"/>
      <c r="T113" s="29"/>
      <c r="U113" s="8"/>
      <c r="V113" s="19"/>
      <c r="W113" s="19">
        <v>10146000</v>
      </c>
      <c r="X113" s="19"/>
      <c r="Y113" s="8">
        <f t="shared" si="36"/>
        <v>10146000</v>
      </c>
      <c r="Z113" s="19"/>
      <c r="AA113" s="19"/>
      <c r="AB113" s="19"/>
      <c r="AC113" s="8">
        <f t="shared" si="37"/>
        <v>0</v>
      </c>
      <c r="AD113" s="19"/>
      <c r="AE113" s="19"/>
      <c r="AF113" s="19"/>
      <c r="AG113" s="8">
        <f t="shared" si="38"/>
        <v>0</v>
      </c>
      <c r="AH113" s="8">
        <f t="shared" si="39"/>
        <v>10146000</v>
      </c>
      <c r="AI113" s="20">
        <f t="shared" si="40"/>
        <v>5.4832547339806206E-2</v>
      </c>
      <c r="AJ113" s="20">
        <f t="shared" si="35"/>
        <v>2.1144617983233756E-2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24.95" customHeight="1" outlineLevel="1" x14ac:dyDescent="0.15">
      <c r="A114" s="14">
        <v>9</v>
      </c>
      <c r="B114" s="14"/>
      <c r="C114" s="75" t="s">
        <v>329</v>
      </c>
      <c r="D114" s="69">
        <v>45741</v>
      </c>
      <c r="E114" s="75" t="s">
        <v>245</v>
      </c>
      <c r="F114" s="75" t="s">
        <v>123</v>
      </c>
      <c r="G114" s="76"/>
      <c r="H114" s="16"/>
      <c r="I114" s="16"/>
      <c r="J114" s="72"/>
      <c r="K114" s="41">
        <v>1945000</v>
      </c>
      <c r="L114" s="39"/>
      <c r="M114" s="19"/>
      <c r="N114" s="19"/>
      <c r="O114" s="19"/>
      <c r="P114" s="15"/>
      <c r="Q114" s="15"/>
      <c r="R114" s="29"/>
      <c r="S114" s="29"/>
      <c r="T114" s="29"/>
      <c r="U114" s="8"/>
      <c r="V114" s="19"/>
      <c r="W114" s="19"/>
      <c r="X114" s="19">
        <v>1945000</v>
      </c>
      <c r="Y114" s="8">
        <f t="shared" si="36"/>
        <v>1945000</v>
      </c>
      <c r="Z114" s="19"/>
      <c r="AA114" s="19"/>
      <c r="AB114" s="19"/>
      <c r="AC114" s="8">
        <f t="shared" si="37"/>
        <v>0</v>
      </c>
      <c r="AD114" s="19"/>
      <c r="AE114" s="19"/>
      <c r="AF114" s="19"/>
      <c r="AG114" s="8">
        <f t="shared" si="38"/>
        <v>0</v>
      </c>
      <c r="AH114" s="8">
        <f t="shared" si="39"/>
        <v>1945000</v>
      </c>
      <c r="AI114" s="20">
        <f t="shared" si="40"/>
        <v>1.0511463096385084E-2</v>
      </c>
      <c r="AJ114" s="20">
        <f t="shared" si="35"/>
        <v>4.0534478589976004E-3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24.95" customHeight="1" outlineLevel="1" x14ac:dyDescent="0.15">
      <c r="A115" s="14">
        <v>10</v>
      </c>
      <c r="B115" s="14"/>
      <c r="C115" s="75" t="s">
        <v>335</v>
      </c>
      <c r="D115" s="69">
        <v>45768</v>
      </c>
      <c r="E115" s="75" t="s">
        <v>336</v>
      </c>
      <c r="F115" s="75" t="s">
        <v>123</v>
      </c>
      <c r="G115" s="76"/>
      <c r="H115" s="16"/>
      <c r="I115" s="16"/>
      <c r="J115" s="72"/>
      <c r="K115" s="41">
        <v>3983000</v>
      </c>
      <c r="L115" s="39"/>
      <c r="M115" s="19"/>
      <c r="N115" s="19"/>
      <c r="O115" s="19"/>
      <c r="P115" s="15"/>
      <c r="Q115" s="15"/>
      <c r="R115" s="29"/>
      <c r="S115" s="29"/>
      <c r="T115" s="29"/>
      <c r="U115" s="8"/>
      <c r="V115" s="19"/>
      <c r="W115" s="19">
        <v>3983000</v>
      </c>
      <c r="X115" s="19"/>
      <c r="Y115" s="8">
        <f t="shared" si="36"/>
        <v>3983000</v>
      </c>
      <c r="Z115" s="19"/>
      <c r="AA115" s="19"/>
      <c r="AB115" s="19"/>
      <c r="AC115" s="8">
        <f t="shared" si="37"/>
        <v>0</v>
      </c>
      <c r="AD115" s="19"/>
      <c r="AE115" s="19"/>
      <c r="AF115" s="19"/>
      <c r="AG115" s="8">
        <f t="shared" si="38"/>
        <v>0</v>
      </c>
      <c r="AH115" s="8">
        <f t="shared" si="39"/>
        <v>3983000</v>
      </c>
      <c r="AI115" s="20">
        <f t="shared" si="40"/>
        <v>2.1525530854962362E-2</v>
      </c>
      <c r="AJ115" s="20">
        <f t="shared" si="35"/>
        <v>8.3007109626670652E-3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24.95" customHeight="1" outlineLevel="1" x14ac:dyDescent="0.15">
      <c r="A116" s="14">
        <v>11</v>
      </c>
      <c r="B116" s="14"/>
      <c r="C116" s="75" t="s">
        <v>333</v>
      </c>
      <c r="D116" s="69">
        <v>45741</v>
      </c>
      <c r="E116" s="75" t="s">
        <v>239</v>
      </c>
      <c r="F116" s="75" t="s">
        <v>123</v>
      </c>
      <c r="G116" s="76"/>
      <c r="H116" s="16"/>
      <c r="I116" s="16"/>
      <c r="J116" s="72"/>
      <c r="K116" s="41">
        <v>4059000</v>
      </c>
      <c r="L116" s="39"/>
      <c r="M116" s="19"/>
      <c r="N116" s="19"/>
      <c r="O116" s="19"/>
      <c r="P116" s="15"/>
      <c r="Q116" s="15"/>
      <c r="R116" s="29"/>
      <c r="S116" s="29"/>
      <c r="T116" s="29"/>
      <c r="U116" s="8"/>
      <c r="V116" s="19"/>
      <c r="W116" s="19">
        <v>4059000</v>
      </c>
      <c r="X116" s="19"/>
      <c r="Y116" s="8">
        <f t="shared" si="36"/>
        <v>4059000</v>
      </c>
      <c r="Z116" s="19"/>
      <c r="AA116" s="19"/>
      <c r="AB116" s="19"/>
      <c r="AC116" s="8">
        <f t="shared" si="37"/>
        <v>0</v>
      </c>
      <c r="AD116" s="19"/>
      <c r="AE116" s="19"/>
      <c r="AF116" s="19"/>
      <c r="AG116" s="8">
        <f t="shared" si="38"/>
        <v>0</v>
      </c>
      <c r="AH116" s="8">
        <f t="shared" si="39"/>
        <v>4059000</v>
      </c>
      <c r="AI116" s="20">
        <f t="shared" si="40"/>
        <v>2.1936261546646303E-2</v>
      </c>
      <c r="AJ116" s="20">
        <f t="shared" si="35"/>
        <v>8.4590976142268695E-3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24.95" customHeight="1" outlineLevel="1" x14ac:dyDescent="0.15">
      <c r="A117" s="14">
        <v>12</v>
      </c>
      <c r="B117" s="14"/>
      <c r="C117" s="75" t="s">
        <v>334</v>
      </c>
      <c r="D117" s="69">
        <v>45741</v>
      </c>
      <c r="E117" s="75" t="s">
        <v>228</v>
      </c>
      <c r="F117" s="75" t="s">
        <v>123</v>
      </c>
      <c r="G117" s="76"/>
      <c r="H117" s="16"/>
      <c r="I117" s="16"/>
      <c r="J117" s="72"/>
      <c r="K117" s="41">
        <v>4059000</v>
      </c>
      <c r="L117" s="39"/>
      <c r="M117" s="19"/>
      <c r="N117" s="19"/>
      <c r="O117" s="19"/>
      <c r="P117" s="15"/>
      <c r="Q117" s="15"/>
      <c r="R117" s="29"/>
      <c r="S117" s="29"/>
      <c r="T117" s="29"/>
      <c r="U117" s="8"/>
      <c r="V117" s="19"/>
      <c r="W117" s="19">
        <v>4059000</v>
      </c>
      <c r="X117" s="19"/>
      <c r="Y117" s="8">
        <f t="shared" si="36"/>
        <v>4059000</v>
      </c>
      <c r="Z117" s="19"/>
      <c r="AA117" s="19"/>
      <c r="AB117" s="19"/>
      <c r="AC117" s="8">
        <f t="shared" si="37"/>
        <v>0</v>
      </c>
      <c r="AD117" s="19"/>
      <c r="AE117" s="19"/>
      <c r="AF117" s="19"/>
      <c r="AG117" s="8">
        <f t="shared" si="38"/>
        <v>0</v>
      </c>
      <c r="AH117" s="8">
        <f t="shared" si="39"/>
        <v>4059000</v>
      </c>
      <c r="AI117" s="20">
        <f t="shared" si="40"/>
        <v>2.1936261546646303E-2</v>
      </c>
      <c r="AJ117" s="20">
        <f t="shared" si="35"/>
        <v>8.4590976142268695E-3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24.95" customHeight="1" outlineLevel="1" x14ac:dyDescent="0.15">
      <c r="A118" s="14">
        <v>13</v>
      </c>
      <c r="B118" s="14"/>
      <c r="C118" s="75" t="s">
        <v>337</v>
      </c>
      <c r="D118" s="69">
        <v>45741</v>
      </c>
      <c r="E118" s="75" t="s">
        <v>338</v>
      </c>
      <c r="F118" s="75" t="s">
        <v>123</v>
      </c>
      <c r="G118" s="76"/>
      <c r="H118" s="16"/>
      <c r="I118" s="16"/>
      <c r="J118" s="72"/>
      <c r="K118" s="41">
        <v>6088000</v>
      </c>
      <c r="L118" s="39"/>
      <c r="M118" s="19"/>
      <c r="N118" s="19"/>
      <c r="O118" s="19"/>
      <c r="P118" s="15"/>
      <c r="Q118" s="15"/>
      <c r="R118" s="29"/>
      <c r="S118" s="29"/>
      <c r="T118" s="29"/>
      <c r="U118" s="8"/>
      <c r="V118" s="19"/>
      <c r="W118" s="19">
        <v>6088000</v>
      </c>
      <c r="X118" s="19"/>
      <c r="Y118" s="8">
        <f t="shared" si="36"/>
        <v>6088000</v>
      </c>
      <c r="Z118" s="19"/>
      <c r="AA118" s="19"/>
      <c r="AB118" s="19"/>
      <c r="AC118" s="8">
        <f t="shared" si="37"/>
        <v>0</v>
      </c>
      <c r="AD118" s="19"/>
      <c r="AE118" s="19"/>
      <c r="AF118" s="19"/>
      <c r="AG118" s="8">
        <f t="shared" si="38"/>
        <v>0</v>
      </c>
      <c r="AH118" s="8">
        <f t="shared" si="39"/>
        <v>6088000</v>
      </c>
      <c r="AI118" s="20">
        <f t="shared" si="40"/>
        <v>3.2901690144366273E-2</v>
      </c>
      <c r="AJ118" s="20">
        <f t="shared" si="35"/>
        <v>1.2687604403895832E-2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24.95" customHeight="1" outlineLevel="1" x14ac:dyDescent="0.15">
      <c r="A119" s="14">
        <v>14</v>
      </c>
      <c r="B119" s="14"/>
      <c r="C119" s="75" t="s">
        <v>339</v>
      </c>
      <c r="D119" s="69">
        <v>45741</v>
      </c>
      <c r="E119" s="75" t="s">
        <v>232</v>
      </c>
      <c r="F119" s="75" t="s">
        <v>123</v>
      </c>
      <c r="G119" s="76"/>
      <c r="H119" s="16"/>
      <c r="I119" s="16"/>
      <c r="J119" s="72"/>
      <c r="K119" s="41">
        <v>1992000</v>
      </c>
      <c r="L119" s="39"/>
      <c r="M119" s="19"/>
      <c r="N119" s="19"/>
      <c r="O119" s="19"/>
      <c r="P119" s="15"/>
      <c r="Q119" s="15"/>
      <c r="R119" s="29"/>
      <c r="S119" s="29"/>
      <c r="T119" s="29"/>
      <c r="U119" s="8"/>
      <c r="V119" s="19"/>
      <c r="W119" s="19">
        <v>1992000</v>
      </c>
      <c r="X119" s="19"/>
      <c r="Y119" s="8">
        <f t="shared" si="36"/>
        <v>1992000</v>
      </c>
      <c r="Z119" s="19"/>
      <c r="AA119" s="19"/>
      <c r="AB119" s="19"/>
      <c r="AC119" s="8">
        <f t="shared" si="37"/>
        <v>0</v>
      </c>
      <c r="AD119" s="19"/>
      <c r="AE119" s="19"/>
      <c r="AF119" s="19"/>
      <c r="AG119" s="8">
        <f t="shared" si="38"/>
        <v>0</v>
      </c>
      <c r="AH119" s="8">
        <f t="shared" si="39"/>
        <v>1992000</v>
      </c>
      <c r="AI119" s="20">
        <f t="shared" si="40"/>
        <v>1.0765467603084364E-2</v>
      </c>
      <c r="AJ119" s="20">
        <f t="shared" si="35"/>
        <v>4.1513974987780053E-3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24.95" customHeight="1" outlineLevel="1" x14ac:dyDescent="0.15">
      <c r="A120" s="14">
        <v>15</v>
      </c>
      <c r="B120" s="14"/>
      <c r="C120" s="75" t="s">
        <v>340</v>
      </c>
      <c r="D120" s="69">
        <v>45741</v>
      </c>
      <c r="E120" s="75" t="s">
        <v>247</v>
      </c>
      <c r="F120" s="75" t="s">
        <v>123</v>
      </c>
      <c r="G120" s="76"/>
      <c r="H120" s="16"/>
      <c r="I120" s="16"/>
      <c r="J120" s="72"/>
      <c r="K120" s="41">
        <v>2030000</v>
      </c>
      <c r="L120" s="39"/>
      <c r="M120" s="19"/>
      <c r="N120" s="19"/>
      <c r="O120" s="19"/>
      <c r="P120" s="15"/>
      <c r="Q120" s="15"/>
      <c r="R120" s="29"/>
      <c r="S120" s="29"/>
      <c r="T120" s="29"/>
      <c r="U120" s="8"/>
      <c r="V120" s="19"/>
      <c r="W120" s="19">
        <v>2030000</v>
      </c>
      <c r="X120" s="19"/>
      <c r="Y120" s="8">
        <f t="shared" si="36"/>
        <v>2030000</v>
      </c>
      <c r="Z120" s="19"/>
      <c r="AA120" s="19"/>
      <c r="AB120" s="19"/>
      <c r="AC120" s="8">
        <f t="shared" si="37"/>
        <v>0</v>
      </c>
      <c r="AD120" s="19"/>
      <c r="AE120" s="19"/>
      <c r="AF120" s="19"/>
      <c r="AG120" s="8">
        <f t="shared" si="38"/>
        <v>0</v>
      </c>
      <c r="AH120" s="8">
        <f t="shared" si="39"/>
        <v>2030000</v>
      </c>
      <c r="AI120" s="20">
        <f t="shared" si="40"/>
        <v>1.0970832948926335E-2</v>
      </c>
      <c r="AJ120" s="20">
        <f t="shared" si="35"/>
        <v>4.2305908245579074E-3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24.95" customHeight="1" outlineLevel="1" x14ac:dyDescent="0.15">
      <c r="A121" s="14">
        <v>16</v>
      </c>
      <c r="B121" s="14"/>
      <c r="C121" s="75" t="s">
        <v>341</v>
      </c>
      <c r="D121" s="69">
        <v>45741</v>
      </c>
      <c r="E121" s="75" t="s">
        <v>244</v>
      </c>
      <c r="F121" s="75" t="s">
        <v>123</v>
      </c>
      <c r="G121" s="76"/>
      <c r="H121" s="16"/>
      <c r="I121" s="16"/>
      <c r="J121" s="72"/>
      <c r="K121" s="41">
        <v>4059000</v>
      </c>
      <c r="L121" s="39"/>
      <c r="M121" s="19"/>
      <c r="N121" s="19"/>
      <c r="O121" s="19"/>
      <c r="P121" s="15"/>
      <c r="Q121" s="15"/>
      <c r="R121" s="29"/>
      <c r="S121" s="29"/>
      <c r="T121" s="29"/>
      <c r="U121" s="8"/>
      <c r="V121" s="19"/>
      <c r="W121" s="19">
        <v>4059000</v>
      </c>
      <c r="X121" s="19"/>
      <c r="Y121" s="8">
        <f t="shared" si="36"/>
        <v>4059000</v>
      </c>
      <c r="Z121" s="19"/>
      <c r="AA121" s="19"/>
      <c r="AB121" s="19"/>
      <c r="AC121" s="8">
        <f t="shared" si="37"/>
        <v>0</v>
      </c>
      <c r="AD121" s="19"/>
      <c r="AE121" s="19"/>
      <c r="AF121" s="19"/>
      <c r="AG121" s="8">
        <f t="shared" si="38"/>
        <v>0</v>
      </c>
      <c r="AH121" s="8">
        <f t="shared" si="39"/>
        <v>4059000</v>
      </c>
      <c r="AI121" s="20">
        <f t="shared" si="40"/>
        <v>2.1936261546646303E-2</v>
      </c>
      <c r="AJ121" s="20">
        <f t="shared" si="35"/>
        <v>8.4590976142268695E-3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24.95" customHeight="1" outlineLevel="1" x14ac:dyDescent="0.15">
      <c r="A122" s="14">
        <v>17</v>
      </c>
      <c r="B122" s="14"/>
      <c r="C122" s="75" t="s">
        <v>342</v>
      </c>
      <c r="D122" s="69">
        <v>45727</v>
      </c>
      <c r="E122" s="75" t="s">
        <v>234</v>
      </c>
      <c r="F122" s="75" t="s">
        <v>123</v>
      </c>
      <c r="G122" s="76"/>
      <c r="H122" s="16"/>
      <c r="I122" s="16"/>
      <c r="J122" s="72"/>
      <c r="K122" s="41">
        <v>4059000</v>
      </c>
      <c r="L122" s="39"/>
      <c r="M122" s="19"/>
      <c r="N122" s="19"/>
      <c r="O122" s="19"/>
      <c r="P122" s="15"/>
      <c r="Q122" s="15"/>
      <c r="R122" s="29"/>
      <c r="S122" s="29"/>
      <c r="T122" s="29"/>
      <c r="U122" s="8"/>
      <c r="V122" s="19"/>
      <c r="W122" s="19">
        <v>4059000</v>
      </c>
      <c r="X122" s="19"/>
      <c r="Y122" s="8">
        <f t="shared" si="36"/>
        <v>4059000</v>
      </c>
      <c r="Z122" s="19"/>
      <c r="AA122" s="19"/>
      <c r="AB122" s="19"/>
      <c r="AC122" s="8">
        <f t="shared" si="37"/>
        <v>0</v>
      </c>
      <c r="AD122" s="19"/>
      <c r="AE122" s="19"/>
      <c r="AF122" s="19"/>
      <c r="AG122" s="8">
        <f t="shared" si="38"/>
        <v>0</v>
      </c>
      <c r="AH122" s="8">
        <f t="shared" si="39"/>
        <v>4059000</v>
      </c>
      <c r="AI122" s="20">
        <f t="shared" si="40"/>
        <v>2.1936261546646303E-2</v>
      </c>
      <c r="AJ122" s="20">
        <f t="shared" si="35"/>
        <v>8.4590976142268695E-3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24.95" customHeight="1" outlineLevel="1" x14ac:dyDescent="0.15">
      <c r="A123" s="14">
        <v>18</v>
      </c>
      <c r="B123" s="14"/>
      <c r="C123" s="75" t="s">
        <v>343</v>
      </c>
      <c r="D123" s="69">
        <v>45741</v>
      </c>
      <c r="E123" s="75" t="s">
        <v>227</v>
      </c>
      <c r="F123" s="75" t="s">
        <v>123</v>
      </c>
      <c r="G123" s="76"/>
      <c r="H123" s="16"/>
      <c r="I123" s="16"/>
      <c r="J123" s="72"/>
      <c r="K123" s="41">
        <v>4059000</v>
      </c>
      <c r="L123" s="39"/>
      <c r="M123" s="19"/>
      <c r="N123" s="19"/>
      <c r="O123" s="19"/>
      <c r="P123" s="15"/>
      <c r="Q123" s="15"/>
      <c r="R123" s="29"/>
      <c r="S123" s="29"/>
      <c r="T123" s="29"/>
      <c r="U123" s="8"/>
      <c r="V123" s="19">
        <v>4059000</v>
      </c>
      <c r="W123" s="19"/>
      <c r="X123" s="19"/>
      <c r="Y123" s="8">
        <f t="shared" si="36"/>
        <v>4059000</v>
      </c>
      <c r="Z123" s="19"/>
      <c r="AA123" s="19"/>
      <c r="AB123" s="19"/>
      <c r="AC123" s="8">
        <f t="shared" si="37"/>
        <v>0</v>
      </c>
      <c r="AD123" s="19"/>
      <c r="AE123" s="19"/>
      <c r="AF123" s="19"/>
      <c r="AG123" s="8">
        <f t="shared" si="38"/>
        <v>0</v>
      </c>
      <c r="AH123" s="8">
        <f t="shared" si="39"/>
        <v>4059000</v>
      </c>
      <c r="AI123" s="20">
        <f t="shared" si="40"/>
        <v>2.1936261546646303E-2</v>
      </c>
      <c r="AJ123" s="20">
        <f t="shared" si="35"/>
        <v>8.4590976142268695E-3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24.95" customHeight="1" outlineLevel="1" x14ac:dyDescent="0.15">
      <c r="A124" s="14">
        <v>19</v>
      </c>
      <c r="B124" s="14"/>
      <c r="C124" s="75" t="s">
        <v>331</v>
      </c>
      <c r="D124" s="69">
        <v>45741</v>
      </c>
      <c r="E124" s="75" t="s">
        <v>230</v>
      </c>
      <c r="F124" s="75" t="s">
        <v>123</v>
      </c>
      <c r="G124" s="76"/>
      <c r="H124" s="16"/>
      <c r="I124" s="16"/>
      <c r="J124" s="72"/>
      <c r="K124" s="41">
        <v>1945000</v>
      </c>
      <c r="L124" s="39"/>
      <c r="M124" s="19"/>
      <c r="N124" s="19"/>
      <c r="O124" s="19"/>
      <c r="P124" s="15"/>
      <c r="Q124" s="15"/>
      <c r="R124" s="29"/>
      <c r="S124" s="29"/>
      <c r="T124" s="29"/>
      <c r="U124" s="8"/>
      <c r="V124" s="19"/>
      <c r="W124" s="19">
        <v>1945000</v>
      </c>
      <c r="X124" s="19"/>
      <c r="Y124" s="8">
        <f t="shared" si="36"/>
        <v>1945000</v>
      </c>
      <c r="Z124" s="19"/>
      <c r="AA124" s="19"/>
      <c r="AB124" s="19"/>
      <c r="AC124" s="8">
        <f t="shared" si="37"/>
        <v>0</v>
      </c>
      <c r="AD124" s="19"/>
      <c r="AE124" s="19"/>
      <c r="AF124" s="19"/>
      <c r="AG124" s="8">
        <f t="shared" si="38"/>
        <v>0</v>
      </c>
      <c r="AH124" s="8">
        <f t="shared" si="39"/>
        <v>1945000</v>
      </c>
      <c r="AI124" s="20">
        <f t="shared" si="40"/>
        <v>1.0511463096385084E-2</v>
      </c>
      <c r="AJ124" s="20">
        <f t="shared" si="35"/>
        <v>4.0534478589976004E-3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24.95" customHeight="1" outlineLevel="1" x14ac:dyDescent="0.15">
      <c r="A125" s="14">
        <v>20</v>
      </c>
      <c r="B125" s="14"/>
      <c r="C125" s="75" t="s">
        <v>344</v>
      </c>
      <c r="D125" s="69">
        <v>45741</v>
      </c>
      <c r="E125" s="75" t="s">
        <v>233</v>
      </c>
      <c r="F125" s="75" t="s">
        <v>123</v>
      </c>
      <c r="G125" s="76"/>
      <c r="H125" s="16"/>
      <c r="I125" s="16"/>
      <c r="J125" s="72"/>
      <c r="K125" s="41">
        <v>4059000</v>
      </c>
      <c r="L125" s="39"/>
      <c r="M125" s="19"/>
      <c r="N125" s="19"/>
      <c r="O125" s="19"/>
      <c r="P125" s="15"/>
      <c r="Q125" s="15"/>
      <c r="R125" s="29"/>
      <c r="S125" s="29"/>
      <c r="T125" s="29"/>
      <c r="U125" s="8"/>
      <c r="V125" s="19">
        <v>4059000</v>
      </c>
      <c r="W125" s="19"/>
      <c r="X125" s="19"/>
      <c r="Y125" s="8">
        <f t="shared" si="36"/>
        <v>4059000</v>
      </c>
      <c r="Z125" s="19"/>
      <c r="AA125" s="19"/>
      <c r="AB125" s="19"/>
      <c r="AC125" s="8">
        <f t="shared" si="37"/>
        <v>0</v>
      </c>
      <c r="AD125" s="19"/>
      <c r="AE125" s="19"/>
      <c r="AF125" s="19"/>
      <c r="AG125" s="8">
        <f t="shared" si="38"/>
        <v>0</v>
      </c>
      <c r="AH125" s="8">
        <f t="shared" si="39"/>
        <v>4059000</v>
      </c>
      <c r="AI125" s="20">
        <f t="shared" si="40"/>
        <v>2.1936261546646303E-2</v>
      </c>
      <c r="AJ125" s="20">
        <f t="shared" si="35"/>
        <v>8.4590976142268695E-3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24.95" customHeight="1" outlineLevel="1" x14ac:dyDescent="0.15">
      <c r="A126" s="14">
        <v>21</v>
      </c>
      <c r="B126" s="14"/>
      <c r="C126" s="75" t="s">
        <v>345</v>
      </c>
      <c r="D126" s="69">
        <v>45741</v>
      </c>
      <c r="E126" s="75" t="s">
        <v>346</v>
      </c>
      <c r="F126" s="75" t="s">
        <v>123</v>
      </c>
      <c r="G126" s="76"/>
      <c r="H126" s="16"/>
      <c r="I126" s="16"/>
      <c r="J126" s="72"/>
      <c r="K126" s="41">
        <v>1945000</v>
      </c>
      <c r="L126" s="39"/>
      <c r="M126" s="19"/>
      <c r="N126" s="19"/>
      <c r="O126" s="19"/>
      <c r="P126" s="15"/>
      <c r="Q126" s="15"/>
      <c r="R126" s="29"/>
      <c r="S126" s="29"/>
      <c r="T126" s="29"/>
      <c r="U126" s="8"/>
      <c r="V126" s="19">
        <v>1945000</v>
      </c>
      <c r="W126" s="19"/>
      <c r="X126" s="19"/>
      <c r="Y126" s="8">
        <f t="shared" si="36"/>
        <v>1945000</v>
      </c>
      <c r="Z126" s="19"/>
      <c r="AA126" s="19"/>
      <c r="AB126" s="19"/>
      <c r="AC126" s="8">
        <f t="shared" si="37"/>
        <v>0</v>
      </c>
      <c r="AD126" s="19"/>
      <c r="AE126" s="19"/>
      <c r="AF126" s="19"/>
      <c r="AG126" s="8">
        <f t="shared" si="38"/>
        <v>0</v>
      </c>
      <c r="AH126" s="8">
        <f t="shared" si="39"/>
        <v>1945000</v>
      </c>
      <c r="AI126" s="20">
        <f t="shared" si="40"/>
        <v>1.0511463096385084E-2</v>
      </c>
      <c r="AJ126" s="20">
        <f t="shared" si="35"/>
        <v>4.0534478589976004E-3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24.95" customHeight="1" outlineLevel="1" x14ac:dyDescent="0.15">
      <c r="A127" s="14">
        <v>22</v>
      </c>
      <c r="B127" s="14"/>
      <c r="C127" s="75" t="s">
        <v>347</v>
      </c>
      <c r="D127" s="69">
        <v>45729</v>
      </c>
      <c r="E127" s="75" t="s">
        <v>231</v>
      </c>
      <c r="F127" s="75" t="s">
        <v>123</v>
      </c>
      <c r="G127" s="76"/>
      <c r="H127" s="16"/>
      <c r="I127" s="16"/>
      <c r="J127" s="72"/>
      <c r="K127" s="29">
        <v>10146000</v>
      </c>
      <c r="L127" s="39"/>
      <c r="M127" s="19"/>
      <c r="N127" s="19"/>
      <c r="O127" s="19"/>
      <c r="P127" s="15"/>
      <c r="Q127" s="15"/>
      <c r="R127" s="29"/>
      <c r="S127" s="29"/>
      <c r="T127" s="29"/>
      <c r="U127" s="8"/>
      <c r="V127" s="19">
        <v>10146000</v>
      </c>
      <c r="W127" s="19"/>
      <c r="X127" s="19"/>
      <c r="Y127" s="8">
        <f t="shared" si="36"/>
        <v>10146000</v>
      </c>
      <c r="Z127" s="19"/>
      <c r="AA127" s="19"/>
      <c r="AB127" s="19"/>
      <c r="AC127" s="8">
        <f t="shared" si="37"/>
        <v>0</v>
      </c>
      <c r="AD127" s="19"/>
      <c r="AE127" s="19"/>
      <c r="AF127" s="19"/>
      <c r="AG127" s="8">
        <f t="shared" si="38"/>
        <v>0</v>
      </c>
      <c r="AH127" s="8">
        <f t="shared" si="39"/>
        <v>10146000</v>
      </c>
      <c r="AI127" s="20">
        <f t="shared" si="40"/>
        <v>5.4832547339806206E-2</v>
      </c>
      <c r="AJ127" s="20">
        <f t="shared" si="35"/>
        <v>2.1144617983233756E-2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s="22" customFormat="1" ht="24.95" customHeight="1" x14ac:dyDescent="0.25">
      <c r="A128" s="79" t="s">
        <v>72</v>
      </c>
      <c r="B128" s="79"/>
      <c r="C128" s="79"/>
      <c r="D128" s="79"/>
      <c r="E128" s="79"/>
      <c r="F128" s="79"/>
      <c r="G128" s="79"/>
      <c r="H128" s="79"/>
      <c r="I128" s="79"/>
      <c r="J128" s="56">
        <f>J105</f>
        <v>185036087</v>
      </c>
      <c r="K128" s="56">
        <f>SUM(K106:K127)</f>
        <v>144576397</v>
      </c>
      <c r="L128" s="55"/>
      <c r="M128" s="56">
        <f>SUM(M106:M107)</f>
        <v>0</v>
      </c>
      <c r="N128" s="56">
        <f>SUM(N106:N107)</f>
        <v>0</v>
      </c>
      <c r="O128" s="56">
        <f>SUM(O106:O107)</f>
        <v>0</v>
      </c>
      <c r="P128" s="57"/>
      <c r="Q128" s="58"/>
      <c r="R128" s="56">
        <f>SUM(R106:R107)</f>
        <v>8817198</v>
      </c>
      <c r="S128" s="56">
        <f>SUM(S106:S107)</f>
        <v>4431546</v>
      </c>
      <c r="T128" s="56">
        <f>SUM(T106:T107)</f>
        <v>4690228</v>
      </c>
      <c r="U128" s="56">
        <f>SUM(U106:U107)</f>
        <v>17938972</v>
      </c>
      <c r="V128" s="56">
        <f>SUM(V106:V127)</f>
        <v>24837749</v>
      </c>
      <c r="W128" s="56">
        <f>SUM(W106:W127)</f>
        <v>50484043</v>
      </c>
      <c r="X128" s="56">
        <f>SUM(X106:X127)</f>
        <v>26400972</v>
      </c>
      <c r="Y128" s="56">
        <f>SUM(Y106:Y127)</f>
        <v>101722764</v>
      </c>
      <c r="Z128" s="56">
        <f>SUM(Z106:Z107)</f>
        <v>0</v>
      </c>
      <c r="AA128" s="56">
        <f>SUM(AA106:AA107)</f>
        <v>0</v>
      </c>
      <c r="AB128" s="56">
        <f>SUM(AB106:AB107)</f>
        <v>0</v>
      </c>
      <c r="AC128" s="56">
        <f t="shared" ref="AC128:AH128" si="41">SUM(AC106:AC127)</f>
        <v>0</v>
      </c>
      <c r="AD128" s="56">
        <f t="shared" si="41"/>
        <v>0</v>
      </c>
      <c r="AE128" s="56">
        <f t="shared" si="41"/>
        <v>0</v>
      </c>
      <c r="AF128" s="56">
        <f t="shared" si="41"/>
        <v>0</v>
      </c>
      <c r="AG128" s="56">
        <f t="shared" si="41"/>
        <v>0</v>
      </c>
      <c r="AH128" s="56">
        <f t="shared" si="41"/>
        <v>119661736</v>
      </c>
      <c r="AI128" s="59">
        <f>IF(ISERROR(AH128/J128),0,AH128/J128)</f>
        <v>0.64669404730764757</v>
      </c>
      <c r="AJ128" s="59">
        <f>IF(ISERROR(AH128/$AH$133),0,AH128/$AH$133)</f>
        <v>0.24937923269569981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24.95" customHeight="1" x14ac:dyDescent="0.25">
      <c r="A129" s="77" t="s">
        <v>73</v>
      </c>
      <c r="B129" s="77"/>
      <c r="C129" s="77"/>
      <c r="D129" s="77"/>
      <c r="E129" s="77"/>
      <c r="F129" s="4"/>
      <c r="G129" s="5"/>
      <c r="H129" s="6"/>
      <c r="I129" s="6"/>
      <c r="J129" s="78">
        <v>782641891</v>
      </c>
      <c r="K129" s="8"/>
      <c r="L129" s="9"/>
      <c r="M129" s="10"/>
      <c r="N129" s="10"/>
      <c r="O129" s="10"/>
      <c r="P129" s="5"/>
      <c r="Q129" s="11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12"/>
      <c r="AJ129" s="13"/>
    </row>
    <row r="130" spans="1:106" ht="24.95" customHeight="1" outlineLevel="1" x14ac:dyDescent="0.25">
      <c r="A130" s="14">
        <v>1</v>
      </c>
      <c r="B130" s="14"/>
      <c r="C130" s="33"/>
      <c r="D130" s="34"/>
      <c r="E130" s="26"/>
      <c r="F130" s="26"/>
      <c r="G130" s="26"/>
      <c r="H130" s="36"/>
      <c r="I130" s="38"/>
      <c r="J130" s="78"/>
      <c r="K130" s="29">
        <f>24719761+150312302</f>
        <v>175032063</v>
      </c>
      <c r="L130" s="39" t="s">
        <v>97</v>
      </c>
      <c r="M130" s="31"/>
      <c r="N130" s="42"/>
      <c r="O130" s="31"/>
      <c r="P130" s="43"/>
      <c r="Q130" s="43"/>
      <c r="R130" s="19">
        <v>9858491</v>
      </c>
      <c r="S130" s="19">
        <v>9858491</v>
      </c>
      <c r="T130" s="19">
        <v>14542010</v>
      </c>
      <c r="U130" s="8">
        <f>SUM(R130:T130)</f>
        <v>34258992</v>
      </c>
      <c r="V130" s="19">
        <f>2052626+12489384</f>
        <v>14542010</v>
      </c>
      <c r="W130" s="19">
        <f>2052626+10928211</f>
        <v>12980837</v>
      </c>
      <c r="X130" s="19">
        <f>2065233+13421994</f>
        <v>15487227</v>
      </c>
      <c r="Y130" s="8">
        <f>SUM(V130:X130)</f>
        <v>43010074</v>
      </c>
      <c r="Z130" s="19"/>
      <c r="AA130" s="19"/>
      <c r="AB130" s="19"/>
      <c r="AC130" s="8">
        <f>SUM(Z130:AB130)</f>
        <v>0</v>
      </c>
      <c r="AD130" s="19"/>
      <c r="AE130" s="19">
        <v>0</v>
      </c>
      <c r="AF130" s="19">
        <v>0</v>
      </c>
      <c r="AG130" s="8">
        <f>SUM(AD130:AF130)</f>
        <v>0</v>
      </c>
      <c r="AH130" s="8">
        <f>SUM(U130,Y130,AC130,AG130)</f>
        <v>77269066</v>
      </c>
      <c r="AI130" s="20">
        <f>IF(ISERROR(AH130/J129),0,AH130/J129)</f>
        <v>9.8728507748635189E-2</v>
      </c>
      <c r="AJ130" s="20">
        <f>IF(ISERROR(AH130/$AH$133),"-",AH130/$AH$133)</f>
        <v>0.161031429380177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24.95" customHeight="1" outlineLevel="1" x14ac:dyDescent="0.3">
      <c r="A131" s="14">
        <v>2</v>
      </c>
      <c r="B131" s="14"/>
      <c r="C131" s="33"/>
      <c r="D131" s="34"/>
      <c r="E131" s="26"/>
      <c r="F131" s="26"/>
      <c r="G131" s="44"/>
      <c r="H131" s="36"/>
      <c r="I131" s="38"/>
      <c r="J131" s="78"/>
      <c r="K131" s="29">
        <v>92380616</v>
      </c>
      <c r="L131" s="39" t="s">
        <v>98</v>
      </c>
      <c r="M131" s="31"/>
      <c r="N131" s="42"/>
      <c r="O131" s="31"/>
      <c r="P131" s="43"/>
      <c r="Q131" s="43"/>
      <c r="R131" s="19">
        <v>4391432</v>
      </c>
      <c r="S131" s="19">
        <v>4391432</v>
      </c>
      <c r="T131" s="71">
        <v>4391432</v>
      </c>
      <c r="U131" s="8">
        <f>SUM(R131:T131)</f>
        <v>13174296</v>
      </c>
      <c r="V131" s="19">
        <v>4391432</v>
      </c>
      <c r="W131" s="19">
        <f>4391432</f>
        <v>4391432</v>
      </c>
      <c r="X131" s="19">
        <f>4391432</f>
        <v>4391432</v>
      </c>
      <c r="Y131" s="8">
        <f>SUM(V131:X131)</f>
        <v>13174296</v>
      </c>
      <c r="Z131" s="19"/>
      <c r="AA131" s="19"/>
      <c r="AB131" s="19"/>
      <c r="AC131" s="8">
        <f>SUM(Z131:AB131)</f>
        <v>0</v>
      </c>
      <c r="AD131" s="19"/>
      <c r="AE131" s="19">
        <v>0</v>
      </c>
      <c r="AF131" s="19">
        <v>0</v>
      </c>
      <c r="AG131" s="8">
        <f>SUM(AD131:AF131)</f>
        <v>0</v>
      </c>
      <c r="AH131" s="8">
        <f>SUM(U131,Y131,AC131,AG131)</f>
        <v>26348592</v>
      </c>
      <c r="AI131" s="20">
        <f>IF(ISERROR(AH131/J129),0,AH131/J129)</f>
        <v>3.3666217337707013E-2</v>
      </c>
      <c r="AJ131" s="20">
        <f>IF(ISERROR(AH131/$AH$133),"-",AH131/$AH$133)</f>
        <v>5.4911385002571367E-2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s="22" customFormat="1" ht="24.95" customHeight="1" x14ac:dyDescent="0.25">
      <c r="A132" s="79" t="s">
        <v>74</v>
      </c>
      <c r="B132" s="79"/>
      <c r="C132" s="79"/>
      <c r="D132" s="79"/>
      <c r="E132" s="79"/>
      <c r="F132" s="79"/>
      <c r="G132" s="79"/>
      <c r="H132" s="79"/>
      <c r="I132" s="79"/>
      <c r="J132" s="56">
        <f>J129</f>
        <v>782641891</v>
      </c>
      <c r="K132" s="56">
        <f>SUM(K130:K131)</f>
        <v>267412679</v>
      </c>
      <c r="L132" s="55"/>
      <c r="M132" s="56">
        <f>SUM(M130:M130)</f>
        <v>0</v>
      </c>
      <c r="N132" s="56">
        <f>SUM(N130:N130)</f>
        <v>0</v>
      </c>
      <c r="O132" s="56">
        <f>SUM(O130:O130)</f>
        <v>0</v>
      </c>
      <c r="P132" s="57"/>
      <c r="Q132" s="58"/>
      <c r="R132" s="56">
        <f>SUM(R130:R131)</f>
        <v>14249923</v>
      </c>
      <c r="S132" s="56">
        <f t="shared" ref="S132:X132" si="42">SUM(S130:S131)</f>
        <v>14249923</v>
      </c>
      <c r="T132" s="56">
        <f t="shared" si="42"/>
        <v>18933442</v>
      </c>
      <c r="U132" s="56">
        <f t="shared" si="42"/>
        <v>47433288</v>
      </c>
      <c r="V132" s="56">
        <f t="shared" si="42"/>
        <v>18933442</v>
      </c>
      <c r="W132" s="56">
        <f t="shared" si="42"/>
        <v>17372269</v>
      </c>
      <c r="X132" s="56">
        <f t="shared" si="42"/>
        <v>19878659</v>
      </c>
      <c r="Y132" s="56">
        <f t="shared" ref="Y132:AH132" si="43">SUM(Y130:Y131)</f>
        <v>56184370</v>
      </c>
      <c r="Z132" s="56">
        <f t="shared" si="43"/>
        <v>0</v>
      </c>
      <c r="AA132" s="56">
        <f t="shared" si="43"/>
        <v>0</v>
      </c>
      <c r="AB132" s="56">
        <f t="shared" si="43"/>
        <v>0</v>
      </c>
      <c r="AC132" s="56">
        <f t="shared" si="43"/>
        <v>0</v>
      </c>
      <c r="AD132" s="56">
        <f t="shared" si="43"/>
        <v>0</v>
      </c>
      <c r="AE132" s="56">
        <f t="shared" si="43"/>
        <v>0</v>
      </c>
      <c r="AF132" s="56">
        <f t="shared" si="43"/>
        <v>0</v>
      </c>
      <c r="AG132" s="56">
        <f t="shared" si="43"/>
        <v>0</v>
      </c>
      <c r="AH132" s="56">
        <f t="shared" si="43"/>
        <v>103617658</v>
      </c>
      <c r="AI132" s="59">
        <f>IF(ISERROR(AH132/J132),0,AH132/J132)</f>
        <v>0.1323947250863422</v>
      </c>
      <c r="AJ132" s="59">
        <f>IF(ISERROR(AH132/$AH$133),0,AH132/$AH$133)</f>
        <v>0.21594281438274837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s="45" customFormat="1" ht="44.25" customHeight="1" x14ac:dyDescent="0.25">
      <c r="A133" s="92" t="str">
        <f>"TOTAL ASIG."&amp;" "&amp;$A$5</f>
        <v>TOTAL ASIG. 24-03-345 "Programa Eje (Ley N°20,595)"</v>
      </c>
      <c r="B133" s="92"/>
      <c r="C133" s="92"/>
      <c r="D133" s="92"/>
      <c r="E133" s="92"/>
      <c r="F133" s="92"/>
      <c r="G133" s="92"/>
      <c r="H133" s="92"/>
      <c r="I133" s="92"/>
      <c r="J133" s="66">
        <f t="shared" ref="J133:AH133" si="44">SUM(J11,J15,J20,J24,J55,J59,J63,J73,J76,J84,J88,J92,J96,J100,J104,J128,J132)</f>
        <v>1472197000</v>
      </c>
      <c r="K133" s="66">
        <f t="shared" si="44"/>
        <v>781819740</v>
      </c>
      <c r="L133" s="66">
        <f t="shared" si="44"/>
        <v>0</v>
      </c>
      <c r="M133" s="66">
        <f t="shared" si="44"/>
        <v>0</v>
      </c>
      <c r="N133" s="66">
        <f t="shared" si="44"/>
        <v>0</v>
      </c>
      <c r="O133" s="66">
        <f t="shared" si="44"/>
        <v>0</v>
      </c>
      <c r="P133" s="66">
        <f t="shared" si="44"/>
        <v>0</v>
      </c>
      <c r="Q133" s="66">
        <f t="shared" si="44"/>
        <v>0</v>
      </c>
      <c r="R133" s="66">
        <f t="shared" si="44"/>
        <v>39182534</v>
      </c>
      <c r="S133" s="66">
        <f t="shared" si="44"/>
        <v>44718784</v>
      </c>
      <c r="T133" s="66">
        <f t="shared" si="44"/>
        <v>55075760</v>
      </c>
      <c r="U133" s="66">
        <f t="shared" si="44"/>
        <v>138977078</v>
      </c>
      <c r="V133" s="66">
        <f t="shared" si="44"/>
        <v>151664473</v>
      </c>
      <c r="W133" s="66">
        <f t="shared" si="44"/>
        <v>105546062</v>
      </c>
      <c r="X133" s="66">
        <f t="shared" si="44"/>
        <v>83650803</v>
      </c>
      <c r="Y133" s="66">
        <f t="shared" si="44"/>
        <v>340861338</v>
      </c>
      <c r="Z133" s="66">
        <f t="shared" si="44"/>
        <v>0</v>
      </c>
      <c r="AA133" s="66">
        <f t="shared" si="44"/>
        <v>0</v>
      </c>
      <c r="AB133" s="66">
        <f t="shared" si="44"/>
        <v>0</v>
      </c>
      <c r="AC133" s="66">
        <f t="shared" si="44"/>
        <v>0</v>
      </c>
      <c r="AD133" s="66">
        <f t="shared" si="44"/>
        <v>0</v>
      </c>
      <c r="AE133" s="66">
        <f t="shared" si="44"/>
        <v>0</v>
      </c>
      <c r="AF133" s="66">
        <f t="shared" si="44"/>
        <v>0</v>
      </c>
      <c r="AG133" s="66">
        <f t="shared" si="44"/>
        <v>0</v>
      </c>
      <c r="AH133" s="66">
        <f t="shared" si="44"/>
        <v>479838416</v>
      </c>
      <c r="AI133" s="68">
        <f>IF(ISERROR(AH133/J133),0,AH133/J133)</f>
        <v>0.32593356459767275</v>
      </c>
      <c r="AJ133" s="68">
        <f>IF(ISERROR(AH133/$AH$133),0,AH133/$AH$133)</f>
        <v>1</v>
      </c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</row>
    <row r="134" spans="1:106" x14ac:dyDescent="0.25">
      <c r="J134" s="47"/>
      <c r="R134" s="47"/>
      <c r="S134" s="47"/>
      <c r="T134" s="47"/>
      <c r="V134" s="47"/>
      <c r="W134" s="47"/>
      <c r="X134" s="47"/>
      <c r="Z134" s="47"/>
      <c r="AA134" s="47"/>
      <c r="AB134" s="47"/>
      <c r="AD134" s="47"/>
      <c r="AE134" s="47"/>
      <c r="AF134" s="47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x14ac:dyDescent="0.25">
      <c r="J135" s="47"/>
      <c r="R135" s="47"/>
      <c r="S135" s="47"/>
      <c r="T135" s="47"/>
      <c r="V135" s="47"/>
      <c r="W135" s="47"/>
      <c r="X135" s="47"/>
      <c r="Z135" s="47"/>
      <c r="AA135" s="47"/>
      <c r="AB135" s="47"/>
      <c r="AD135" s="47"/>
      <c r="AE135" s="47"/>
      <c r="AF135" s="47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x14ac:dyDescent="0.25">
      <c r="J136" s="47"/>
      <c r="R136" s="47"/>
      <c r="S136" s="47"/>
      <c r="T136" s="47"/>
      <c r="V136" s="47"/>
      <c r="W136" s="47"/>
      <c r="X136" s="47"/>
      <c r="Z136" s="47"/>
      <c r="AA136" s="47"/>
      <c r="AB136" s="47"/>
      <c r="AD136" s="47"/>
      <c r="AE136" s="47"/>
      <c r="AF136" s="47"/>
    </row>
    <row r="137" spans="1:106" x14ac:dyDescent="0.25">
      <c r="J137" s="47"/>
      <c r="R137" s="47"/>
      <c r="S137" s="47"/>
      <c r="T137" s="47"/>
      <c r="V137" s="47"/>
      <c r="W137" s="47"/>
      <c r="X137" s="47"/>
      <c r="Z137" s="47"/>
      <c r="AA137" s="47"/>
      <c r="AB137" s="47"/>
      <c r="AD137" s="47"/>
      <c r="AE137" s="47"/>
      <c r="AF137" s="47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x14ac:dyDescent="0.25">
      <c r="J138" s="47"/>
      <c r="R138" s="47"/>
      <c r="S138" s="47"/>
      <c r="T138" s="47"/>
      <c r="V138" s="47"/>
      <c r="W138" s="47"/>
      <c r="X138" s="47"/>
      <c r="Z138" s="47"/>
      <c r="AA138" s="47"/>
      <c r="AB138" s="47"/>
      <c r="AD138" s="47"/>
      <c r="AE138" s="47"/>
      <c r="AF138" s="47"/>
    </row>
    <row r="139" spans="1:106" x14ac:dyDescent="0.25">
      <c r="J139" s="47"/>
      <c r="R139" s="47"/>
      <c r="S139" s="47"/>
      <c r="T139" s="47"/>
      <c r="V139" s="47"/>
      <c r="W139" s="47"/>
      <c r="X139" s="47"/>
      <c r="Z139" s="47"/>
      <c r="AA139" s="47"/>
      <c r="AB139" s="47"/>
      <c r="AD139" s="47"/>
      <c r="AE139" s="47"/>
      <c r="AF139" s="47"/>
    </row>
    <row r="140" spans="1:106" x14ac:dyDescent="0.25">
      <c r="J140" s="47"/>
      <c r="R140" s="47"/>
      <c r="S140" s="47"/>
      <c r="T140" s="47"/>
      <c r="V140" s="47"/>
      <c r="W140" s="47"/>
      <c r="X140" s="47"/>
      <c r="Z140" s="47"/>
      <c r="AA140" s="47"/>
      <c r="AB140" s="47"/>
      <c r="AD140" s="47"/>
      <c r="AE140" s="47"/>
      <c r="AF140" s="47"/>
    </row>
    <row r="141" spans="1:106" x14ac:dyDescent="0.25">
      <c r="J141" s="47"/>
      <c r="R141" s="47"/>
      <c r="S141" s="47"/>
      <c r="T141" s="47"/>
      <c r="V141" s="47"/>
      <c r="W141" s="47"/>
      <c r="X141" s="47"/>
      <c r="Z141" s="47"/>
      <c r="AA141" s="47"/>
      <c r="AB141" s="47"/>
      <c r="AD141" s="47"/>
      <c r="AE141" s="47"/>
      <c r="AF141" s="47"/>
    </row>
    <row r="142" spans="1:106" s="49" customFormat="1" x14ac:dyDescent="0.25">
      <c r="A142" s="2"/>
      <c r="B142" s="46"/>
      <c r="C142" s="46"/>
      <c r="D142" s="46"/>
      <c r="E142" s="2"/>
      <c r="F142" s="2"/>
      <c r="G142" s="46"/>
      <c r="H142" s="46"/>
      <c r="I142" s="46"/>
      <c r="J142" s="47"/>
      <c r="K142" s="47"/>
      <c r="L142" s="2"/>
      <c r="M142" s="46"/>
      <c r="N142" s="46"/>
      <c r="O142" s="46"/>
      <c r="P142" s="46"/>
      <c r="Q142" s="48"/>
      <c r="R142" s="47"/>
      <c r="S142" s="47"/>
      <c r="T142" s="47"/>
      <c r="V142" s="47"/>
      <c r="W142" s="47"/>
      <c r="X142" s="47"/>
      <c r="Z142" s="47"/>
      <c r="AA142" s="47"/>
      <c r="AB142" s="47"/>
      <c r="AD142" s="47"/>
      <c r="AE142" s="47"/>
      <c r="AF142" s="47"/>
      <c r="AI142" s="50"/>
      <c r="AJ142" s="50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</row>
    <row r="143" spans="1:106" s="49" customFormat="1" x14ac:dyDescent="0.25">
      <c r="A143" s="2"/>
      <c r="B143" s="46"/>
      <c r="C143" s="46"/>
      <c r="D143" s="46"/>
      <c r="E143" s="2"/>
      <c r="F143" s="2"/>
      <c r="G143" s="46"/>
      <c r="H143" s="46"/>
      <c r="I143" s="46"/>
      <c r="J143" s="47"/>
      <c r="K143" s="47"/>
      <c r="L143" s="2"/>
      <c r="M143" s="46"/>
      <c r="N143" s="46"/>
      <c r="O143" s="46"/>
      <c r="P143" s="46"/>
      <c r="Q143" s="48"/>
      <c r="R143" s="47"/>
      <c r="S143" s="47"/>
      <c r="T143" s="47"/>
      <c r="V143" s="47"/>
      <c r="W143" s="47"/>
      <c r="X143" s="47"/>
      <c r="Z143" s="47"/>
      <c r="AA143" s="47"/>
      <c r="AB143" s="47"/>
      <c r="AD143" s="47"/>
      <c r="AE143" s="47"/>
      <c r="AF143" s="47"/>
      <c r="AI143" s="50"/>
      <c r="AJ143" s="50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</row>
    <row r="144" spans="1:106" s="49" customFormat="1" x14ac:dyDescent="0.25">
      <c r="A144" s="2"/>
      <c r="B144" s="46"/>
      <c r="C144" s="46"/>
      <c r="D144" s="46"/>
      <c r="E144" s="2"/>
      <c r="F144" s="2"/>
      <c r="G144" s="46"/>
      <c r="H144" s="46"/>
      <c r="I144" s="46"/>
      <c r="J144" s="47"/>
      <c r="K144" s="47"/>
      <c r="L144" s="2"/>
      <c r="M144" s="46"/>
      <c r="N144" s="46"/>
      <c r="O144" s="46"/>
      <c r="P144" s="46"/>
      <c r="Q144" s="48"/>
      <c r="R144" s="47"/>
      <c r="S144" s="47"/>
      <c r="T144" s="47"/>
      <c r="V144" s="47"/>
      <c r="W144" s="47"/>
      <c r="X144" s="47"/>
      <c r="Z144" s="47"/>
      <c r="AA144" s="47"/>
      <c r="AB144" s="47"/>
      <c r="AD144" s="47"/>
      <c r="AE144" s="47"/>
      <c r="AF144" s="47"/>
      <c r="AI144" s="50"/>
      <c r="AJ144" s="50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</row>
    <row r="145" spans="1:106" s="49" customFormat="1" x14ac:dyDescent="0.25">
      <c r="A145" s="2"/>
      <c r="B145" s="46"/>
      <c r="C145" s="46"/>
      <c r="D145" s="46"/>
      <c r="E145" s="2"/>
      <c r="F145" s="2"/>
      <c r="G145" s="46"/>
      <c r="H145" s="46"/>
      <c r="I145" s="46"/>
      <c r="J145" s="47"/>
      <c r="K145" s="47"/>
      <c r="L145" s="2"/>
      <c r="M145" s="46"/>
      <c r="N145" s="46"/>
      <c r="O145" s="46"/>
      <c r="P145" s="46"/>
      <c r="Q145" s="48"/>
      <c r="R145" s="47"/>
      <c r="S145" s="47"/>
      <c r="T145" s="47"/>
      <c r="V145" s="47"/>
      <c r="W145" s="47"/>
      <c r="X145" s="47"/>
      <c r="Z145" s="47"/>
      <c r="AA145" s="47"/>
      <c r="AB145" s="47"/>
      <c r="AD145" s="47"/>
      <c r="AE145" s="47"/>
      <c r="AF145" s="47"/>
      <c r="AI145" s="50"/>
      <c r="AJ145" s="50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</row>
    <row r="146" spans="1:106" s="49" customFormat="1" x14ac:dyDescent="0.25">
      <c r="A146" s="2"/>
      <c r="B146" s="46"/>
      <c r="C146" s="46"/>
      <c r="D146" s="46"/>
      <c r="E146" s="2"/>
      <c r="F146" s="2"/>
      <c r="G146" s="46"/>
      <c r="H146" s="46"/>
      <c r="I146" s="46"/>
      <c r="J146" s="47"/>
      <c r="K146" s="47"/>
      <c r="L146" s="2"/>
      <c r="M146" s="46"/>
      <c r="N146" s="46"/>
      <c r="O146" s="46"/>
      <c r="P146" s="46"/>
      <c r="Q146" s="48"/>
      <c r="R146" s="47"/>
      <c r="S146" s="47"/>
      <c r="T146" s="47"/>
      <c r="V146" s="47"/>
      <c r="W146" s="47"/>
      <c r="X146" s="47"/>
      <c r="Z146" s="47"/>
      <c r="AA146" s="47"/>
      <c r="AB146" s="47"/>
      <c r="AD146" s="47"/>
      <c r="AE146" s="47"/>
      <c r="AF146" s="47"/>
      <c r="AI146" s="50"/>
      <c r="AJ146" s="50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</row>
    <row r="147" spans="1:106" s="49" customFormat="1" x14ac:dyDescent="0.25">
      <c r="A147" s="2"/>
      <c r="B147" s="46"/>
      <c r="C147" s="46"/>
      <c r="D147" s="46"/>
      <c r="E147" s="2"/>
      <c r="F147" s="2"/>
      <c r="G147" s="46"/>
      <c r="H147" s="46"/>
      <c r="I147" s="46"/>
      <c r="J147" s="47"/>
      <c r="K147" s="47"/>
      <c r="L147" s="2"/>
      <c r="M147" s="46"/>
      <c r="N147" s="46"/>
      <c r="O147" s="46"/>
      <c r="P147" s="46"/>
      <c r="Q147" s="48"/>
      <c r="R147" s="47"/>
      <c r="S147" s="47"/>
      <c r="T147" s="47"/>
      <c r="V147" s="47"/>
      <c r="W147" s="47"/>
      <c r="X147" s="47"/>
      <c r="Z147" s="47"/>
      <c r="AA147" s="47"/>
      <c r="AB147" s="47"/>
      <c r="AD147" s="47"/>
      <c r="AE147" s="47"/>
      <c r="AF147" s="47"/>
      <c r="AI147" s="50"/>
      <c r="AJ147" s="50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</row>
    <row r="148" spans="1:106" s="49" customFormat="1" x14ac:dyDescent="0.25">
      <c r="A148" s="2"/>
      <c r="B148" s="46"/>
      <c r="C148" s="46"/>
      <c r="D148" s="46"/>
      <c r="E148" s="2"/>
      <c r="F148" s="2"/>
      <c r="G148" s="46"/>
      <c r="H148" s="46"/>
      <c r="I148" s="46"/>
      <c r="J148" s="47"/>
      <c r="K148" s="47"/>
      <c r="L148" s="2"/>
      <c r="M148" s="46"/>
      <c r="N148" s="46"/>
      <c r="O148" s="46"/>
      <c r="P148" s="46"/>
      <c r="Q148" s="48"/>
      <c r="R148" s="47"/>
      <c r="S148" s="47"/>
      <c r="T148" s="47"/>
      <c r="V148" s="47"/>
      <c r="W148" s="47"/>
      <c r="X148" s="47"/>
      <c r="Z148" s="47"/>
      <c r="AA148" s="47"/>
      <c r="AB148" s="47"/>
      <c r="AD148" s="47"/>
      <c r="AE148" s="47"/>
      <c r="AF148" s="47"/>
      <c r="AI148" s="50"/>
      <c r="AJ148" s="50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</row>
    <row r="149" spans="1:106" s="49" customFormat="1" x14ac:dyDescent="0.25">
      <c r="A149" s="2"/>
      <c r="B149" s="46"/>
      <c r="C149" s="46"/>
      <c r="D149" s="46"/>
      <c r="E149" s="2"/>
      <c r="F149" s="2"/>
      <c r="G149" s="46"/>
      <c r="H149" s="46"/>
      <c r="I149" s="46"/>
      <c r="J149" s="47"/>
      <c r="K149" s="47"/>
      <c r="L149" s="2"/>
      <c r="M149" s="46"/>
      <c r="N149" s="46"/>
      <c r="O149" s="46"/>
      <c r="P149" s="46"/>
      <c r="Q149" s="48"/>
      <c r="R149" s="47"/>
      <c r="S149" s="47"/>
      <c r="T149" s="47"/>
      <c r="V149" s="47"/>
      <c r="W149" s="47"/>
      <c r="X149" s="47"/>
      <c r="Z149" s="47"/>
      <c r="AA149" s="47"/>
      <c r="AB149" s="47"/>
      <c r="AD149" s="47"/>
      <c r="AE149" s="47"/>
      <c r="AF149" s="47"/>
      <c r="AI149" s="50"/>
      <c r="AJ149" s="50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</row>
    <row r="150" spans="1:106" s="49" customFormat="1" x14ac:dyDescent="0.25">
      <c r="A150" s="2"/>
      <c r="B150" s="46"/>
      <c r="C150" s="46"/>
      <c r="D150" s="46"/>
      <c r="E150" s="2"/>
      <c r="F150" s="2"/>
      <c r="G150" s="46"/>
      <c r="H150" s="46"/>
      <c r="I150" s="46"/>
      <c r="J150" s="47"/>
      <c r="K150" s="47"/>
      <c r="L150" s="2"/>
      <c r="M150" s="46"/>
      <c r="N150" s="46"/>
      <c r="O150" s="46"/>
      <c r="P150" s="46"/>
      <c r="Q150" s="48"/>
      <c r="R150" s="47"/>
      <c r="S150" s="47"/>
      <c r="T150" s="47"/>
      <c r="V150" s="47"/>
      <c r="W150" s="47"/>
      <c r="X150" s="47"/>
      <c r="Z150" s="47"/>
      <c r="AA150" s="47"/>
      <c r="AB150" s="47"/>
      <c r="AD150" s="47"/>
      <c r="AE150" s="47"/>
      <c r="AF150" s="47"/>
      <c r="AI150" s="50"/>
      <c r="AJ150" s="50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</row>
    <row r="152" spans="1:106" s="49" customFormat="1" x14ac:dyDescent="0.25">
      <c r="A152" s="46"/>
      <c r="B152" s="46"/>
      <c r="C152" s="46"/>
      <c r="D152" s="46"/>
      <c r="E152" s="51"/>
      <c r="F152" s="2"/>
      <c r="G152" s="46"/>
      <c r="H152" s="46"/>
      <c r="I152" s="46"/>
      <c r="K152" s="47"/>
      <c r="L152" s="2"/>
      <c r="M152" s="46"/>
      <c r="N152" s="46"/>
      <c r="O152" s="46"/>
      <c r="P152" s="46"/>
      <c r="Q152" s="48"/>
      <c r="AI152" s="50"/>
      <c r="AJ152" s="50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A11:I11"/>
    <mergeCell ref="A12:E12"/>
    <mergeCell ref="J8:J10"/>
    <mergeCell ref="J12:J14"/>
    <mergeCell ref="J77:J83"/>
    <mergeCell ref="A59:I59"/>
    <mergeCell ref="A16:E16"/>
    <mergeCell ref="A20:I20"/>
    <mergeCell ref="A21:E21"/>
    <mergeCell ref="A24:I24"/>
    <mergeCell ref="A25:E25"/>
    <mergeCell ref="A55:I55"/>
    <mergeCell ref="A56:E56"/>
    <mergeCell ref="A96:I96"/>
    <mergeCell ref="A97:E97"/>
    <mergeCell ref="J16:J19"/>
    <mergeCell ref="J21:J23"/>
    <mergeCell ref="J25:J54"/>
    <mergeCell ref="J56:J58"/>
    <mergeCell ref="A84:I84"/>
    <mergeCell ref="A60:E60"/>
    <mergeCell ref="A63:I63"/>
    <mergeCell ref="A64:E64"/>
    <mergeCell ref="A73:I73"/>
    <mergeCell ref="A74:E74"/>
    <mergeCell ref="A76:I76"/>
    <mergeCell ref="A77:E77"/>
    <mergeCell ref="J60:J62"/>
    <mergeCell ref="J74:J75"/>
    <mergeCell ref="A85:E85"/>
    <mergeCell ref="A88:I88"/>
    <mergeCell ref="A89:E89"/>
    <mergeCell ref="A92:I92"/>
    <mergeCell ref="A93:E93"/>
    <mergeCell ref="J64:J72"/>
    <mergeCell ref="J105:J111"/>
    <mergeCell ref="A132:I132"/>
    <mergeCell ref="A133:I133"/>
    <mergeCell ref="A101:E101"/>
    <mergeCell ref="A104:I104"/>
    <mergeCell ref="A105:E105"/>
    <mergeCell ref="A128:I128"/>
    <mergeCell ref="J85:J87"/>
    <mergeCell ref="J89:J91"/>
    <mergeCell ref="J93:J95"/>
    <mergeCell ref="J97:J99"/>
    <mergeCell ref="A129:E129"/>
    <mergeCell ref="J129:J131"/>
    <mergeCell ref="J101:J103"/>
    <mergeCell ref="A100:I100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7259ADD-0796-4BE1-92C8-546FB80F817D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7E2B9190-A2A2-4F96-B103-DEB727A15935}">
      <formula1>42005</formula1>
    </dataValidation>
    <dataValidation type="date" operator="greaterThan" allowBlank="1" showInputMessage="1" showErrorMessage="1" errorTitle="Error en Ingresos de Fechas" error="La fecha debe corresponder al Año 2014." sqref="D75 D98:D99 D90:D91 D79:D83 D26:D54 D57:D58 D22:D23 D13:D14 D9:D10 D102:D103 D61:D62 D86:D87 D94:D95 D17:D19 D65:D72 D106:D127" xr:uid="{BBDEA6A6-E9EA-4B31-A66F-8388B2E7E7CF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98:I99 H90:I91 H65:I72 H57:I58 H22:I23 H13:I14 H10:I10 H17:I19 H61:I62 H86:I87 H94:I95 H102:I103 H106:I127" xr:uid="{516968C3-498E-49DD-8BDE-E2E56DCCEBE6}">
      <formula1>42005</formula1>
    </dataValidation>
    <dataValidation allowBlank="1" showInputMessage="1" showErrorMessage="1" errorTitle="Sólo números" error="Sólo ingresar números sin letras_x000a_" sqref="O97:O99 O89:O91 O77:O83 O64:O72 O56:O58 O21:O23 O12:O14 O8:O10 O16:O19 O25:O54 O60:O62 O74:O75 O85:O87 P86 O93:O95 O129:O131 O101:O103 O105:O127" xr:uid="{13938A1B-16ED-4AF2-900E-F6B242056BBD}"/>
    <dataValidation type="textLength" operator="lessThanOrEqual" allowBlank="1" showInputMessage="1" showErrorMessage="1" errorTitle="MÁXIMO DE CARACTERES SOBREPASADO" error="Sólo 255 caracteres por celdas" sqref="P98:Q99 L95 E98:G99 C98:C99 P90:Q91 P130:Q131 E90:G91 C90:C91 C79:C83 E75:G75 N78:N83 P78:Q83 P65:Q72 C26:C54 E26:G54 P57:Q58 L102:L103 E57:G58 C57:C58 P22:Q23 L19 E22:G23 C22:C23 P13:Q14 C102:C103 E13:G14 C13:C14 C9:C10 N130:N131 P9:Q10 E9:G10 L10 E102:G103 P17:Q19 P26:Q54 E17:G19 N26:N54 C61:C62 E61:G62 L58 P61:Q62 C65:C72 N75 P75:Q75 P87:Q87 C86:C87 E86:G87 P102:Q103 Q86 C94:C95 E94:G95 E130:G131 P94:Q95 E78:G83 L99 C17:C19 E65:G72 C75 E106:G127 C106:C127 P106:Q127" xr:uid="{A8A5FD47-C643-409C-9C79-EAB7409A5AFD}">
      <formula1>255</formula1>
    </dataValidation>
    <dataValidation type="textLength" operator="lessThanOrEqual" allowBlank="1" showInputMessage="1" showErrorMessage="1" sqref="K99 K95 W19 K62 K19 K102:K103 K9:K10 K58 K83 K130 K78" xr:uid="{58DB16AD-EFBD-425C-9105-20E5F243E2A4}">
      <formula1>255</formula1>
    </dataValidation>
    <dataValidation type="decimal" allowBlank="1" showInputMessage="1" showErrorMessage="1" errorTitle="Sólo números" error="Sólo ingresar números sin letras_x000a_" sqref="M98:N99 R95:T95 AD98:AF99 Z98:AB99 M90:N91 S86 AD90:AF91 Z90:AB91 X87 M78:M83 Z78:AB83 V87 M65:N72 S62:T62 Z65:AB72 K27:K54 AD65:AF72 M57:N58 AD57:AF58 Z57:AB58 V57:X58 R19:T19 AD22:AF23 Z22:AB23 AD17:AF19 M22:N23 V102:X103 Z13:AB14 AD13:AF14 R130:T130 M13:N14 Z9:AB10 AD9:AF10 R9:T10 V9:X10 M9:N10 M17:N19 W13:W14 Z17:AB19 W17 T13:T14 AD26:AF54 V23 Z26:AB54 M26:M54 T23 V61:X62 Z61:AB62 AD61:AF62 S58:T58 M61:N62 AD75:AF75 W66:W67 Z75:AB75 R66:T72 M75 W69:W72 Z86:AB87 AD86:AF87 M86:N87 X91 Z94:AB95 AD94:AF95 T90 M94:N95 V99:X99 R99:T99 M130:M131 V130:X131 Z130:AB131 S106 AD130:AF131 M102:N103 R102:T103 AD102:AF103 Z102:AB103 R14 R23 R57:R58 R61:R62 R90 S91 V13 V17:V19 X17:X19 W22:X23 V26:W54 X27:X54 V66:V72 AD78:AF83 V81:V83 V79 W79:X83 W90:W91 V95:X95 V106:W106 AD106:AF127 X106:X107 V108:X127 Z106:AB127 M106:N127" xr:uid="{F8D5EE49-2B1A-43C0-8E4F-523B238B79CB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ignoredErrors>
    <ignoredError sqref="K61 K91 X91 V130 K130 W130:W131 X130:X131" unlocked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D6271-697D-487E-982F-DA9314C45388}">
  <sheetPr codeName="Hoja24">
    <tabColor rgb="FF33CCFF"/>
    <pageSetUpPr fitToPage="1"/>
  </sheetPr>
  <dimension ref="A1:Y42"/>
  <sheetViews>
    <sheetView topLeftCell="A6" zoomScaleNormal="100" workbookViewId="0">
      <selection activeCell="N25" activeCellId="1" sqref="J25 N25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93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+'24-03-345 Ind. PROG. EJE'!J11</f>
        <v>10526000</v>
      </c>
      <c r="C8" s="40">
        <f>+'24-03-345 Ind. PROG. EJE'!K11</f>
        <v>2794359</v>
      </c>
      <c r="D8" s="40">
        <f>+'24-03-345 Ind. PROG. EJE'!M11</f>
        <v>0</v>
      </c>
      <c r="E8" s="40">
        <f>+'24-03-345 Ind. PROG. EJE'!N11</f>
        <v>0</v>
      </c>
      <c r="F8" s="40">
        <f>+'24-03-345 Ind. PROG. EJE'!O11</f>
        <v>0</v>
      </c>
      <c r="G8" s="40">
        <f>+'24-03-345 Ind. PROG. EJE'!R11</f>
        <v>0</v>
      </c>
      <c r="H8" s="40">
        <f>+'24-03-345 Ind. PROG. EJE'!S11</f>
        <v>0</v>
      </c>
      <c r="I8" s="40">
        <f>+'24-03-345 Ind. PROG. EJE'!T11</f>
        <v>0</v>
      </c>
      <c r="J8" s="40">
        <f>+'24-03-345 Ind. PROG. EJE'!U11</f>
        <v>0</v>
      </c>
      <c r="K8" s="40">
        <f>+'24-03-345 Ind. PROG. EJE'!V11</f>
        <v>367540</v>
      </c>
      <c r="L8" s="40">
        <f>+'24-03-345 Ind. PROG. EJE'!W11</f>
        <v>287028</v>
      </c>
      <c r="M8" s="40">
        <f>+'24-03-345 Ind. PROG. EJE'!X11</f>
        <v>1236581</v>
      </c>
      <c r="N8" s="40">
        <f>+'24-03-345 Ind. PROG. EJE'!Y11</f>
        <v>1891149</v>
      </c>
      <c r="O8" s="40">
        <f>+'24-03-345 Ind. PROG. EJE'!Z11</f>
        <v>0</v>
      </c>
      <c r="P8" s="40">
        <f>+'24-03-345 Ind. PROG. EJE'!AA11</f>
        <v>0</v>
      </c>
      <c r="Q8" s="40">
        <f>+'24-03-345 Ind. PROG. EJE'!AB11</f>
        <v>0</v>
      </c>
      <c r="R8" s="40">
        <f>+'24-03-345 Ind. PROG. EJE'!AC11</f>
        <v>0</v>
      </c>
      <c r="S8" s="40">
        <f>+'24-03-345 Ind. PROG. EJE'!AD11</f>
        <v>0</v>
      </c>
      <c r="T8" s="40">
        <f>+'24-03-345 Ind. PROG. EJE'!AE11</f>
        <v>0</v>
      </c>
      <c r="U8" s="40">
        <f>+'24-03-345 Ind. PROG. EJE'!AF11</f>
        <v>0</v>
      </c>
      <c r="V8" s="40">
        <f>+'24-03-345 Ind. PROG. EJE'!AG11</f>
        <v>0</v>
      </c>
      <c r="W8" s="40">
        <f>+'24-03-345 Ind. PROG. EJE'!AH11</f>
        <v>1891149</v>
      </c>
      <c r="X8" s="61">
        <f>+'24-03-345 Ind. PROG. EJE'!AI11</f>
        <v>0.17966454493634809</v>
      </c>
      <c r="Y8" s="61">
        <f>+'24-03-345 Ind. PROG. EJE'!AJ11</f>
        <v>3.9412204961930351E-3</v>
      </c>
    </row>
    <row r="9" spans="1:25" ht="24.75" customHeight="1" x14ac:dyDescent="0.25">
      <c r="A9" s="60" t="s">
        <v>45</v>
      </c>
      <c r="B9" s="40">
        <f>+'24-03-345 Ind. PROG. EJE'!J15</f>
        <v>19680000</v>
      </c>
      <c r="C9" s="40">
        <f>+'24-03-345 Ind. PROG. EJE'!K15</f>
        <v>6715205</v>
      </c>
      <c r="D9" s="40">
        <f>+'24-03-345 Ind. PROG. EJE'!M15</f>
        <v>0</v>
      </c>
      <c r="E9" s="40">
        <f>+'24-03-345 Ind. PROG. EJE'!N15</f>
        <v>0</v>
      </c>
      <c r="F9" s="40">
        <f>+'24-03-345 Ind. PROG. EJE'!O15</f>
        <v>0</v>
      </c>
      <c r="G9" s="40">
        <f>+'24-03-345 Ind. PROG. EJE'!R15</f>
        <v>51302</v>
      </c>
      <c r="H9" s="40">
        <f>+'24-03-345 Ind. PROG. EJE'!S15</f>
        <v>320979</v>
      </c>
      <c r="I9" s="40">
        <f>+'24-03-345 Ind. PROG. EJE'!T15</f>
        <v>0</v>
      </c>
      <c r="J9" s="40">
        <f>+'24-03-345 Ind. PROG. EJE'!U15</f>
        <v>372281</v>
      </c>
      <c r="K9" s="40">
        <f>+'24-03-345 Ind. PROG. EJE'!V15</f>
        <v>2180514</v>
      </c>
      <c r="L9" s="40">
        <f>+'24-03-345 Ind. PROG. EJE'!W15</f>
        <v>35651</v>
      </c>
      <c r="M9" s="40">
        <f>+'24-03-345 Ind. PROG. EJE'!X15</f>
        <v>1644866</v>
      </c>
      <c r="N9" s="40">
        <f>+'24-03-345 Ind. PROG. EJE'!Y15</f>
        <v>3861031</v>
      </c>
      <c r="O9" s="40">
        <f>+'24-03-345 Ind. PROG. EJE'!Z15</f>
        <v>0</v>
      </c>
      <c r="P9" s="40">
        <f>+'24-03-345 Ind. PROG. EJE'!AA15</f>
        <v>0</v>
      </c>
      <c r="Q9" s="40">
        <f>+'24-03-345 Ind. PROG. EJE'!AB15</f>
        <v>0</v>
      </c>
      <c r="R9" s="40">
        <f>+'24-03-345 Ind. PROG. EJE'!AC15</f>
        <v>0</v>
      </c>
      <c r="S9" s="40">
        <f>+'24-03-345 Ind. PROG. EJE'!AD15</f>
        <v>0</v>
      </c>
      <c r="T9" s="40">
        <f>+'24-03-345 Ind. PROG. EJE'!AE15</f>
        <v>0</v>
      </c>
      <c r="U9" s="40">
        <f>+'24-03-345 Ind. PROG. EJE'!AF15</f>
        <v>0</v>
      </c>
      <c r="V9" s="40">
        <f>+'24-03-345 Ind. PROG. EJE'!AG15</f>
        <v>0</v>
      </c>
      <c r="W9" s="40">
        <f>+'24-03-345 Ind. PROG. EJE'!AH15</f>
        <v>4233312</v>
      </c>
      <c r="X9" s="61">
        <f>+'24-03-345 Ind. PROG. EJE'!AI15</f>
        <v>0.21510731707317074</v>
      </c>
      <c r="Y9" s="61">
        <f>+'24-03-345 Ind. PROG. EJE'!AJ15</f>
        <v>8.8223699037886117E-3</v>
      </c>
    </row>
    <row r="10" spans="1:25" ht="24.75" customHeight="1" x14ac:dyDescent="0.25">
      <c r="A10" s="60" t="s">
        <v>47</v>
      </c>
      <c r="B10" s="40">
        <f>+'24-03-345 Ind. PROG. EJE'!J20</f>
        <v>32266194</v>
      </c>
      <c r="C10" s="40">
        <f>+'24-03-345 Ind. PROG. EJE'!K20</f>
        <v>24241576</v>
      </c>
      <c r="D10" s="40">
        <f>+'24-03-345 Ind. PROG. EJE'!M20</f>
        <v>0</v>
      </c>
      <c r="E10" s="40">
        <f>+'24-03-345 Ind. PROG. EJE'!N20</f>
        <v>0</v>
      </c>
      <c r="F10" s="40">
        <f>+'24-03-345 Ind. PROG. EJE'!O20</f>
        <v>0</v>
      </c>
      <c r="G10" s="40">
        <f>+'24-03-345 Ind. PROG. EJE'!R20</f>
        <v>94292</v>
      </c>
      <c r="H10" s="40">
        <f>+'24-03-345 Ind. PROG. EJE'!S20</f>
        <v>734759</v>
      </c>
      <c r="I10" s="40">
        <f>+'24-03-345 Ind. PROG. EJE'!T20</f>
        <v>3603708</v>
      </c>
      <c r="J10" s="40">
        <f>+'24-03-345 Ind. PROG. EJE'!U20</f>
        <v>4432759</v>
      </c>
      <c r="K10" s="40">
        <f>+'24-03-345 Ind. PROG. EJE'!V20</f>
        <v>3187721</v>
      </c>
      <c r="L10" s="40">
        <f>+'24-03-345 Ind. PROG. EJE'!W20</f>
        <v>6619532</v>
      </c>
      <c r="M10" s="40">
        <f>+'24-03-345 Ind. PROG. EJE'!X20</f>
        <v>1224072</v>
      </c>
      <c r="N10" s="40">
        <f>+'24-03-345 Ind. PROG. EJE'!Y20</f>
        <v>11031325</v>
      </c>
      <c r="O10" s="40">
        <f>+'24-03-345 Ind. PROG. EJE'!Z20</f>
        <v>0</v>
      </c>
      <c r="P10" s="40">
        <f>+'24-03-345 Ind. PROG. EJE'!AA20</f>
        <v>0</v>
      </c>
      <c r="Q10" s="40">
        <f>+'24-03-345 Ind. PROG. EJE'!AB20</f>
        <v>0</v>
      </c>
      <c r="R10" s="40">
        <f>+'24-03-345 Ind. PROG. EJE'!AC20</f>
        <v>0</v>
      </c>
      <c r="S10" s="40">
        <f>+'24-03-345 Ind. PROG. EJE'!AD20</f>
        <v>0</v>
      </c>
      <c r="T10" s="40">
        <f>+'24-03-345 Ind. PROG. EJE'!AE20</f>
        <v>0</v>
      </c>
      <c r="U10" s="40">
        <f>+'24-03-345 Ind. PROG. EJE'!AF20</f>
        <v>0</v>
      </c>
      <c r="V10" s="40">
        <f>+'24-03-345 Ind. PROG. EJE'!AG20</f>
        <v>0</v>
      </c>
      <c r="W10" s="40">
        <f>+'24-03-345 Ind. PROG. EJE'!AH20</f>
        <v>15464084</v>
      </c>
      <c r="X10" s="61">
        <f>+'24-03-345 Ind. PROG. EJE'!AI20</f>
        <v>0.47926582230305814</v>
      </c>
      <c r="Y10" s="61">
        <f>+'24-03-345 Ind. PROG. EJE'!AJ20</f>
        <v>3.2227690581572779E-2</v>
      </c>
    </row>
    <row r="11" spans="1:25" ht="24.75" customHeight="1" x14ac:dyDescent="0.25">
      <c r="A11" s="60" t="s">
        <v>49</v>
      </c>
      <c r="B11" s="40">
        <f>+'24-03-345 Ind. PROG. EJE'!J24</f>
        <v>26592370</v>
      </c>
      <c r="C11" s="40">
        <f>+'24-03-345 Ind. PROG. EJE'!K24</f>
        <v>22487668</v>
      </c>
      <c r="D11" s="40">
        <f>+'24-03-345 Ind. PROG. EJE'!M24</f>
        <v>0</v>
      </c>
      <c r="E11" s="40">
        <f>+'24-03-345 Ind. PROG. EJE'!N24</f>
        <v>0</v>
      </c>
      <c r="F11" s="40">
        <f>+'24-03-345 Ind. PROG. EJE'!O24</f>
        <v>0</v>
      </c>
      <c r="G11" s="40">
        <f>+'24-03-345 Ind. PROG. EJE'!R24</f>
        <v>287095</v>
      </c>
      <c r="H11" s="40">
        <f>+'24-03-345 Ind. PROG. EJE'!S24</f>
        <v>4355882</v>
      </c>
      <c r="I11" s="40">
        <f>+'24-03-345 Ind. PROG. EJE'!T24</f>
        <v>5321718</v>
      </c>
      <c r="J11" s="40">
        <f>+'24-03-345 Ind. PROG. EJE'!U24</f>
        <v>9964695</v>
      </c>
      <c r="K11" s="40">
        <f>+'24-03-345 Ind. PROG. EJE'!V24</f>
        <v>2358217</v>
      </c>
      <c r="L11" s="40">
        <f>+'24-03-345 Ind. PROG. EJE'!W24</f>
        <v>2159547</v>
      </c>
      <c r="M11" s="40">
        <f>+'24-03-345 Ind. PROG. EJE'!X24</f>
        <v>1596382</v>
      </c>
      <c r="N11" s="40">
        <f>+'24-03-345 Ind. PROG. EJE'!Y24</f>
        <v>6114146</v>
      </c>
      <c r="O11" s="40">
        <f>+'24-03-345 Ind. PROG. EJE'!Z24</f>
        <v>0</v>
      </c>
      <c r="P11" s="40">
        <f>+'24-03-345 Ind. PROG. EJE'!AA24</f>
        <v>0</v>
      </c>
      <c r="Q11" s="40">
        <f>+'24-03-345 Ind. PROG. EJE'!AB24</f>
        <v>0</v>
      </c>
      <c r="R11" s="40">
        <f>+'24-03-345 Ind. PROG. EJE'!AC24</f>
        <v>0</v>
      </c>
      <c r="S11" s="40">
        <f>+'24-03-345 Ind. PROG. EJE'!AD24</f>
        <v>0</v>
      </c>
      <c r="T11" s="40">
        <f>+'24-03-345 Ind. PROG. EJE'!AE24</f>
        <v>0</v>
      </c>
      <c r="U11" s="40">
        <f>+'24-03-345 Ind. PROG. EJE'!AF24</f>
        <v>0</v>
      </c>
      <c r="V11" s="40">
        <f>+'24-03-345 Ind. PROG. EJE'!AG24</f>
        <v>0</v>
      </c>
      <c r="W11" s="40">
        <f>+'24-03-345 Ind. PROG. EJE'!AH24</f>
        <v>16078841</v>
      </c>
      <c r="X11" s="61">
        <f>+'24-03-345 Ind. PROG. EJE'!AI24</f>
        <v>0.60464114330539176</v>
      </c>
      <c r="Y11" s="61">
        <f>+'24-03-345 Ind. PROG. EJE'!AJ24</f>
        <v>3.3508865617795806E-2</v>
      </c>
    </row>
    <row r="12" spans="1:25" ht="24.75" customHeight="1" x14ac:dyDescent="0.25">
      <c r="A12" s="60" t="s">
        <v>51</v>
      </c>
      <c r="B12" s="40">
        <f>+'24-03-345 Ind. PROG. EJE'!J55</f>
        <v>111683000</v>
      </c>
      <c r="C12" s="40">
        <f>+'24-03-345 Ind. PROG. EJE'!K55</f>
        <v>89159570</v>
      </c>
      <c r="D12" s="40">
        <f>+'24-03-345 Ind. PROG. EJE'!M55</f>
        <v>0</v>
      </c>
      <c r="E12" s="40">
        <f>+'24-03-345 Ind. PROG. EJE'!N55</f>
        <v>0</v>
      </c>
      <c r="F12" s="40">
        <f>+'24-03-345 Ind. PROG. EJE'!O55</f>
        <v>0</v>
      </c>
      <c r="G12" s="40">
        <f>+'24-03-345 Ind. PROG. EJE'!R55</f>
        <v>3203435</v>
      </c>
      <c r="H12" s="40">
        <f>+'24-03-345 Ind. PROG. EJE'!S55</f>
        <v>3384825</v>
      </c>
      <c r="I12" s="40">
        <f>+'24-03-345 Ind. PROG. EJE'!T55</f>
        <v>3435283</v>
      </c>
      <c r="J12" s="40">
        <f>+'24-03-345 Ind. PROG. EJE'!U55</f>
        <v>10023543</v>
      </c>
      <c r="K12" s="40">
        <f>+'24-03-345 Ind. PROG. EJE'!V55</f>
        <v>73655537</v>
      </c>
      <c r="L12" s="40">
        <f>+'24-03-345 Ind. PROG. EJE'!W55</f>
        <v>2795726</v>
      </c>
      <c r="M12" s="40">
        <f>+'24-03-345 Ind. PROG. EJE'!X55</f>
        <v>2534928</v>
      </c>
      <c r="N12" s="40">
        <f>+'24-03-345 Ind. PROG. EJE'!Y55</f>
        <v>78986191</v>
      </c>
      <c r="O12" s="40">
        <f>+'24-03-345 Ind. PROG. EJE'!Z55</f>
        <v>0</v>
      </c>
      <c r="P12" s="40">
        <f>+'24-03-345 Ind. PROG. EJE'!AA55</f>
        <v>0</v>
      </c>
      <c r="Q12" s="40">
        <f>+'24-03-345 Ind. PROG. EJE'!AB55</f>
        <v>0</v>
      </c>
      <c r="R12" s="40">
        <f>+'24-03-345 Ind. PROG. EJE'!AC55</f>
        <v>0</v>
      </c>
      <c r="S12" s="40">
        <f>+'24-03-345 Ind. PROG. EJE'!AD55</f>
        <v>0</v>
      </c>
      <c r="T12" s="40">
        <f>+'24-03-345 Ind. PROG. EJE'!AE55</f>
        <v>0</v>
      </c>
      <c r="U12" s="40">
        <f>+'24-03-345 Ind. PROG. EJE'!AF55</f>
        <v>0</v>
      </c>
      <c r="V12" s="40">
        <f>+'24-03-345 Ind. PROG. EJE'!AG55</f>
        <v>0</v>
      </c>
      <c r="W12" s="40">
        <f>+'24-03-345 Ind. PROG. EJE'!AH55</f>
        <v>89009734</v>
      </c>
      <c r="X12" s="61">
        <f>+'24-03-345 Ind. PROG. EJE'!AI55</f>
        <v>0.79698552152073276</v>
      </c>
      <c r="Y12" s="61">
        <f>+'24-03-345 Ind. PROG. EJE'!AJ55</f>
        <v>0.18549939111169456</v>
      </c>
    </row>
    <row r="13" spans="1:25" ht="24.75" customHeight="1" x14ac:dyDescent="0.25">
      <c r="A13" s="60" t="s">
        <v>53</v>
      </c>
      <c r="B13" s="40">
        <f>+'24-03-345 Ind. PROG. EJE'!J59</f>
        <v>15167560</v>
      </c>
      <c r="C13" s="40">
        <f>+'24-03-345 Ind. PROG. EJE'!K59</f>
        <v>3077022</v>
      </c>
      <c r="D13" s="40">
        <f>+'24-03-345 Ind. PROG. EJE'!M59</f>
        <v>0</v>
      </c>
      <c r="E13" s="40">
        <f>+'24-03-345 Ind. PROG. EJE'!N59</f>
        <v>0</v>
      </c>
      <c r="F13" s="40">
        <f>+'24-03-345 Ind. PROG. EJE'!O59</f>
        <v>0</v>
      </c>
      <c r="G13" s="40">
        <f>+'24-03-345 Ind. PROG. EJE'!R59</f>
        <v>0</v>
      </c>
      <c r="H13" s="40">
        <f>+'24-03-345 Ind. PROG. EJE'!S59</f>
        <v>506010</v>
      </c>
      <c r="I13" s="40">
        <f>+'24-03-345 Ind. PROG. EJE'!T59</f>
        <v>531536</v>
      </c>
      <c r="J13" s="40">
        <f>+'24-03-345 Ind. PROG. EJE'!U59</f>
        <v>1037546</v>
      </c>
      <c r="K13" s="40">
        <f>+'24-03-345 Ind. PROG. EJE'!V59</f>
        <v>416590</v>
      </c>
      <c r="L13" s="40">
        <f>+'24-03-345 Ind. PROG. EJE'!W59</f>
        <v>506873</v>
      </c>
      <c r="M13" s="40">
        <f>+'24-03-345 Ind. PROG. EJE'!X59</f>
        <v>300011</v>
      </c>
      <c r="N13" s="40">
        <f>+'24-03-345 Ind. PROG. EJE'!Y59</f>
        <v>1223474</v>
      </c>
      <c r="O13" s="40">
        <f>+'24-03-345 Ind. PROG. EJE'!Z59</f>
        <v>0</v>
      </c>
      <c r="P13" s="40">
        <f>+'24-03-345 Ind. PROG. EJE'!AA59</f>
        <v>0</v>
      </c>
      <c r="Q13" s="40">
        <f>+'24-03-345 Ind. PROG. EJE'!AB59</f>
        <v>0</v>
      </c>
      <c r="R13" s="40">
        <f>+'24-03-345 Ind. PROG. EJE'!AC59</f>
        <v>0</v>
      </c>
      <c r="S13" s="40">
        <f>+'24-03-345 Ind. PROG. EJE'!AD59</f>
        <v>0</v>
      </c>
      <c r="T13" s="40">
        <f>+'24-03-345 Ind. PROG. EJE'!AE59</f>
        <v>0</v>
      </c>
      <c r="U13" s="40">
        <f>+'24-03-345 Ind. PROG. EJE'!AF59</f>
        <v>0</v>
      </c>
      <c r="V13" s="40">
        <f>+'24-03-345 Ind. PROG. EJE'!AG59</f>
        <v>0</v>
      </c>
      <c r="W13" s="40">
        <f>+'24-03-345 Ind. PROG. EJE'!AH59</f>
        <v>2261020</v>
      </c>
      <c r="X13" s="61">
        <f>+'24-03-345 Ind. PROG. EJE'!AI59</f>
        <v>0.14906946140315253</v>
      </c>
      <c r="Y13" s="61">
        <f>+'24-03-345 Ind. PROG. EJE'!AJ59</f>
        <v>4.7120445646019306E-3</v>
      </c>
    </row>
    <row r="14" spans="1:25" ht="24.75" customHeight="1" x14ac:dyDescent="0.25">
      <c r="A14" s="60" t="s">
        <v>55</v>
      </c>
      <c r="B14" s="40">
        <f>+'24-03-345 Ind. PROG. EJE'!J63</f>
        <v>16430496</v>
      </c>
      <c r="C14" s="40">
        <f>+'24-03-345 Ind. PROG. EJE'!K63</f>
        <v>8117958</v>
      </c>
      <c r="D14" s="40">
        <f>+'24-03-345 Ind. PROG. EJE'!M63</f>
        <v>0</v>
      </c>
      <c r="E14" s="40">
        <f>+'24-03-345 Ind. PROG. EJE'!N63</f>
        <v>0</v>
      </c>
      <c r="F14" s="40">
        <f>+'24-03-345 Ind. PROG. EJE'!O63</f>
        <v>0</v>
      </c>
      <c r="G14" s="40">
        <f>+'24-03-345 Ind. PROG. EJE'!R63</f>
        <v>0</v>
      </c>
      <c r="H14" s="40">
        <f>+'24-03-345 Ind. PROG. EJE'!S63</f>
        <v>3796572</v>
      </c>
      <c r="I14" s="40">
        <f>+'24-03-345 Ind. PROG. EJE'!T63</f>
        <v>939924</v>
      </c>
      <c r="J14" s="40">
        <f>+'24-03-345 Ind. PROG. EJE'!U63</f>
        <v>4736496</v>
      </c>
      <c r="K14" s="40">
        <f>+'24-03-345 Ind. PROG. EJE'!V63</f>
        <v>1227474</v>
      </c>
      <c r="L14" s="40">
        <f>+'24-03-345 Ind. PROG. EJE'!W63</f>
        <v>43251</v>
      </c>
      <c r="M14" s="40">
        <f>+'24-03-345 Ind. PROG. EJE'!X63</f>
        <v>1011605</v>
      </c>
      <c r="N14" s="40">
        <f>+'24-03-345 Ind. PROG. EJE'!Y63</f>
        <v>2282330</v>
      </c>
      <c r="O14" s="40">
        <f>+'24-03-345 Ind. PROG. EJE'!Z63</f>
        <v>0</v>
      </c>
      <c r="P14" s="40">
        <f>+'24-03-345 Ind. PROG. EJE'!AA63</f>
        <v>0</v>
      </c>
      <c r="Q14" s="40">
        <f>+'24-03-345 Ind. PROG. EJE'!AB63</f>
        <v>0</v>
      </c>
      <c r="R14" s="40">
        <f>+'24-03-345 Ind. PROG. EJE'!AC63</f>
        <v>0</v>
      </c>
      <c r="S14" s="40">
        <f>+'24-03-345 Ind. PROG. EJE'!AD63</f>
        <v>0</v>
      </c>
      <c r="T14" s="40">
        <f>+'24-03-345 Ind. PROG. EJE'!AE63</f>
        <v>0</v>
      </c>
      <c r="U14" s="40">
        <f>+'24-03-345 Ind. PROG. EJE'!AF63</f>
        <v>0</v>
      </c>
      <c r="V14" s="40">
        <f>+'24-03-345 Ind. PROG. EJE'!AG63</f>
        <v>0</v>
      </c>
      <c r="W14" s="40">
        <f>+'24-03-345 Ind. PROG. EJE'!AH63</f>
        <v>7018826</v>
      </c>
      <c r="X14" s="61">
        <f>+'24-03-345 Ind. PROG. EJE'!AI63</f>
        <v>0.42718284341507401</v>
      </c>
      <c r="Y14" s="61">
        <f>+'24-03-345 Ind. PROG. EJE'!AJ63</f>
        <v>1.4627478263432747E-2</v>
      </c>
    </row>
    <row r="15" spans="1:25" ht="24.75" customHeight="1" x14ac:dyDescent="0.25">
      <c r="A15" s="60" t="s">
        <v>57</v>
      </c>
      <c r="B15" s="40">
        <f>+'24-03-345 Ind. PROG. EJE'!J73</f>
        <v>51781760</v>
      </c>
      <c r="C15" s="40">
        <f>+'24-03-345 Ind. PROG. EJE'!K73</f>
        <v>42944405</v>
      </c>
      <c r="D15" s="40">
        <f>+'24-03-345 Ind. PROG. EJE'!M73</f>
        <v>0</v>
      </c>
      <c r="E15" s="40">
        <f>+'24-03-345 Ind. PROG. EJE'!N73</f>
        <v>0</v>
      </c>
      <c r="F15" s="40">
        <f>+'24-03-345 Ind. PROG. EJE'!O73</f>
        <v>0</v>
      </c>
      <c r="G15" s="40">
        <f>+'24-03-345 Ind. PROG. EJE'!R73</f>
        <v>805493</v>
      </c>
      <c r="H15" s="40">
        <f>+'24-03-345 Ind. PROG. EJE'!S73</f>
        <v>2920058</v>
      </c>
      <c r="I15" s="40">
        <f>+'24-03-345 Ind. PROG. EJE'!T73</f>
        <v>1857197</v>
      </c>
      <c r="J15" s="40">
        <f>+'24-03-345 Ind. PROG. EJE'!U73</f>
        <v>5582748</v>
      </c>
      <c r="K15" s="40">
        <f>+'24-03-345 Ind. PROG. EJE'!V73</f>
        <v>2347731</v>
      </c>
      <c r="L15" s="40">
        <f>+'24-03-345 Ind. PROG. EJE'!W73</f>
        <v>3146078</v>
      </c>
      <c r="M15" s="40">
        <f>+'24-03-345 Ind. PROG. EJE'!X73</f>
        <v>12350750</v>
      </c>
      <c r="N15" s="40">
        <f>+'24-03-345 Ind. PROG. EJE'!Y73</f>
        <v>17844559</v>
      </c>
      <c r="O15" s="40">
        <f>+'24-03-345 Ind. PROG. EJE'!Z73</f>
        <v>0</v>
      </c>
      <c r="P15" s="40">
        <f>+'24-03-345 Ind. PROG. EJE'!AA73</f>
        <v>0</v>
      </c>
      <c r="Q15" s="40">
        <f>+'24-03-345 Ind. PROG. EJE'!AB73</f>
        <v>0</v>
      </c>
      <c r="R15" s="40">
        <f>+'24-03-345 Ind. PROG. EJE'!AC73</f>
        <v>0</v>
      </c>
      <c r="S15" s="40">
        <f>+'24-03-345 Ind. PROG. EJE'!AD73</f>
        <v>0</v>
      </c>
      <c r="T15" s="40">
        <f>+'24-03-345 Ind. PROG. EJE'!AE73</f>
        <v>0</v>
      </c>
      <c r="U15" s="40">
        <f>+'24-03-345 Ind. PROG. EJE'!AF73</f>
        <v>0</v>
      </c>
      <c r="V15" s="40">
        <f>+'24-03-345 Ind. PROG. EJE'!AG73</f>
        <v>0</v>
      </c>
      <c r="W15" s="40">
        <f>+'24-03-345 Ind. PROG. EJE'!AH73</f>
        <v>23427307</v>
      </c>
      <c r="X15" s="61">
        <f>+'24-03-345 Ind. PROG. EJE'!AI73</f>
        <v>0.45242392301845286</v>
      </c>
      <c r="Y15" s="61">
        <f>+'24-03-345 Ind. PROG. EJE'!AJ73</f>
        <v>4.8823325142020306E-2</v>
      </c>
    </row>
    <row r="16" spans="1:25" ht="24.75" customHeight="1" x14ac:dyDescent="0.25">
      <c r="A16" s="60" t="s">
        <v>59</v>
      </c>
      <c r="B16" s="40">
        <f>+'24-03-345 Ind. PROG. EJE'!J76</f>
        <v>42411380</v>
      </c>
      <c r="C16" s="40">
        <f>+'24-03-345 Ind. PROG. EJE'!K76</f>
        <v>36880981</v>
      </c>
      <c r="D16" s="40">
        <f>+'24-03-345 Ind. PROG. EJE'!M76</f>
        <v>0</v>
      </c>
      <c r="E16" s="40">
        <f>+'24-03-345 Ind. PROG. EJE'!N76</f>
        <v>0</v>
      </c>
      <c r="F16" s="40">
        <f>+'24-03-345 Ind. PROG. EJE'!O76</f>
        <v>0</v>
      </c>
      <c r="G16" s="40">
        <f>+'24-03-345 Ind. PROG. EJE'!R76</f>
        <v>195834</v>
      </c>
      <c r="H16" s="40">
        <f>+'24-03-345 Ind. PROG. EJE'!S76</f>
        <v>297753</v>
      </c>
      <c r="I16" s="40">
        <f>+'24-03-345 Ind. PROG. EJE'!T76</f>
        <v>6452058</v>
      </c>
      <c r="J16" s="40">
        <f>+'24-03-345 Ind. PROG. EJE'!U76</f>
        <v>6945645</v>
      </c>
      <c r="K16" s="40">
        <f>+'24-03-345 Ind. PROG. EJE'!V76</f>
        <v>4397040</v>
      </c>
      <c r="L16" s="40">
        <f>+'24-03-345 Ind. PROG. EJE'!W76</f>
        <v>3827134</v>
      </c>
      <c r="M16" s="40">
        <f>+'24-03-345 Ind. PROG. EJE'!X76</f>
        <v>3559438</v>
      </c>
      <c r="N16" s="40">
        <f>+'24-03-345 Ind. PROG. EJE'!Y76</f>
        <v>11783612</v>
      </c>
      <c r="O16" s="40">
        <f>+'24-03-345 Ind. PROG. EJE'!Z76</f>
        <v>0</v>
      </c>
      <c r="P16" s="40">
        <f>+'24-03-345 Ind. PROG. EJE'!AA76</f>
        <v>0</v>
      </c>
      <c r="Q16" s="40">
        <f>+'24-03-345 Ind. PROG. EJE'!AB76</f>
        <v>0</v>
      </c>
      <c r="R16" s="40">
        <f>+'24-03-345 Ind. PROG. EJE'!AC76</f>
        <v>0</v>
      </c>
      <c r="S16" s="40">
        <f>+'24-03-345 Ind. PROG. EJE'!AD76</f>
        <v>0</v>
      </c>
      <c r="T16" s="40">
        <f>+'24-03-345 Ind. PROG. EJE'!AE76</f>
        <v>0</v>
      </c>
      <c r="U16" s="40">
        <f>+'24-03-345 Ind. PROG. EJE'!AF76</f>
        <v>0</v>
      </c>
      <c r="V16" s="40">
        <f>+'24-03-345 Ind. PROG. EJE'!AG76</f>
        <v>0</v>
      </c>
      <c r="W16" s="40">
        <f>+'24-03-345 Ind. PROG. EJE'!AH76</f>
        <v>18729257</v>
      </c>
      <c r="X16" s="61">
        <f>+'24-03-345 Ind. PROG. EJE'!AI76</f>
        <v>0.44160923318222611</v>
      </c>
      <c r="Y16" s="61">
        <f>+'24-03-345 Ind. PROG. EJE'!AJ76</f>
        <v>3.9032425032013277E-2</v>
      </c>
    </row>
    <row r="17" spans="1:25" ht="24.75" customHeight="1" x14ac:dyDescent="0.25">
      <c r="A17" s="60" t="s">
        <v>61</v>
      </c>
      <c r="B17" s="40">
        <f>+'24-03-345 Ind. PROG. EJE'!J84</f>
        <v>49746000</v>
      </c>
      <c r="C17" s="40">
        <f>+'24-03-345 Ind. PROG. EJE'!K84</f>
        <v>41779157</v>
      </c>
      <c r="D17" s="40">
        <f>+'24-03-345 Ind. PROG. EJE'!M84</f>
        <v>0</v>
      </c>
      <c r="E17" s="40">
        <f>+'24-03-345 Ind. PROG. EJE'!N84</f>
        <v>0</v>
      </c>
      <c r="F17" s="40">
        <f>+'24-03-345 Ind. PROG. EJE'!O84</f>
        <v>0</v>
      </c>
      <c r="G17" s="40">
        <f>+'24-03-345 Ind. PROG. EJE'!R84</f>
        <v>6001655</v>
      </c>
      <c r="H17" s="40">
        <f>+'24-03-345 Ind. PROG. EJE'!S84</f>
        <v>1207250</v>
      </c>
      <c r="I17" s="40">
        <f>+'24-03-345 Ind. PROG. EJE'!T84</f>
        <v>2031650</v>
      </c>
      <c r="J17" s="40">
        <f>+'24-03-345 Ind. PROG. EJE'!U84</f>
        <v>9240555</v>
      </c>
      <c r="K17" s="40">
        <f>+'24-03-345 Ind. PROG. EJE'!V84</f>
        <v>8015151</v>
      </c>
      <c r="L17" s="40">
        <f>+'24-03-345 Ind. PROG. EJE'!W84</f>
        <v>6744108</v>
      </c>
      <c r="M17" s="40">
        <f>+'24-03-345 Ind. PROG. EJE'!X84</f>
        <v>2393370</v>
      </c>
      <c r="N17" s="40">
        <f>+'24-03-345 Ind. PROG. EJE'!Y84</f>
        <v>17152629</v>
      </c>
      <c r="O17" s="40">
        <f>+'24-03-345 Ind. PROG. EJE'!Z84</f>
        <v>0</v>
      </c>
      <c r="P17" s="40">
        <f>+'24-03-345 Ind. PROG. EJE'!AA84</f>
        <v>0</v>
      </c>
      <c r="Q17" s="40">
        <f>+'24-03-345 Ind. PROG. EJE'!AB84</f>
        <v>0</v>
      </c>
      <c r="R17" s="40">
        <f>+'24-03-345 Ind. PROG. EJE'!AC84</f>
        <v>0</v>
      </c>
      <c r="S17" s="40">
        <f>+'24-03-345 Ind. PROG. EJE'!AD84</f>
        <v>0</v>
      </c>
      <c r="T17" s="40">
        <f>+'24-03-345 Ind. PROG. EJE'!AE84</f>
        <v>0</v>
      </c>
      <c r="U17" s="40">
        <f>+'24-03-345 Ind. PROG. EJE'!AF84</f>
        <v>0</v>
      </c>
      <c r="V17" s="40">
        <f>+'24-03-345 Ind. PROG. EJE'!AG84</f>
        <v>0</v>
      </c>
      <c r="W17" s="40">
        <f>+'24-03-345 Ind. PROG. EJE'!AH84</f>
        <v>26393184</v>
      </c>
      <c r="X17" s="61">
        <f>+'24-03-345 Ind. PROG. EJE'!AI84</f>
        <v>0.53055891931009524</v>
      </c>
      <c r="Y17" s="61">
        <f>+'24-03-345 Ind. PROG. EJE'!AJ77</f>
        <v>0</v>
      </c>
    </row>
    <row r="18" spans="1:25" ht="24.75" customHeight="1" x14ac:dyDescent="0.25">
      <c r="A18" s="60" t="s">
        <v>63</v>
      </c>
      <c r="B18" s="40">
        <f>+'24-03-345 Ind. PROG. EJE'!J88</f>
        <v>37412284</v>
      </c>
      <c r="C18" s="40">
        <f>+'24-03-345 Ind. PROG. EJE'!K88</f>
        <v>28169915</v>
      </c>
      <c r="D18" s="40">
        <f>+'24-03-345 Ind. PROG. EJE'!M88</f>
        <v>0</v>
      </c>
      <c r="E18" s="40">
        <f>+'24-03-345 Ind. PROG. EJE'!N88</f>
        <v>0</v>
      </c>
      <c r="F18" s="40">
        <f>+'24-03-345 Ind. PROG. EJE'!O88</f>
        <v>0</v>
      </c>
      <c r="G18" s="40">
        <f>+'24-03-345 Ind. PROG. EJE'!R88</f>
        <v>1635433</v>
      </c>
      <c r="H18" s="40">
        <f>+'24-03-345 Ind. PROG. EJE'!S88</f>
        <v>2065098</v>
      </c>
      <c r="I18" s="40">
        <f>+'24-03-345 Ind. PROG. EJE'!T88</f>
        <v>2504517</v>
      </c>
      <c r="J18" s="40">
        <f>+'24-03-345 Ind. PROG. EJE'!U88</f>
        <v>6205048</v>
      </c>
      <c r="K18" s="40">
        <f>+'24-03-345 Ind. PROG. EJE'!V88</f>
        <v>4834941</v>
      </c>
      <c r="L18" s="40">
        <f>+'24-03-345 Ind. PROG. EJE'!W88</f>
        <v>2144906</v>
      </c>
      <c r="M18" s="40">
        <f>+'24-03-345 Ind. PROG. EJE'!X88</f>
        <v>2801695</v>
      </c>
      <c r="N18" s="40">
        <f>+'24-03-345 Ind. PROG. EJE'!Y88</f>
        <v>9781542</v>
      </c>
      <c r="O18" s="40">
        <f>+'24-03-345 Ind. PROG. EJE'!Z88</f>
        <v>0</v>
      </c>
      <c r="P18" s="40">
        <f>+'24-03-345 Ind. PROG. EJE'!AA88</f>
        <v>0</v>
      </c>
      <c r="Q18" s="40">
        <f>+'24-03-345 Ind. PROG. EJE'!AB88</f>
        <v>0</v>
      </c>
      <c r="R18" s="40">
        <f>+'24-03-345 Ind. PROG. EJE'!AC88</f>
        <v>0</v>
      </c>
      <c r="S18" s="40">
        <f>+'24-03-345 Ind. PROG. EJE'!AD88</f>
        <v>0</v>
      </c>
      <c r="T18" s="40">
        <f>+'24-03-345 Ind. PROG. EJE'!AE88</f>
        <v>0</v>
      </c>
      <c r="U18" s="40">
        <f>+'24-03-345 Ind. PROG. EJE'!AF88</f>
        <v>0</v>
      </c>
      <c r="V18" s="40">
        <f>+'24-03-345 Ind. PROG. EJE'!AG88</f>
        <v>0</v>
      </c>
      <c r="W18" s="40">
        <f>+'24-03-345 Ind. PROG. EJE'!AH88</f>
        <v>15986590</v>
      </c>
      <c r="X18" s="61">
        <f>+'24-03-345 Ind. PROG. EJE'!AI88</f>
        <v>0.42730858132050958</v>
      </c>
      <c r="Y18" s="61">
        <f>+'24-03-345 Ind. PROG. EJE'!AJ88</f>
        <v>3.3316611315255762E-2</v>
      </c>
    </row>
    <row r="19" spans="1:25" ht="24.75" customHeight="1" x14ac:dyDescent="0.25">
      <c r="A19" s="60" t="s">
        <v>65</v>
      </c>
      <c r="B19" s="40">
        <f>+'24-03-345 Ind. PROG. EJE'!J92</f>
        <v>22357828</v>
      </c>
      <c r="C19" s="40">
        <f>+'24-03-345 Ind. PROG. EJE'!K92</f>
        <v>13610581</v>
      </c>
      <c r="D19" s="40">
        <f>+'24-03-345 Ind. PROG. EJE'!M92</f>
        <v>0</v>
      </c>
      <c r="E19" s="40">
        <f>+'24-03-345 Ind. PROG. EJE'!N92</f>
        <v>0</v>
      </c>
      <c r="F19" s="40">
        <f>+'24-03-345 Ind. PROG. EJE'!O92</f>
        <v>0</v>
      </c>
      <c r="G19" s="40">
        <f>+'24-03-345 Ind. PROG. EJE'!R92</f>
        <v>113751</v>
      </c>
      <c r="H19" s="40">
        <f>+'24-03-345 Ind. PROG. EJE'!S92</f>
        <v>2579824</v>
      </c>
      <c r="I19" s="40">
        <f>+'24-03-345 Ind. PROG. EJE'!T92</f>
        <v>902321</v>
      </c>
      <c r="J19" s="40">
        <f>+'24-03-345 Ind. PROG. EJE'!U92</f>
        <v>3595896</v>
      </c>
      <c r="K19" s="40">
        <f>+'24-03-345 Ind. PROG. EJE'!V92</f>
        <v>754760</v>
      </c>
      <c r="L19" s="40">
        <f>+'24-03-345 Ind. PROG. EJE'!W92</f>
        <v>5263130</v>
      </c>
      <c r="M19" s="40">
        <f>+'24-03-345 Ind. PROG. EJE'!X92</f>
        <v>1035712</v>
      </c>
      <c r="N19" s="40">
        <f>+'24-03-345 Ind. PROG. EJE'!Y92</f>
        <v>7053602</v>
      </c>
      <c r="O19" s="40">
        <f>+'24-03-345 Ind. PROG. EJE'!Z92</f>
        <v>0</v>
      </c>
      <c r="P19" s="40">
        <f>+'24-03-345 Ind. PROG. EJE'!AA92</f>
        <v>0</v>
      </c>
      <c r="Q19" s="40">
        <f>+'24-03-345 Ind. PROG. EJE'!AB92</f>
        <v>0</v>
      </c>
      <c r="R19" s="40">
        <f>+'24-03-345 Ind. PROG. EJE'!AC92</f>
        <v>0</v>
      </c>
      <c r="S19" s="40">
        <f>+'24-03-345 Ind. PROG. EJE'!AD92</f>
        <v>0</v>
      </c>
      <c r="T19" s="40">
        <f>+'24-03-345 Ind. PROG. EJE'!AE92</f>
        <v>0</v>
      </c>
      <c r="U19" s="40">
        <f>+'24-03-345 Ind. PROG. EJE'!AF92</f>
        <v>0</v>
      </c>
      <c r="V19" s="40">
        <f>+'24-03-345 Ind. PROG. EJE'!AG92</f>
        <v>0</v>
      </c>
      <c r="W19" s="40">
        <f>+'24-03-345 Ind. PROG. EJE'!AH92</f>
        <v>10649498</v>
      </c>
      <c r="X19" s="61">
        <f>+'24-03-345 Ind. PROG. EJE'!AI92</f>
        <v>0.47632077677670659</v>
      </c>
      <c r="Y19" s="61">
        <f>+'24-03-345 Ind. PROG. EJE'!AJ92</f>
        <v>2.2193925381747675E-2</v>
      </c>
    </row>
    <row r="20" spans="1:25" ht="24.75" customHeight="1" x14ac:dyDescent="0.25">
      <c r="A20" s="62" t="s">
        <v>67</v>
      </c>
      <c r="B20" s="40">
        <f>+'24-03-345 Ind. PROG. EJE'!J96</f>
        <v>38106222</v>
      </c>
      <c r="C20" s="40">
        <f>+'24-03-345 Ind. PROG. EJE'!K96</f>
        <v>33426891</v>
      </c>
      <c r="D20" s="40">
        <f>+'24-03-345 Ind. PROG. EJE'!M96</f>
        <v>0</v>
      </c>
      <c r="E20" s="40">
        <f>+'24-03-345 Ind. PROG. EJE'!N96</f>
        <v>0</v>
      </c>
      <c r="F20" s="40">
        <f>+'24-03-345 Ind. PROG. EJE'!O96</f>
        <v>0</v>
      </c>
      <c r="G20" s="40">
        <f>+'24-03-345 Ind. PROG. EJE'!R96</f>
        <v>2562235</v>
      </c>
      <c r="H20" s="40">
        <f>+'24-03-345 Ind. PROG. EJE'!S96</f>
        <v>2657287</v>
      </c>
      <c r="I20" s="40">
        <f>+'24-03-345 Ind. PROG. EJE'!T96</f>
        <v>2676649</v>
      </c>
      <c r="J20" s="40">
        <f>+'24-03-345 Ind. PROG. EJE'!U96</f>
        <v>7896171</v>
      </c>
      <c r="K20" s="40">
        <f>+'24-03-345 Ind. PROG. EJE'!V96</f>
        <v>2764933</v>
      </c>
      <c r="L20" s="40">
        <f>+'24-03-345 Ind. PROG. EJE'!W96</f>
        <v>2706786</v>
      </c>
      <c r="M20" s="40">
        <f>+'24-03-345 Ind. PROG. EJE'!X96</f>
        <v>2738239</v>
      </c>
      <c r="N20" s="40">
        <f>+'24-03-345 Ind. PROG. EJE'!Y96</f>
        <v>8209958</v>
      </c>
      <c r="O20" s="40">
        <f>+'24-03-345 Ind. PROG. EJE'!Z96</f>
        <v>0</v>
      </c>
      <c r="P20" s="40">
        <f>+'24-03-345 Ind. PROG. EJE'!AA96</f>
        <v>0</v>
      </c>
      <c r="Q20" s="40">
        <f>+'24-03-345 Ind. PROG. EJE'!AB96</f>
        <v>0</v>
      </c>
      <c r="R20" s="40">
        <f>+'24-03-345 Ind. PROG. EJE'!AC96</f>
        <v>0</v>
      </c>
      <c r="S20" s="40">
        <f>+'24-03-345 Ind. PROG. EJE'!AD96</f>
        <v>0</v>
      </c>
      <c r="T20" s="40">
        <f>+'24-03-345 Ind. PROG. EJE'!AE96</f>
        <v>0</v>
      </c>
      <c r="U20" s="40">
        <f>+'24-03-345 Ind. PROG. EJE'!AF96</f>
        <v>0</v>
      </c>
      <c r="V20" s="40">
        <f>+'24-03-345 Ind. PROG. EJE'!AG96</f>
        <v>0</v>
      </c>
      <c r="W20" s="40">
        <f>+'24-03-345 Ind. PROG. EJE'!AH96</f>
        <v>16106129</v>
      </c>
      <c r="X20" s="61">
        <f>+'24-03-345 Ind. PROG. EJE'!AI96</f>
        <v>0.42266402058960345</v>
      </c>
      <c r="Y20" s="61">
        <f>+'24-03-345 Ind. PROG. EJE'!AJ96</f>
        <v>3.356573476184533E-2</v>
      </c>
    </row>
    <row r="21" spans="1:25" ht="24.75" customHeight="1" x14ac:dyDescent="0.25">
      <c r="A21" s="62" t="s">
        <v>69</v>
      </c>
      <c r="B21" s="40">
        <f>+'24-03-345 Ind. PROG. EJE'!J100</f>
        <v>29357928</v>
      </c>
      <c r="C21" s="40">
        <f>+'24-03-345 Ind. PROG. EJE'!K100</f>
        <v>16425376</v>
      </c>
      <c r="D21" s="40">
        <f>+'24-03-345 Ind. PROG. EJE'!M100</f>
        <v>0</v>
      </c>
      <c r="E21" s="40">
        <f>+'24-03-345 Ind. PROG. EJE'!N100</f>
        <v>0</v>
      </c>
      <c r="F21" s="40">
        <f>+'24-03-345 Ind. PROG. EJE'!O100</f>
        <v>0</v>
      </c>
      <c r="G21" s="40">
        <f>+'24-03-345 Ind. PROG. EJE'!R100</f>
        <v>1164888</v>
      </c>
      <c r="H21" s="40">
        <f>+'24-03-345 Ind. PROG. EJE'!S100</f>
        <v>1211018</v>
      </c>
      <c r="I21" s="40">
        <f>+'24-03-345 Ind. PROG. EJE'!T100</f>
        <v>1195529</v>
      </c>
      <c r="J21" s="40">
        <f>+'24-03-345 Ind. PROG. EJE'!U100</f>
        <v>3571435</v>
      </c>
      <c r="K21" s="40">
        <f>+'24-03-345 Ind. PROG. EJE'!V100</f>
        <v>1385133</v>
      </c>
      <c r="L21" s="40">
        <f>+'24-03-345 Ind. PROG. EJE'!W100</f>
        <v>1410000</v>
      </c>
      <c r="M21" s="40">
        <f>+'24-03-345 Ind. PROG. EJE'!X100</f>
        <v>2943523</v>
      </c>
      <c r="N21" s="40">
        <f>+'24-03-345 Ind. PROG. EJE'!Y100</f>
        <v>5738656</v>
      </c>
      <c r="O21" s="40">
        <f>+'24-03-345 Ind. PROG. EJE'!Z100</f>
        <v>0</v>
      </c>
      <c r="P21" s="40">
        <f>+'24-03-345 Ind. PROG. EJE'!AA100</f>
        <v>0</v>
      </c>
      <c r="Q21" s="40">
        <f>+'24-03-345 Ind. PROG. EJE'!AB100</f>
        <v>0</v>
      </c>
      <c r="R21" s="40">
        <f>+'24-03-345 Ind. PROG. EJE'!AC100</f>
        <v>0</v>
      </c>
      <c r="S21" s="40">
        <f>+'24-03-345 Ind. PROG. EJE'!AD100</f>
        <v>0</v>
      </c>
      <c r="T21" s="40">
        <f>+'24-03-345 Ind. PROG. EJE'!AE100</f>
        <v>0</v>
      </c>
      <c r="U21" s="40">
        <f>+'24-03-345 Ind. PROG. EJE'!AF100</f>
        <v>0</v>
      </c>
      <c r="V21" s="40">
        <f>+'24-03-345 Ind. PROG. EJE'!AG100</f>
        <v>0</v>
      </c>
      <c r="W21" s="40">
        <f>+'24-03-345 Ind. PROG. EJE'!AH100</f>
        <v>9310091</v>
      </c>
      <c r="X21" s="61">
        <f>+'24-03-345 Ind. PROG. EJE'!AI100</f>
        <v>0.3171235722085019</v>
      </c>
      <c r="Y21" s="61">
        <f>+'24-03-345 Ind. PROG. EJE'!AJ100</f>
        <v>1.9402554463250812E-2</v>
      </c>
    </row>
    <row r="22" spans="1:25" ht="24.75" customHeight="1" x14ac:dyDescent="0.25">
      <c r="A22" s="62" t="s">
        <v>81</v>
      </c>
      <c r="B22" s="40">
        <f>+'24-03-345 Ind. PROG. EJE'!J104</f>
        <v>1000000</v>
      </c>
      <c r="C22" s="40">
        <f>+'24-03-345 Ind. PROG. EJE'!K104</f>
        <v>0</v>
      </c>
      <c r="D22" s="40">
        <f>+'24-03-345 Ind. PROG. EJE'!M101</f>
        <v>0</v>
      </c>
      <c r="E22" s="40">
        <f>+'24-03-345 Ind. PROG. EJE'!N101</f>
        <v>0</v>
      </c>
      <c r="F22" s="40">
        <f>+'24-03-345 Ind. PROG. EJE'!O101</f>
        <v>0</v>
      </c>
      <c r="G22" s="40">
        <f>+'24-03-345 Ind. PROG. EJE'!R101</f>
        <v>0</v>
      </c>
      <c r="H22" s="40">
        <f>+'24-03-345 Ind. PROG. EJE'!S101</f>
        <v>0</v>
      </c>
      <c r="I22" s="40">
        <f>+'24-03-345 Ind. PROG. EJE'!T101</f>
        <v>0</v>
      </c>
      <c r="J22" s="40">
        <f>+'24-03-345 Ind. PROG. EJE'!U104</f>
        <v>0</v>
      </c>
      <c r="K22" s="40">
        <f>+'24-03-345 Ind. PROG. EJE'!V101</f>
        <v>0</v>
      </c>
      <c r="L22" s="40">
        <f>+'24-03-345 Ind. PROG. EJE'!W101</f>
        <v>0</v>
      </c>
      <c r="M22" s="40">
        <f>+'24-03-345 Ind. PROG. EJE'!X101</f>
        <v>0</v>
      </c>
      <c r="N22" s="40">
        <f>+'24-03-345 Ind. PROG. EJE'!Y104</f>
        <v>0</v>
      </c>
      <c r="O22" s="40">
        <f>+'24-03-345 Ind. PROG. EJE'!Z101</f>
        <v>0</v>
      </c>
      <c r="P22" s="40">
        <f>+'24-03-345 Ind. PROG. EJE'!AA101</f>
        <v>0</v>
      </c>
      <c r="Q22" s="40">
        <f>+'24-03-345 Ind. PROG. EJE'!AB101</f>
        <v>0</v>
      </c>
      <c r="R22" s="40">
        <f>+'24-03-345 Ind. PROG. EJE'!AC104</f>
        <v>0</v>
      </c>
      <c r="S22" s="40">
        <f>+'24-03-345 Ind. PROG. EJE'!AD101</f>
        <v>0</v>
      </c>
      <c r="T22" s="40">
        <f>+'24-03-345 Ind. PROG. EJE'!AE101</f>
        <v>0</v>
      </c>
      <c r="U22" s="40">
        <f>+'24-03-345 Ind. PROG. EJE'!AF101</f>
        <v>0</v>
      </c>
      <c r="V22" s="40">
        <f>+'24-03-345 Ind. PROG. EJE'!AG104</f>
        <v>0</v>
      </c>
      <c r="W22" s="40">
        <f>+'24-03-345 Ind. PROG. EJE'!AH104</f>
        <v>0</v>
      </c>
      <c r="X22" s="61">
        <f>+'24-03-345 Ind. PROG. EJE'!AI104</f>
        <v>0</v>
      </c>
      <c r="Y22" s="61">
        <f>+'24-03-345 Ind. PROG. EJE'!AJ104</f>
        <v>0</v>
      </c>
    </row>
    <row r="23" spans="1:25" ht="24.75" customHeight="1" x14ac:dyDescent="0.25">
      <c r="A23" s="62" t="s">
        <v>71</v>
      </c>
      <c r="B23" s="40">
        <f>+'24-03-345 Ind. PROG. EJE'!J128</f>
        <v>185036087</v>
      </c>
      <c r="C23" s="40">
        <f>+'24-03-345 Ind. PROG. EJE'!K128</f>
        <v>144576397</v>
      </c>
      <c r="D23" s="40">
        <f>+'24-03-345 Ind. PROG. EJE'!M128</f>
        <v>0</v>
      </c>
      <c r="E23" s="40">
        <f>+'24-03-345 Ind. PROG. EJE'!N128</f>
        <v>0</v>
      </c>
      <c r="F23" s="40">
        <f>+'24-03-345 Ind. PROG. EJE'!O128</f>
        <v>0</v>
      </c>
      <c r="G23" s="40">
        <f>+'24-03-345 Ind. PROG. EJE'!R128</f>
        <v>8817198</v>
      </c>
      <c r="H23" s="40">
        <f>+'24-03-345 Ind. PROG. EJE'!S128</f>
        <v>4431546</v>
      </c>
      <c r="I23" s="40">
        <f>+'24-03-345 Ind. PROG. EJE'!T128</f>
        <v>4690228</v>
      </c>
      <c r="J23" s="40">
        <f>+'24-03-345 Ind. PROG. EJE'!U128</f>
        <v>17938972</v>
      </c>
      <c r="K23" s="40">
        <f>+'24-03-345 Ind. PROG. EJE'!V128</f>
        <v>24837749</v>
      </c>
      <c r="L23" s="40">
        <f>+'24-03-345 Ind. PROG. EJE'!W128</f>
        <v>50484043</v>
      </c>
      <c r="M23" s="40">
        <f>+'24-03-345 Ind. PROG. EJE'!X128</f>
        <v>26400972</v>
      </c>
      <c r="N23" s="40">
        <f>+'24-03-345 Ind. PROG. EJE'!Y128</f>
        <v>101722764</v>
      </c>
      <c r="O23" s="40">
        <f>+'24-03-345 Ind. PROG. EJE'!Z128</f>
        <v>0</v>
      </c>
      <c r="P23" s="40">
        <f>+'24-03-345 Ind. PROG. EJE'!AA128</f>
        <v>0</v>
      </c>
      <c r="Q23" s="40">
        <f>+'24-03-345 Ind. PROG. EJE'!AB128</f>
        <v>0</v>
      </c>
      <c r="R23" s="40">
        <f>+'24-03-345 Ind. PROG. EJE'!AC128</f>
        <v>0</v>
      </c>
      <c r="S23" s="40">
        <f>+'24-03-345 Ind. PROG. EJE'!AD128</f>
        <v>0</v>
      </c>
      <c r="T23" s="40">
        <f>+'24-03-345 Ind. PROG. EJE'!AE128</f>
        <v>0</v>
      </c>
      <c r="U23" s="40">
        <f>+'24-03-345 Ind. PROG. EJE'!AF128</f>
        <v>0</v>
      </c>
      <c r="V23" s="40">
        <f>+'24-03-345 Ind. PROG. EJE'!AG128</f>
        <v>0</v>
      </c>
      <c r="W23" s="40">
        <f>+'24-03-345 Ind. PROG. EJE'!AH128</f>
        <v>119661736</v>
      </c>
      <c r="X23" s="61">
        <f>+'24-03-345 Ind. PROG. EJE'!AI128</f>
        <v>0.64669404730764757</v>
      </c>
      <c r="Y23" s="61">
        <f>+'24-03-345 Ind. PROG. EJE'!AJ128</f>
        <v>0.24937923269569981</v>
      </c>
    </row>
    <row r="24" spans="1:25" ht="24.75" customHeight="1" x14ac:dyDescent="0.25">
      <c r="A24" s="63" t="s">
        <v>73</v>
      </c>
      <c r="B24" s="40">
        <f>+'24-03-345 Ind. PROG. EJE'!J132</f>
        <v>782641891</v>
      </c>
      <c r="C24" s="40">
        <f>+'24-03-345 Ind. PROG. EJE'!K132</f>
        <v>267412679</v>
      </c>
      <c r="D24" s="40">
        <f>+'24-03-345 Ind. PROG. EJE'!M132</f>
        <v>0</v>
      </c>
      <c r="E24" s="40">
        <f>+'24-03-345 Ind. PROG. EJE'!N132</f>
        <v>0</v>
      </c>
      <c r="F24" s="40">
        <f>+'24-03-345 Ind. PROG. EJE'!O132</f>
        <v>0</v>
      </c>
      <c r="G24" s="40">
        <f>+'24-03-345 Ind. PROG. EJE'!R132</f>
        <v>14249923</v>
      </c>
      <c r="H24" s="40">
        <f>+'24-03-345 Ind. PROG. EJE'!S132</f>
        <v>14249923</v>
      </c>
      <c r="I24" s="40">
        <f>+'24-03-345 Ind. PROG. EJE'!T132</f>
        <v>18933442</v>
      </c>
      <c r="J24" s="40">
        <f>+'24-03-345 Ind. PROG. EJE'!U132</f>
        <v>47433288</v>
      </c>
      <c r="K24" s="40">
        <f>+'24-03-345 Ind. PROG. EJE'!V132</f>
        <v>18933442</v>
      </c>
      <c r="L24" s="40">
        <f>+'24-03-345 Ind. PROG. EJE'!W132</f>
        <v>17372269</v>
      </c>
      <c r="M24" s="40">
        <f>+'24-03-345 Ind. PROG. EJE'!X132</f>
        <v>19878659</v>
      </c>
      <c r="N24" s="40">
        <f>+'24-03-345 Ind. PROG. EJE'!Y132</f>
        <v>56184370</v>
      </c>
      <c r="O24" s="40">
        <f>+'24-03-345 Ind. PROG. EJE'!Z132</f>
        <v>0</v>
      </c>
      <c r="P24" s="40">
        <f>+'24-03-345 Ind. PROG. EJE'!AA132</f>
        <v>0</v>
      </c>
      <c r="Q24" s="40">
        <f>+'24-03-345 Ind. PROG. EJE'!AB132</f>
        <v>0</v>
      </c>
      <c r="R24" s="40">
        <f>+'24-03-345 Ind. PROG. EJE'!AC132</f>
        <v>0</v>
      </c>
      <c r="S24" s="40">
        <f>+'24-03-345 Ind. PROG. EJE'!AD132</f>
        <v>0</v>
      </c>
      <c r="T24" s="40">
        <f>+'24-03-345 Ind. PROG. EJE'!AE132</f>
        <v>0</v>
      </c>
      <c r="U24" s="40">
        <f>+'24-03-345 Ind. PROG. EJE'!AF132</f>
        <v>0</v>
      </c>
      <c r="V24" s="40">
        <f>+'24-03-345 Ind. PROG. EJE'!AG132</f>
        <v>0</v>
      </c>
      <c r="W24" s="40">
        <f>+'24-03-345 Ind. PROG. EJE'!AH132</f>
        <v>103617658</v>
      </c>
      <c r="X24" s="61">
        <f>+'24-03-345 Ind. PROG. EJE'!AI132</f>
        <v>0.1323947250863422</v>
      </c>
      <c r="Y24" s="61">
        <f>+'24-03-345 Ind. PROG. EJE'!AJ132</f>
        <v>0.21594281438274837</v>
      </c>
    </row>
    <row r="25" spans="1:25" ht="34.5" customHeight="1" x14ac:dyDescent="0.25">
      <c r="A25" s="65" t="str">
        <f>"TOTAL ASIG."&amp;" "&amp;$A$5</f>
        <v>TOTAL ASIG. 24-03-345 "Programa Eje (Ley N°20,595)"</v>
      </c>
      <c r="B25" s="66">
        <f>SUM(B8:B24)</f>
        <v>1472197000</v>
      </c>
      <c r="C25" s="66">
        <f t="shared" ref="C25:V25" si="0">SUM(C8:C24)</f>
        <v>781819740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39182534</v>
      </c>
      <c r="H25" s="66">
        <f t="shared" si="0"/>
        <v>44718784</v>
      </c>
      <c r="I25" s="66">
        <f t="shared" si="0"/>
        <v>55075760</v>
      </c>
      <c r="J25" s="66">
        <f t="shared" si="0"/>
        <v>138977078</v>
      </c>
      <c r="K25" s="66">
        <f t="shared" si="0"/>
        <v>151664473</v>
      </c>
      <c r="L25" s="66">
        <f t="shared" si="0"/>
        <v>105546062</v>
      </c>
      <c r="M25" s="66">
        <f t="shared" si="0"/>
        <v>83650803</v>
      </c>
      <c r="N25" s="66">
        <f t="shared" si="0"/>
        <v>340861338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479838416</v>
      </c>
      <c r="X25" s="67">
        <f>+'24-03-345 Ind. PROG. EJE'!AI133</f>
        <v>0.32593356459767275</v>
      </c>
      <c r="Y25" s="67">
        <f>'24-03-345 Ind. PROG. EJE'!AJ133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D12E-E8E1-44D2-A56D-341C49626340}">
  <sheetPr codeName="Hoja25">
    <tabColor rgb="FF007DB5"/>
    <pageSetUpPr fitToPage="1"/>
  </sheetPr>
  <dimension ref="A1:DB95"/>
  <sheetViews>
    <sheetView zoomScaleNormal="100" workbookViewId="0">
      <pane xSplit="20" ySplit="7" topLeftCell="U11" activePane="bottomRight" state="frozen"/>
      <selection pane="topRight" activeCell="U1" sqref="U1"/>
      <selection pane="bottomLeft" activeCell="A8" sqref="A8"/>
      <selection pane="bottomRight" activeCell="U8" sqref="U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2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110" t="s">
        <v>94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89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 t="str">
        <f>IF(ISERROR(AH9/$AH$76),"-",AH9/$AH$76)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1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 t="str">
        <f>IF(ISERROR(AH10/$AH$76),"-",AH10/$AH$76)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89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0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 t="str">
        <f>IF(ISERROR(AH13/$AH$76),"-",AH13/$AH$76)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1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 t="str">
        <f>IF(ISERROR(AH14/$AH$76),"-",AH14/$AH$76)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89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 t="str">
        <f>IF(ISERROR(AH17/$AH$76),"-",AH17/$AH$76)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1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 t="str">
        <f>IF(ISERROR(AH18/$AH$76),"-",AH18/$AH$76)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89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 t="str">
        <f>IF(ISERROR(AH21/$AH$76),"-",AH21/$AH$76)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1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 t="str">
        <f>IF(ISERROR(AH22/$AH$76),"-",AH22/$AH$76)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89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 t="str">
        <f>IF(ISERROR(AH25/$AH$76),"-",AH25/$AH$76)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1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 t="str">
        <f>IF(ISERROR(AH26/$AH$76),"-",AH26/$AH$76)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89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 t="str">
        <f>IF(ISERROR(AH29/$AH$76),"-",AH29/$AH$76)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1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 t="str">
        <f>IF(ISERROR(AH30/$AH$76),"-",AH30/$AH$76)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89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 t="str">
        <f>IF(ISERROR(AH33/$AH$76),"-",AH33/$AH$76)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1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 t="str">
        <f>IF(ISERROR(AH34/$AH$76),"-",AH34/$AH$76)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89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 t="str">
        <f>IF(ISERROR(AH37/$AH$76),"-",AH37/$AH$76)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1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 t="str">
        <f>IF(ISERROR(AH38/$AH$76),"-",AH38/$AH$76)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89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 t="str">
        <f>IF(ISERROR(AH41/$AH$76),"-",AH41/$AH$76)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1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 t="str">
        <f>IF(ISERROR(AH42/$AH$76),"-",AH42/$AH$76)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89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 t="str">
        <f>IF(ISERROR(AH45/$AH$76),"-",AH45/$AH$76)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1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 t="str">
        <f>IF(ISERROR(AH46/$AH$76),"-",AH46/$AH$76)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89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 t="str">
        <f>IF(ISERROR(AH49/$AH$76),"-",AH49/$AH$76)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1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 t="str">
        <f>IF(ISERROR(AH50/$AH$76),"-",AH50/$AH$76)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89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 t="str">
        <f>IF(ISERROR(AH53/$AH$76),"-",AH53/$AH$76)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1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 t="str">
        <f>IF(ISERROR(AH54/$AH$76),"-",AH54/$AH$76)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89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 t="str">
        <f>IF(ISERROR(AH57/$AH$76),"-",AH57/$AH$76)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1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 t="str">
        <f>IF(ISERROR(AH58/$AH$76),"-",AH58/$AH$76)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89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 t="str">
        <f>IF(ISERROR(AH61/$AH$76),"-",AH61/$AH$76)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1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 t="str">
        <f>IF(ISERROR(AH62/$AH$76),"-",AH62/$AH$76)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89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 t="str">
        <f>IF(ISERROR(AH65/$AH$76),"-",AH65/$AH$76)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1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 t="str">
        <f>IF(ISERROR(AH66/$AH$76),"-",AH66/$AH$76)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89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 t="str">
        <f>IF(ISERROR(AH69/$AH$76),"-",AH69/$AH$76)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1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 t="str">
        <f>IF(ISERROR(AH70/$AH$76),"-",AH70/$AH$76)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499170000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/>
      <c r="D73" s="34"/>
      <c r="E73" s="26"/>
      <c r="F73" s="26"/>
      <c r="G73" s="26"/>
      <c r="H73" s="36"/>
      <c r="I73" s="38"/>
      <c r="J73" s="78"/>
      <c r="K73" s="41"/>
      <c r="L73" s="39"/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0</v>
      </c>
      <c r="AI73" s="20">
        <f>IF(ISERROR(AH73/J72),0,AH73/J72)</f>
        <v>0</v>
      </c>
      <c r="AJ73" s="20" t="str">
        <f>IF(ISERROR(AH73/$AH$76),"-",AH73/$AH$76)</f>
        <v>-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 t="str">
        <f>IF(ISERROR(AH74/$AH$76),"-",AH74/$AH$76)</f>
        <v>-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499170000</v>
      </c>
      <c r="K75" s="56">
        <f>SUM(K73:K73)</f>
        <v>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0</v>
      </c>
      <c r="AI75" s="59">
        <f>IF(ISERROR(AH75/J75),0,AH75/J75)</f>
        <v>0</v>
      </c>
      <c r="AJ75" s="59">
        <f>IF(ISERROR(AH75/$AH$76),0,AH75/$AH$76)</f>
        <v>0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24-03-997 "Centro para Niños(as) con Cuidadores Principales Temporeras(os)"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499170000</v>
      </c>
      <c r="K76" s="66">
        <f t="shared" ref="K76:AH76" si="17">SUM(K11,K15,K19,K23,K27,K31,K35,K39,K43,K47,K51,K55,K59,K63,K67,K71,K75)</f>
        <v>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0</v>
      </c>
      <c r="AI76" s="68">
        <f>IF(ISERROR(AH76/J76),0,AH76/J76)</f>
        <v>0</v>
      </c>
      <c r="AJ76" s="68">
        <f>IF(ISERROR(AH76/$AH$76),0,AH76/$AH$76)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M6:O6"/>
    <mergeCell ref="J16:J18"/>
    <mergeCell ref="J20:J22"/>
    <mergeCell ref="J24:J26"/>
    <mergeCell ref="J28:J30"/>
    <mergeCell ref="A8:E8"/>
    <mergeCell ref="A11:I11"/>
    <mergeCell ref="A12:E12"/>
    <mergeCell ref="J8:J10"/>
    <mergeCell ref="J12:J14"/>
    <mergeCell ref="A15:I15"/>
    <mergeCell ref="A31:I31"/>
    <mergeCell ref="A16:E16"/>
    <mergeCell ref="A19:I19"/>
    <mergeCell ref="A20:E20"/>
    <mergeCell ref="A23:I23"/>
    <mergeCell ref="A24:E24"/>
    <mergeCell ref="A27:I27"/>
    <mergeCell ref="A28:E28"/>
    <mergeCell ref="A43:I43"/>
    <mergeCell ref="A44:E44"/>
    <mergeCell ref="J32:J34"/>
    <mergeCell ref="J36:J38"/>
    <mergeCell ref="J40:J42"/>
    <mergeCell ref="J44:J46"/>
    <mergeCell ref="A32:E32"/>
    <mergeCell ref="A35:I35"/>
    <mergeCell ref="A36:E36"/>
    <mergeCell ref="A39:I39"/>
    <mergeCell ref="A40:E40"/>
    <mergeCell ref="J48:J50"/>
    <mergeCell ref="J52:J54"/>
    <mergeCell ref="J56:J58"/>
    <mergeCell ref="J60:J62"/>
    <mergeCell ref="A47:I47"/>
    <mergeCell ref="A63:I63"/>
    <mergeCell ref="A48:E48"/>
    <mergeCell ref="A51:I51"/>
    <mergeCell ref="A52:E52"/>
    <mergeCell ref="A55:I55"/>
    <mergeCell ref="A56:E56"/>
    <mergeCell ref="A59:I59"/>
    <mergeCell ref="A60:E60"/>
    <mergeCell ref="A72:E72"/>
    <mergeCell ref="J72:J74"/>
    <mergeCell ref="A75:I75"/>
    <mergeCell ref="A76:I76"/>
    <mergeCell ref="A64:E64"/>
    <mergeCell ref="A67:I67"/>
    <mergeCell ref="A68:E68"/>
    <mergeCell ref="A71:I71"/>
    <mergeCell ref="J64:J66"/>
    <mergeCell ref="J68:J70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B6C87149-6062-4A1C-BA20-BC339E3EF63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F3D55575-FDD8-4AF9-BA74-39156D310896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EA6FFFCA-3B54-4320-9A2C-076DEF2FDF8E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4B5435EF-DBBF-495D-BD93-7215645C351A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8D41EB3F-A21C-4035-BC30-6807E7F0B07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2CDB273-6D40-48F7-997C-E9DC2D521CC7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2CA890DC-D509-41E8-92A8-3B3D8CE33B0A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50EFBE0-684C-40FF-88EB-5A89AD7A510B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DD222-5F27-42A0-9B60-D834EF734A8B}">
  <sheetPr codeName="Hoja26">
    <tabColor rgb="FF33CCFF"/>
    <pageSetUpPr fitToPage="1"/>
  </sheetPr>
  <dimension ref="A1:Y42"/>
  <sheetViews>
    <sheetView topLeftCell="A10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94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+'24-03-997 Ind. Cuid. Temporales'!J11</f>
        <v>0</v>
      </c>
      <c r="C8" s="40">
        <f>+'24-03-997 Ind. Cuid. Temporales'!K11</f>
        <v>0</v>
      </c>
      <c r="D8" s="40">
        <f>+'24-03-997 Ind. Cuid. Temporales'!M11</f>
        <v>0</v>
      </c>
      <c r="E8" s="40">
        <f>+'24-03-997 Ind. Cuid. Temporales'!N11</f>
        <v>0</v>
      </c>
      <c r="F8" s="40">
        <f>+'24-03-997 Ind. Cuid. Temporales'!O11</f>
        <v>0</v>
      </c>
      <c r="G8" s="40">
        <f>+'24-03-997 Ind. Cuid. Temporales'!R11</f>
        <v>0</v>
      </c>
      <c r="H8" s="40">
        <f>+'24-03-997 Ind. Cuid. Temporales'!S11</f>
        <v>0</v>
      </c>
      <c r="I8" s="40">
        <f>+'24-03-997 Ind. Cuid. Temporales'!T11</f>
        <v>0</v>
      </c>
      <c r="J8" s="40">
        <f>+'24-03-997 Ind. Cuid. Temporales'!U11</f>
        <v>0</v>
      </c>
      <c r="K8" s="40">
        <f>+'24-03-997 Ind. Cuid. Temporales'!V11</f>
        <v>0</v>
      </c>
      <c r="L8" s="40">
        <f>+'24-03-997 Ind. Cuid. Temporales'!W11</f>
        <v>0</v>
      </c>
      <c r="M8" s="40">
        <f>+'24-03-997 Ind. Cuid. Temporales'!X11</f>
        <v>0</v>
      </c>
      <c r="N8" s="40">
        <f>+'24-03-997 Ind. Cuid. Temporales'!Y11</f>
        <v>0</v>
      </c>
      <c r="O8" s="40">
        <f>+'24-03-997 Ind. Cuid. Temporales'!Z11</f>
        <v>0</v>
      </c>
      <c r="P8" s="40">
        <f>+'24-03-997 Ind. Cuid. Temporales'!AA11</f>
        <v>0</v>
      </c>
      <c r="Q8" s="40">
        <f>+'24-03-997 Ind. Cuid. Temporales'!AB11</f>
        <v>0</v>
      </c>
      <c r="R8" s="40">
        <f>+'24-03-997 Ind. Cuid. Temporales'!AC11</f>
        <v>0</v>
      </c>
      <c r="S8" s="40">
        <f>+'24-03-997 Ind. Cuid. Temporales'!AD11</f>
        <v>0</v>
      </c>
      <c r="T8" s="40">
        <f>+'24-03-997 Ind. Cuid. Temporales'!AE11</f>
        <v>0</v>
      </c>
      <c r="U8" s="40">
        <f>+'24-03-997 Ind. Cuid. Temporales'!AF11</f>
        <v>0</v>
      </c>
      <c r="V8" s="40">
        <f>+'24-03-997 Ind. Cuid. Temporales'!AG11</f>
        <v>0</v>
      </c>
      <c r="W8" s="40">
        <f>+'24-03-997 Ind. Cuid. Temporales'!AH11</f>
        <v>0</v>
      </c>
      <c r="X8" s="61">
        <f>+'24-03-997 Ind. Cuid. Temporales'!AI11</f>
        <v>0</v>
      </c>
      <c r="Y8" s="61">
        <f>+'24-03-997 Ind. Cuid. Temporales'!AJ11</f>
        <v>0</v>
      </c>
    </row>
    <row r="9" spans="1:25" ht="24.75" customHeight="1" x14ac:dyDescent="0.25">
      <c r="A9" s="60" t="s">
        <v>45</v>
      </c>
      <c r="B9" s="40">
        <f>+'24-03-997 Ind. Cuid. Temporales'!J15</f>
        <v>0</v>
      </c>
      <c r="C9" s="40">
        <f>+'24-03-997 Ind. Cuid. Temporales'!K15</f>
        <v>0</v>
      </c>
      <c r="D9" s="40">
        <f>+'24-03-997 Ind. Cuid. Temporales'!M15</f>
        <v>0</v>
      </c>
      <c r="E9" s="40">
        <f>+'24-03-997 Ind. Cuid. Temporales'!N15</f>
        <v>0</v>
      </c>
      <c r="F9" s="40">
        <f>+'24-03-997 Ind. Cuid. Temporales'!O15</f>
        <v>0</v>
      </c>
      <c r="G9" s="40">
        <f>+'24-03-997 Ind. Cuid. Temporales'!R15</f>
        <v>0</v>
      </c>
      <c r="H9" s="40">
        <f>+'24-03-997 Ind. Cuid. Temporales'!S15</f>
        <v>0</v>
      </c>
      <c r="I9" s="40">
        <f>+'24-03-997 Ind. Cuid. Temporales'!T15</f>
        <v>0</v>
      </c>
      <c r="J9" s="40">
        <f>+'24-03-997 Ind. Cuid. Temporales'!U15</f>
        <v>0</v>
      </c>
      <c r="K9" s="40">
        <f>+'24-03-997 Ind. Cuid. Temporales'!V15</f>
        <v>0</v>
      </c>
      <c r="L9" s="40">
        <f>+'24-03-997 Ind. Cuid. Temporales'!W15</f>
        <v>0</v>
      </c>
      <c r="M9" s="40">
        <f>+'24-03-997 Ind. Cuid. Temporales'!X15</f>
        <v>0</v>
      </c>
      <c r="N9" s="40">
        <f>+'24-03-997 Ind. Cuid. Temporales'!Y15</f>
        <v>0</v>
      </c>
      <c r="O9" s="40">
        <f>+'24-03-997 Ind. Cuid. Temporales'!Z15</f>
        <v>0</v>
      </c>
      <c r="P9" s="40">
        <f>+'24-03-997 Ind. Cuid. Temporales'!AA15</f>
        <v>0</v>
      </c>
      <c r="Q9" s="40">
        <f>+'24-03-997 Ind. Cuid. Temporales'!AB15</f>
        <v>0</v>
      </c>
      <c r="R9" s="40">
        <f>+'24-03-997 Ind. Cuid. Temporales'!AC15</f>
        <v>0</v>
      </c>
      <c r="S9" s="40">
        <f>+'24-03-997 Ind. Cuid. Temporales'!AD15</f>
        <v>0</v>
      </c>
      <c r="T9" s="40">
        <f>+'24-03-997 Ind. Cuid. Temporales'!AE15</f>
        <v>0</v>
      </c>
      <c r="U9" s="40">
        <f>+'24-03-997 Ind. Cuid. Temporales'!AF15</f>
        <v>0</v>
      </c>
      <c r="V9" s="40">
        <f>+'24-03-997 Ind. Cuid. Temporales'!AG15</f>
        <v>0</v>
      </c>
      <c r="W9" s="40">
        <f>+'24-03-997 Ind. Cuid. Temporales'!AH15</f>
        <v>0</v>
      </c>
      <c r="X9" s="61">
        <f>+'24-03-997 Ind. Cuid. Temporales'!AI15</f>
        <v>0</v>
      </c>
      <c r="Y9" s="61">
        <f>+'24-03-997 Ind. Cuid. Temporales'!AJ15</f>
        <v>0</v>
      </c>
    </row>
    <row r="10" spans="1:25" ht="24.75" customHeight="1" x14ac:dyDescent="0.25">
      <c r="A10" s="60" t="s">
        <v>47</v>
      </c>
      <c r="B10" s="40">
        <f>+'24-03-997 Ind. Cuid. Temporales'!J19</f>
        <v>0</v>
      </c>
      <c r="C10" s="40">
        <f>+'24-03-997 Ind. Cuid. Temporales'!K19</f>
        <v>0</v>
      </c>
      <c r="D10" s="40">
        <f>+'24-03-997 Ind. Cuid. Temporales'!M19</f>
        <v>0</v>
      </c>
      <c r="E10" s="40">
        <f>+'24-03-997 Ind. Cuid. Temporales'!N19</f>
        <v>0</v>
      </c>
      <c r="F10" s="40">
        <f>+'24-03-997 Ind. Cuid. Temporales'!O19</f>
        <v>0</v>
      </c>
      <c r="G10" s="40">
        <f>+'24-03-997 Ind. Cuid. Temporales'!R19</f>
        <v>0</v>
      </c>
      <c r="H10" s="40">
        <f>+'24-03-997 Ind. Cuid. Temporales'!S19</f>
        <v>0</v>
      </c>
      <c r="I10" s="40">
        <f>+'24-03-997 Ind. Cuid. Temporales'!T19</f>
        <v>0</v>
      </c>
      <c r="J10" s="40">
        <f>+'24-03-997 Ind. Cuid. Temporales'!U19</f>
        <v>0</v>
      </c>
      <c r="K10" s="40">
        <f>+'24-03-997 Ind. Cuid. Temporales'!V19</f>
        <v>0</v>
      </c>
      <c r="L10" s="40">
        <f>+'24-03-997 Ind. Cuid. Temporales'!W19</f>
        <v>0</v>
      </c>
      <c r="M10" s="40">
        <f>+'24-03-997 Ind. Cuid. Temporales'!X19</f>
        <v>0</v>
      </c>
      <c r="N10" s="40">
        <f>+'24-03-997 Ind. Cuid. Temporales'!Y19</f>
        <v>0</v>
      </c>
      <c r="O10" s="40">
        <f>+'24-03-997 Ind. Cuid. Temporales'!Z19</f>
        <v>0</v>
      </c>
      <c r="P10" s="40">
        <f>+'24-03-997 Ind. Cuid. Temporales'!AA19</f>
        <v>0</v>
      </c>
      <c r="Q10" s="40">
        <f>+'24-03-997 Ind. Cuid. Temporales'!AB19</f>
        <v>0</v>
      </c>
      <c r="R10" s="40">
        <f>+'24-03-997 Ind. Cuid. Temporales'!AC19</f>
        <v>0</v>
      </c>
      <c r="S10" s="40">
        <f>+'24-03-997 Ind. Cuid. Temporales'!AD19</f>
        <v>0</v>
      </c>
      <c r="T10" s="40">
        <f>+'24-03-997 Ind. Cuid. Temporales'!AE19</f>
        <v>0</v>
      </c>
      <c r="U10" s="40">
        <f>+'24-03-997 Ind. Cuid. Temporales'!AF19</f>
        <v>0</v>
      </c>
      <c r="V10" s="40">
        <f>+'24-03-997 Ind. Cuid. Temporales'!AG19</f>
        <v>0</v>
      </c>
      <c r="W10" s="40">
        <f>+'24-03-997 Ind. Cuid. Temporales'!AH19</f>
        <v>0</v>
      </c>
      <c r="X10" s="61">
        <f>+'24-03-997 Ind. Cuid. Temporales'!AI19</f>
        <v>0</v>
      </c>
      <c r="Y10" s="61">
        <f>+'24-03-997 Ind. Cuid. Temporales'!AJ19</f>
        <v>0</v>
      </c>
    </row>
    <row r="11" spans="1:25" ht="24.75" customHeight="1" x14ac:dyDescent="0.25">
      <c r="A11" s="60" t="s">
        <v>49</v>
      </c>
      <c r="B11" s="40">
        <f>+'24-03-997 Ind. Cuid. Temporales'!J23</f>
        <v>0</v>
      </c>
      <c r="C11" s="40">
        <f>+'24-03-997 Ind. Cuid. Temporales'!K23</f>
        <v>0</v>
      </c>
      <c r="D11" s="40">
        <f>+'24-03-997 Ind. Cuid. Temporales'!M23</f>
        <v>0</v>
      </c>
      <c r="E11" s="40">
        <f>+'24-03-997 Ind. Cuid. Temporales'!N23</f>
        <v>0</v>
      </c>
      <c r="F11" s="40">
        <f>+'24-03-997 Ind. Cuid. Temporales'!O23</f>
        <v>0</v>
      </c>
      <c r="G11" s="40">
        <f>+'24-03-997 Ind. Cuid. Temporales'!R23</f>
        <v>0</v>
      </c>
      <c r="H11" s="40">
        <f>+'24-03-997 Ind. Cuid. Temporales'!S23</f>
        <v>0</v>
      </c>
      <c r="I11" s="40">
        <f>+'24-03-997 Ind. Cuid. Temporales'!T23</f>
        <v>0</v>
      </c>
      <c r="J11" s="40">
        <f>+'24-03-997 Ind. Cuid. Temporales'!U23</f>
        <v>0</v>
      </c>
      <c r="K11" s="40">
        <f>+'24-03-997 Ind. Cuid. Temporales'!V23</f>
        <v>0</v>
      </c>
      <c r="L11" s="40">
        <f>+'24-03-997 Ind. Cuid. Temporales'!W23</f>
        <v>0</v>
      </c>
      <c r="M11" s="40">
        <f>+'24-03-997 Ind. Cuid. Temporales'!X23</f>
        <v>0</v>
      </c>
      <c r="N11" s="40">
        <f>+'24-03-997 Ind. Cuid. Temporales'!Y23</f>
        <v>0</v>
      </c>
      <c r="O11" s="40">
        <f>+'24-03-997 Ind. Cuid. Temporales'!Z23</f>
        <v>0</v>
      </c>
      <c r="P11" s="40">
        <f>+'24-03-997 Ind. Cuid. Temporales'!AA23</f>
        <v>0</v>
      </c>
      <c r="Q11" s="40">
        <f>+'24-03-997 Ind. Cuid. Temporales'!AB23</f>
        <v>0</v>
      </c>
      <c r="R11" s="40">
        <f>+'24-03-997 Ind. Cuid. Temporales'!AC23</f>
        <v>0</v>
      </c>
      <c r="S11" s="40">
        <f>+'24-03-997 Ind. Cuid. Temporales'!AD23</f>
        <v>0</v>
      </c>
      <c r="T11" s="40">
        <f>+'24-03-997 Ind. Cuid. Temporales'!AE23</f>
        <v>0</v>
      </c>
      <c r="U11" s="40">
        <f>+'24-03-997 Ind. Cuid. Temporales'!AF23</f>
        <v>0</v>
      </c>
      <c r="V11" s="40">
        <f>+'24-03-997 Ind. Cuid. Temporales'!AG23</f>
        <v>0</v>
      </c>
      <c r="W11" s="40">
        <f>+'24-03-997 Ind. Cuid. Temporales'!AH23</f>
        <v>0</v>
      </c>
      <c r="X11" s="61">
        <f>+'24-03-997 Ind. Cuid. Temporales'!AI23</f>
        <v>0</v>
      </c>
      <c r="Y11" s="61">
        <f>+'24-03-997 Ind. Cuid. Temporales'!AJ23</f>
        <v>0</v>
      </c>
    </row>
    <row r="12" spans="1:25" ht="24.75" customHeight="1" x14ac:dyDescent="0.25">
      <c r="A12" s="60" t="s">
        <v>51</v>
      </c>
      <c r="B12" s="40">
        <f>+'24-03-997 Ind. Cuid. Temporales'!J27</f>
        <v>0</v>
      </c>
      <c r="C12" s="40">
        <f>+'24-03-997 Ind. Cuid. Temporales'!K27</f>
        <v>0</v>
      </c>
      <c r="D12" s="40">
        <f>+'24-03-997 Ind. Cuid. Temporales'!M27</f>
        <v>0</v>
      </c>
      <c r="E12" s="40">
        <f>+'24-03-997 Ind. Cuid. Temporales'!N27</f>
        <v>0</v>
      </c>
      <c r="F12" s="40">
        <f>+'24-03-997 Ind. Cuid. Temporales'!O27</f>
        <v>0</v>
      </c>
      <c r="G12" s="40">
        <f>+'24-03-997 Ind. Cuid. Temporales'!R27</f>
        <v>0</v>
      </c>
      <c r="H12" s="40">
        <f>+'24-03-997 Ind. Cuid. Temporales'!S27</f>
        <v>0</v>
      </c>
      <c r="I12" s="40">
        <f>+'24-03-997 Ind. Cuid. Temporales'!T27</f>
        <v>0</v>
      </c>
      <c r="J12" s="40">
        <f>+'24-03-997 Ind. Cuid. Temporales'!U27</f>
        <v>0</v>
      </c>
      <c r="K12" s="40">
        <f>+'24-03-997 Ind. Cuid. Temporales'!V27</f>
        <v>0</v>
      </c>
      <c r="L12" s="40">
        <f>+'24-03-997 Ind. Cuid. Temporales'!W27</f>
        <v>0</v>
      </c>
      <c r="M12" s="40">
        <f>+'24-03-997 Ind. Cuid. Temporales'!X27</f>
        <v>0</v>
      </c>
      <c r="N12" s="40">
        <f>+'24-03-997 Ind. Cuid. Temporales'!Y27</f>
        <v>0</v>
      </c>
      <c r="O12" s="40">
        <f>+'24-03-997 Ind. Cuid. Temporales'!Z27</f>
        <v>0</v>
      </c>
      <c r="P12" s="40">
        <f>+'24-03-997 Ind. Cuid. Temporales'!AA27</f>
        <v>0</v>
      </c>
      <c r="Q12" s="40">
        <f>+'24-03-997 Ind. Cuid. Temporales'!AB27</f>
        <v>0</v>
      </c>
      <c r="R12" s="40">
        <f>+'24-03-997 Ind. Cuid. Temporales'!AC27</f>
        <v>0</v>
      </c>
      <c r="S12" s="40">
        <f>+'24-03-997 Ind. Cuid. Temporales'!AD27</f>
        <v>0</v>
      </c>
      <c r="T12" s="40">
        <f>+'24-03-997 Ind. Cuid. Temporales'!AE27</f>
        <v>0</v>
      </c>
      <c r="U12" s="40">
        <f>+'24-03-997 Ind. Cuid. Temporales'!AF27</f>
        <v>0</v>
      </c>
      <c r="V12" s="40">
        <f>+'24-03-997 Ind. Cuid. Temporales'!AG27</f>
        <v>0</v>
      </c>
      <c r="W12" s="40">
        <f>+'24-03-997 Ind. Cuid. Temporales'!AH27</f>
        <v>0</v>
      </c>
      <c r="X12" s="61">
        <f>+'24-03-997 Ind. Cuid. Temporales'!AI27</f>
        <v>0</v>
      </c>
      <c r="Y12" s="61">
        <f>+'24-03-997 Ind. Cuid. Temporales'!AJ27</f>
        <v>0</v>
      </c>
    </row>
    <row r="13" spans="1:25" ht="24.75" customHeight="1" x14ac:dyDescent="0.25">
      <c r="A13" s="60" t="s">
        <v>53</v>
      </c>
      <c r="B13" s="40">
        <f>+'24-03-997 Ind. Cuid. Temporales'!J31</f>
        <v>0</v>
      </c>
      <c r="C13" s="40">
        <f>+'24-03-997 Ind. Cuid. Temporales'!K31</f>
        <v>0</v>
      </c>
      <c r="D13" s="40">
        <f>+'24-03-997 Ind. Cuid. Temporales'!M31</f>
        <v>0</v>
      </c>
      <c r="E13" s="40">
        <f>+'24-03-997 Ind. Cuid. Temporales'!N31</f>
        <v>0</v>
      </c>
      <c r="F13" s="40">
        <f>+'24-03-997 Ind. Cuid. Temporales'!O31</f>
        <v>0</v>
      </c>
      <c r="G13" s="40">
        <f>+'24-03-997 Ind. Cuid. Temporales'!R31</f>
        <v>0</v>
      </c>
      <c r="H13" s="40">
        <f>+'24-03-997 Ind. Cuid. Temporales'!S31</f>
        <v>0</v>
      </c>
      <c r="I13" s="40">
        <f>+'24-03-997 Ind. Cuid. Temporales'!T31</f>
        <v>0</v>
      </c>
      <c r="J13" s="40">
        <f>+'24-03-997 Ind. Cuid. Temporales'!U31</f>
        <v>0</v>
      </c>
      <c r="K13" s="40">
        <f>+'24-03-997 Ind. Cuid. Temporales'!V31</f>
        <v>0</v>
      </c>
      <c r="L13" s="40">
        <f>+'24-03-997 Ind. Cuid. Temporales'!W31</f>
        <v>0</v>
      </c>
      <c r="M13" s="40">
        <f>+'24-03-997 Ind. Cuid. Temporales'!X31</f>
        <v>0</v>
      </c>
      <c r="N13" s="40">
        <f>+'24-03-997 Ind. Cuid. Temporales'!Y31</f>
        <v>0</v>
      </c>
      <c r="O13" s="40">
        <f>+'24-03-997 Ind. Cuid. Temporales'!Z31</f>
        <v>0</v>
      </c>
      <c r="P13" s="40">
        <f>+'24-03-997 Ind. Cuid. Temporales'!AA31</f>
        <v>0</v>
      </c>
      <c r="Q13" s="40">
        <f>+'24-03-997 Ind. Cuid. Temporales'!AB31</f>
        <v>0</v>
      </c>
      <c r="R13" s="40">
        <f>+'24-03-997 Ind. Cuid. Temporales'!AC31</f>
        <v>0</v>
      </c>
      <c r="S13" s="40">
        <f>+'24-03-997 Ind. Cuid. Temporales'!AD31</f>
        <v>0</v>
      </c>
      <c r="T13" s="40">
        <f>+'24-03-997 Ind. Cuid. Temporales'!AE31</f>
        <v>0</v>
      </c>
      <c r="U13" s="40">
        <f>+'24-03-997 Ind. Cuid. Temporales'!AF31</f>
        <v>0</v>
      </c>
      <c r="V13" s="40">
        <f>+'24-03-997 Ind. Cuid. Temporales'!AG31</f>
        <v>0</v>
      </c>
      <c r="W13" s="40">
        <f>+'24-03-997 Ind. Cuid. Temporales'!AH31</f>
        <v>0</v>
      </c>
      <c r="X13" s="61">
        <f>+'24-03-997 Ind. Cuid. Temporales'!AI31</f>
        <v>0</v>
      </c>
      <c r="Y13" s="61">
        <f>+'24-03-997 Ind. Cuid. Temporales'!AJ31</f>
        <v>0</v>
      </c>
    </row>
    <row r="14" spans="1:25" ht="24.75" customHeight="1" x14ac:dyDescent="0.25">
      <c r="A14" s="60" t="s">
        <v>55</v>
      </c>
      <c r="B14" s="40">
        <f>+'24-03-997 Ind. Cuid. Temporales'!J35</f>
        <v>0</v>
      </c>
      <c r="C14" s="40">
        <f>+'24-03-997 Ind. Cuid. Temporales'!K35</f>
        <v>0</v>
      </c>
      <c r="D14" s="40">
        <f>+'24-03-997 Ind. Cuid. Temporales'!M35</f>
        <v>0</v>
      </c>
      <c r="E14" s="40">
        <f>+'24-03-997 Ind. Cuid. Temporales'!N35</f>
        <v>0</v>
      </c>
      <c r="F14" s="40">
        <f>+'24-03-997 Ind. Cuid. Temporales'!O35</f>
        <v>0</v>
      </c>
      <c r="G14" s="40">
        <f>+'24-03-997 Ind. Cuid. Temporales'!R35</f>
        <v>0</v>
      </c>
      <c r="H14" s="40">
        <f>+'24-03-997 Ind. Cuid. Temporales'!S35</f>
        <v>0</v>
      </c>
      <c r="I14" s="40">
        <f>+'24-03-997 Ind. Cuid. Temporales'!T35</f>
        <v>0</v>
      </c>
      <c r="J14" s="40">
        <f>+'24-03-997 Ind. Cuid. Temporales'!U35</f>
        <v>0</v>
      </c>
      <c r="K14" s="40">
        <f>+'24-03-997 Ind. Cuid. Temporales'!V35</f>
        <v>0</v>
      </c>
      <c r="L14" s="40">
        <f>+'24-03-997 Ind. Cuid. Temporales'!W35</f>
        <v>0</v>
      </c>
      <c r="M14" s="40">
        <f>+'24-03-997 Ind. Cuid. Temporales'!X35</f>
        <v>0</v>
      </c>
      <c r="N14" s="40">
        <f>+'24-03-997 Ind. Cuid. Temporales'!Y35</f>
        <v>0</v>
      </c>
      <c r="O14" s="40">
        <f>+'24-03-997 Ind. Cuid. Temporales'!Z35</f>
        <v>0</v>
      </c>
      <c r="P14" s="40">
        <f>+'24-03-997 Ind. Cuid. Temporales'!AA35</f>
        <v>0</v>
      </c>
      <c r="Q14" s="40">
        <f>+'24-03-997 Ind. Cuid. Temporales'!AB35</f>
        <v>0</v>
      </c>
      <c r="R14" s="40">
        <f>+'24-03-997 Ind. Cuid. Temporales'!AC35</f>
        <v>0</v>
      </c>
      <c r="S14" s="40">
        <f>+'24-03-997 Ind. Cuid. Temporales'!AD35</f>
        <v>0</v>
      </c>
      <c r="T14" s="40">
        <f>+'24-03-997 Ind. Cuid. Temporales'!AE35</f>
        <v>0</v>
      </c>
      <c r="U14" s="40">
        <f>+'24-03-997 Ind. Cuid. Temporales'!AF35</f>
        <v>0</v>
      </c>
      <c r="V14" s="40">
        <f>+'24-03-997 Ind. Cuid. Temporales'!AG35</f>
        <v>0</v>
      </c>
      <c r="W14" s="40">
        <f>+'24-03-997 Ind. Cuid. Temporales'!AH35</f>
        <v>0</v>
      </c>
      <c r="X14" s="61">
        <f>+'24-03-997 Ind. Cuid. Temporales'!AI35</f>
        <v>0</v>
      </c>
      <c r="Y14" s="61">
        <f>+'24-03-997 Ind. Cuid. Temporales'!AJ35</f>
        <v>0</v>
      </c>
    </row>
    <row r="15" spans="1:25" ht="24.75" customHeight="1" x14ac:dyDescent="0.25">
      <c r="A15" s="60" t="s">
        <v>57</v>
      </c>
      <c r="B15" s="40">
        <f>+'24-03-997 Ind. Cuid. Temporales'!J39</f>
        <v>0</v>
      </c>
      <c r="C15" s="40">
        <f>+'24-03-997 Ind. Cuid. Temporales'!K39</f>
        <v>0</v>
      </c>
      <c r="D15" s="40">
        <f>+'24-03-997 Ind. Cuid. Temporales'!M39</f>
        <v>0</v>
      </c>
      <c r="E15" s="40">
        <f>+'24-03-997 Ind. Cuid. Temporales'!N39</f>
        <v>0</v>
      </c>
      <c r="F15" s="40">
        <f>+'24-03-997 Ind. Cuid. Temporales'!O39</f>
        <v>0</v>
      </c>
      <c r="G15" s="40">
        <f>+'24-03-997 Ind. Cuid. Temporales'!R39</f>
        <v>0</v>
      </c>
      <c r="H15" s="40">
        <f>+'24-03-997 Ind. Cuid. Temporales'!S39</f>
        <v>0</v>
      </c>
      <c r="I15" s="40">
        <f>+'24-03-997 Ind. Cuid. Temporales'!T39</f>
        <v>0</v>
      </c>
      <c r="J15" s="40">
        <f>+'24-03-997 Ind. Cuid. Temporales'!U39</f>
        <v>0</v>
      </c>
      <c r="K15" s="40">
        <f>+'24-03-997 Ind. Cuid. Temporales'!V39</f>
        <v>0</v>
      </c>
      <c r="L15" s="40">
        <f>+'24-03-997 Ind. Cuid. Temporales'!W39</f>
        <v>0</v>
      </c>
      <c r="M15" s="40">
        <f>+'24-03-997 Ind. Cuid. Temporales'!X39</f>
        <v>0</v>
      </c>
      <c r="N15" s="40">
        <f>+'24-03-997 Ind. Cuid. Temporales'!Y39</f>
        <v>0</v>
      </c>
      <c r="O15" s="40">
        <f>+'24-03-997 Ind. Cuid. Temporales'!Z39</f>
        <v>0</v>
      </c>
      <c r="P15" s="40">
        <f>+'24-03-997 Ind. Cuid. Temporales'!AA39</f>
        <v>0</v>
      </c>
      <c r="Q15" s="40">
        <f>+'24-03-997 Ind. Cuid. Temporales'!AB39</f>
        <v>0</v>
      </c>
      <c r="R15" s="40">
        <f>+'24-03-997 Ind. Cuid. Temporales'!AC39</f>
        <v>0</v>
      </c>
      <c r="S15" s="40">
        <f>+'24-03-997 Ind. Cuid. Temporales'!AD39</f>
        <v>0</v>
      </c>
      <c r="T15" s="40">
        <f>+'24-03-997 Ind. Cuid. Temporales'!AE39</f>
        <v>0</v>
      </c>
      <c r="U15" s="40">
        <f>+'24-03-997 Ind. Cuid. Temporales'!AF39</f>
        <v>0</v>
      </c>
      <c r="V15" s="40">
        <f>+'24-03-997 Ind. Cuid. Temporales'!AG39</f>
        <v>0</v>
      </c>
      <c r="W15" s="40">
        <f>+'24-03-997 Ind. Cuid. Temporales'!AH39</f>
        <v>0</v>
      </c>
      <c r="X15" s="61">
        <f>+'24-03-997 Ind. Cuid. Temporales'!AI39</f>
        <v>0</v>
      </c>
      <c r="Y15" s="61">
        <f>+'24-03-997 Ind. Cuid. Temporales'!AJ39</f>
        <v>0</v>
      </c>
    </row>
    <row r="16" spans="1:25" ht="24.75" customHeight="1" x14ac:dyDescent="0.25">
      <c r="A16" s="60" t="s">
        <v>59</v>
      </c>
      <c r="B16" s="40">
        <f>+'24-03-997 Ind. Cuid. Temporales'!J43</f>
        <v>0</v>
      </c>
      <c r="C16" s="40">
        <f>+'24-03-997 Ind. Cuid. Temporales'!K43</f>
        <v>0</v>
      </c>
      <c r="D16" s="40">
        <f>+'24-03-997 Ind. Cuid. Temporales'!M43</f>
        <v>0</v>
      </c>
      <c r="E16" s="40">
        <f>+'24-03-997 Ind. Cuid. Temporales'!N43</f>
        <v>0</v>
      </c>
      <c r="F16" s="40">
        <f>+'24-03-997 Ind. Cuid. Temporales'!O43</f>
        <v>0</v>
      </c>
      <c r="G16" s="40">
        <f>+'24-03-997 Ind. Cuid. Temporales'!R43</f>
        <v>0</v>
      </c>
      <c r="H16" s="40">
        <f>+'24-03-997 Ind. Cuid. Temporales'!S43</f>
        <v>0</v>
      </c>
      <c r="I16" s="40">
        <f>+'24-03-997 Ind. Cuid. Temporales'!T43</f>
        <v>0</v>
      </c>
      <c r="J16" s="40">
        <f>+'24-03-997 Ind. Cuid. Temporales'!U43</f>
        <v>0</v>
      </c>
      <c r="K16" s="40">
        <f>+'24-03-997 Ind. Cuid. Temporales'!V43</f>
        <v>0</v>
      </c>
      <c r="L16" s="40">
        <f>+'24-03-997 Ind. Cuid. Temporales'!W43</f>
        <v>0</v>
      </c>
      <c r="M16" s="40">
        <f>+'24-03-997 Ind. Cuid. Temporales'!X43</f>
        <v>0</v>
      </c>
      <c r="N16" s="40">
        <f>+'24-03-997 Ind. Cuid. Temporales'!Y43</f>
        <v>0</v>
      </c>
      <c r="O16" s="40">
        <f>+'24-03-997 Ind. Cuid. Temporales'!Z43</f>
        <v>0</v>
      </c>
      <c r="P16" s="40">
        <f>+'24-03-997 Ind. Cuid. Temporales'!AA43</f>
        <v>0</v>
      </c>
      <c r="Q16" s="40">
        <f>+'24-03-997 Ind. Cuid. Temporales'!AB43</f>
        <v>0</v>
      </c>
      <c r="R16" s="40">
        <f>+'24-03-997 Ind. Cuid. Temporales'!AC43</f>
        <v>0</v>
      </c>
      <c r="S16" s="40">
        <f>+'24-03-997 Ind. Cuid. Temporales'!AD43</f>
        <v>0</v>
      </c>
      <c r="T16" s="40">
        <f>+'24-03-997 Ind. Cuid. Temporales'!AE43</f>
        <v>0</v>
      </c>
      <c r="U16" s="40">
        <f>+'24-03-997 Ind. Cuid. Temporales'!AF43</f>
        <v>0</v>
      </c>
      <c r="V16" s="40">
        <f>+'24-03-997 Ind. Cuid. Temporales'!AG43</f>
        <v>0</v>
      </c>
      <c r="W16" s="40">
        <f>+'24-03-997 Ind. Cuid. Temporales'!AH43</f>
        <v>0</v>
      </c>
      <c r="X16" s="61">
        <f>+'24-03-997 Ind. Cuid. Temporales'!AI43</f>
        <v>0</v>
      </c>
      <c r="Y16" s="61">
        <f>+'24-03-997 Ind. Cuid. Temporales'!AJ43</f>
        <v>0</v>
      </c>
    </row>
    <row r="17" spans="1:25" ht="24.75" customHeight="1" x14ac:dyDescent="0.25">
      <c r="A17" s="60" t="s">
        <v>61</v>
      </c>
      <c r="B17" s="40">
        <f>+'24-03-997 Ind. Cuid. Temporales'!J47</f>
        <v>0</v>
      </c>
      <c r="C17" s="40">
        <f>+'24-03-997 Ind. Cuid. Temporales'!K47</f>
        <v>0</v>
      </c>
      <c r="D17" s="40">
        <f>+'24-03-997 Ind. Cuid. Temporales'!M47</f>
        <v>0</v>
      </c>
      <c r="E17" s="40">
        <f>+'24-03-997 Ind. Cuid. Temporales'!N47</f>
        <v>0</v>
      </c>
      <c r="F17" s="40">
        <f>+'24-03-997 Ind. Cuid. Temporales'!O47</f>
        <v>0</v>
      </c>
      <c r="G17" s="40">
        <f>+'24-03-997 Ind. Cuid. Temporales'!R47</f>
        <v>0</v>
      </c>
      <c r="H17" s="40">
        <f>+'24-03-997 Ind. Cuid. Temporales'!S47</f>
        <v>0</v>
      </c>
      <c r="I17" s="40">
        <f>+'24-03-997 Ind. Cuid. Temporales'!T47</f>
        <v>0</v>
      </c>
      <c r="J17" s="40">
        <f>+'24-03-997 Ind. Cuid. Temporales'!U47</f>
        <v>0</v>
      </c>
      <c r="K17" s="40">
        <f>+'24-03-997 Ind. Cuid. Temporales'!V47</f>
        <v>0</v>
      </c>
      <c r="L17" s="40">
        <f>+'24-03-997 Ind. Cuid. Temporales'!W47</f>
        <v>0</v>
      </c>
      <c r="M17" s="40">
        <f>+'24-03-997 Ind. Cuid. Temporales'!X47</f>
        <v>0</v>
      </c>
      <c r="N17" s="40">
        <f>+'24-03-997 Ind. Cuid. Temporales'!Y47</f>
        <v>0</v>
      </c>
      <c r="O17" s="40">
        <f>+'24-03-997 Ind. Cuid. Temporales'!Z47</f>
        <v>0</v>
      </c>
      <c r="P17" s="40">
        <f>+'24-03-997 Ind. Cuid. Temporales'!AA47</f>
        <v>0</v>
      </c>
      <c r="Q17" s="40">
        <f>+'24-03-997 Ind. Cuid. Temporales'!AB47</f>
        <v>0</v>
      </c>
      <c r="R17" s="40">
        <f>+'24-03-997 Ind. Cuid. Temporales'!AC47</f>
        <v>0</v>
      </c>
      <c r="S17" s="40">
        <f>+'24-03-997 Ind. Cuid. Temporales'!AD47</f>
        <v>0</v>
      </c>
      <c r="T17" s="40">
        <f>+'24-03-997 Ind. Cuid. Temporales'!AE47</f>
        <v>0</v>
      </c>
      <c r="U17" s="40">
        <f>+'24-03-997 Ind. Cuid. Temporales'!AF47</f>
        <v>0</v>
      </c>
      <c r="V17" s="40">
        <f>+'24-03-997 Ind. Cuid. Temporales'!AG47</f>
        <v>0</v>
      </c>
      <c r="W17" s="40">
        <f>+'24-03-997 Ind. Cuid. Temporales'!AH47</f>
        <v>0</v>
      </c>
      <c r="X17" s="61">
        <f>+'24-03-997 Ind. Cuid. Temporales'!AI47</f>
        <v>0</v>
      </c>
      <c r="Y17" s="61">
        <f>+'24-03-997 Ind. Cuid. Temporales'!AJ44</f>
        <v>0</v>
      </c>
    </row>
    <row r="18" spans="1:25" ht="24.75" customHeight="1" x14ac:dyDescent="0.25">
      <c r="A18" s="60" t="s">
        <v>63</v>
      </c>
      <c r="B18" s="40">
        <f>+'24-03-997 Ind. Cuid. Temporales'!J51</f>
        <v>0</v>
      </c>
      <c r="C18" s="40">
        <f>+'24-03-997 Ind. Cuid. Temporales'!K51</f>
        <v>0</v>
      </c>
      <c r="D18" s="40">
        <f>+'24-03-997 Ind. Cuid. Temporales'!M51</f>
        <v>0</v>
      </c>
      <c r="E18" s="40">
        <f>+'24-03-997 Ind. Cuid. Temporales'!N51</f>
        <v>0</v>
      </c>
      <c r="F18" s="40">
        <f>+'24-03-997 Ind. Cuid. Temporales'!O51</f>
        <v>0</v>
      </c>
      <c r="G18" s="40">
        <f>+'24-03-997 Ind. Cuid. Temporales'!R51</f>
        <v>0</v>
      </c>
      <c r="H18" s="40">
        <f>+'24-03-997 Ind. Cuid. Temporales'!S51</f>
        <v>0</v>
      </c>
      <c r="I18" s="40">
        <f>+'24-03-997 Ind. Cuid. Temporales'!T51</f>
        <v>0</v>
      </c>
      <c r="J18" s="40">
        <f>+'24-03-997 Ind. Cuid. Temporales'!U51</f>
        <v>0</v>
      </c>
      <c r="K18" s="40">
        <f>+'24-03-997 Ind. Cuid. Temporales'!V51</f>
        <v>0</v>
      </c>
      <c r="L18" s="40">
        <f>+'24-03-997 Ind. Cuid. Temporales'!W51</f>
        <v>0</v>
      </c>
      <c r="M18" s="40">
        <f>+'24-03-997 Ind. Cuid. Temporales'!X51</f>
        <v>0</v>
      </c>
      <c r="N18" s="40">
        <f>+'24-03-997 Ind. Cuid. Temporales'!Y51</f>
        <v>0</v>
      </c>
      <c r="O18" s="40">
        <f>+'24-03-997 Ind. Cuid. Temporales'!Z51</f>
        <v>0</v>
      </c>
      <c r="P18" s="40">
        <f>+'24-03-997 Ind. Cuid. Temporales'!AA51</f>
        <v>0</v>
      </c>
      <c r="Q18" s="40">
        <f>+'24-03-997 Ind. Cuid. Temporales'!AB51</f>
        <v>0</v>
      </c>
      <c r="R18" s="40">
        <f>+'24-03-997 Ind. Cuid. Temporales'!AC51</f>
        <v>0</v>
      </c>
      <c r="S18" s="40">
        <f>+'24-03-997 Ind. Cuid. Temporales'!AD51</f>
        <v>0</v>
      </c>
      <c r="T18" s="40">
        <f>+'24-03-997 Ind. Cuid. Temporales'!AE51</f>
        <v>0</v>
      </c>
      <c r="U18" s="40">
        <f>+'24-03-997 Ind. Cuid. Temporales'!AF51</f>
        <v>0</v>
      </c>
      <c r="V18" s="40">
        <f>+'24-03-997 Ind. Cuid. Temporales'!AG51</f>
        <v>0</v>
      </c>
      <c r="W18" s="40">
        <f>+'24-03-997 Ind. Cuid. Temporales'!AH51</f>
        <v>0</v>
      </c>
      <c r="X18" s="61">
        <f>+'24-03-997 Ind. Cuid. Temporales'!AI51</f>
        <v>0</v>
      </c>
      <c r="Y18" s="61">
        <f>+'24-03-997 Ind. Cuid. Temporales'!AJ51</f>
        <v>0</v>
      </c>
    </row>
    <row r="19" spans="1:25" ht="24.75" customHeight="1" x14ac:dyDescent="0.25">
      <c r="A19" s="60" t="s">
        <v>65</v>
      </c>
      <c r="B19" s="40">
        <f>+'24-03-997 Ind. Cuid. Temporales'!J55</f>
        <v>0</v>
      </c>
      <c r="C19" s="40">
        <f>+'24-03-997 Ind. Cuid. Temporales'!K55</f>
        <v>0</v>
      </c>
      <c r="D19" s="40">
        <f>+'24-03-997 Ind. Cuid. Temporales'!M55</f>
        <v>0</v>
      </c>
      <c r="E19" s="40">
        <f>+'24-03-997 Ind. Cuid. Temporales'!N55</f>
        <v>0</v>
      </c>
      <c r="F19" s="40">
        <f>+'24-03-997 Ind. Cuid. Temporales'!O55</f>
        <v>0</v>
      </c>
      <c r="G19" s="40">
        <f>+'24-03-997 Ind. Cuid. Temporales'!R55</f>
        <v>0</v>
      </c>
      <c r="H19" s="40">
        <f>+'24-03-997 Ind. Cuid. Temporales'!S55</f>
        <v>0</v>
      </c>
      <c r="I19" s="40">
        <f>+'24-03-997 Ind. Cuid. Temporales'!T55</f>
        <v>0</v>
      </c>
      <c r="J19" s="40">
        <f>+'24-03-997 Ind. Cuid. Temporales'!U55</f>
        <v>0</v>
      </c>
      <c r="K19" s="40">
        <f>+'24-03-997 Ind. Cuid. Temporales'!V55</f>
        <v>0</v>
      </c>
      <c r="L19" s="40">
        <f>+'24-03-997 Ind. Cuid. Temporales'!W55</f>
        <v>0</v>
      </c>
      <c r="M19" s="40">
        <f>+'24-03-997 Ind. Cuid. Temporales'!X55</f>
        <v>0</v>
      </c>
      <c r="N19" s="40">
        <f>+'24-03-997 Ind. Cuid. Temporales'!Y55</f>
        <v>0</v>
      </c>
      <c r="O19" s="40">
        <f>+'24-03-997 Ind. Cuid. Temporales'!Z55</f>
        <v>0</v>
      </c>
      <c r="P19" s="40">
        <f>+'24-03-997 Ind. Cuid. Temporales'!AA55</f>
        <v>0</v>
      </c>
      <c r="Q19" s="40">
        <f>+'24-03-997 Ind. Cuid. Temporales'!AB55</f>
        <v>0</v>
      </c>
      <c r="R19" s="40">
        <f>+'24-03-997 Ind. Cuid. Temporales'!AC55</f>
        <v>0</v>
      </c>
      <c r="S19" s="40">
        <f>+'24-03-997 Ind. Cuid. Temporales'!AD55</f>
        <v>0</v>
      </c>
      <c r="T19" s="40">
        <f>+'24-03-997 Ind. Cuid. Temporales'!AE55</f>
        <v>0</v>
      </c>
      <c r="U19" s="40">
        <f>+'24-03-997 Ind. Cuid. Temporales'!AF55</f>
        <v>0</v>
      </c>
      <c r="V19" s="40">
        <f>+'24-03-997 Ind. Cuid. Temporales'!AG55</f>
        <v>0</v>
      </c>
      <c r="W19" s="40">
        <f>+'24-03-997 Ind. Cuid. Temporales'!AH55</f>
        <v>0</v>
      </c>
      <c r="X19" s="61">
        <f>+'24-03-997 Ind. Cuid. Temporales'!AI55</f>
        <v>0</v>
      </c>
      <c r="Y19" s="61">
        <f>+'24-03-997 Ind. Cuid. Temporales'!AJ55</f>
        <v>0</v>
      </c>
    </row>
    <row r="20" spans="1:25" ht="24.75" customHeight="1" x14ac:dyDescent="0.25">
      <c r="A20" s="62" t="s">
        <v>67</v>
      </c>
      <c r="B20" s="40">
        <f>+'24-03-997 Ind. Cuid. Temporales'!J59</f>
        <v>0</v>
      </c>
      <c r="C20" s="40">
        <f>+'24-03-997 Ind. Cuid. Temporales'!K59</f>
        <v>0</v>
      </c>
      <c r="D20" s="40">
        <f>+'24-03-997 Ind. Cuid. Temporales'!M59</f>
        <v>0</v>
      </c>
      <c r="E20" s="40">
        <f>+'24-03-997 Ind. Cuid. Temporales'!N59</f>
        <v>0</v>
      </c>
      <c r="F20" s="40">
        <f>+'24-03-997 Ind. Cuid. Temporales'!O59</f>
        <v>0</v>
      </c>
      <c r="G20" s="40">
        <f>+'24-03-997 Ind. Cuid. Temporales'!R59</f>
        <v>0</v>
      </c>
      <c r="H20" s="40">
        <f>+'24-03-997 Ind. Cuid. Temporales'!S59</f>
        <v>0</v>
      </c>
      <c r="I20" s="40">
        <f>+'24-03-997 Ind. Cuid. Temporales'!T59</f>
        <v>0</v>
      </c>
      <c r="J20" s="40">
        <f>+'24-03-997 Ind. Cuid. Temporales'!U59</f>
        <v>0</v>
      </c>
      <c r="K20" s="40">
        <f>+'24-03-997 Ind. Cuid. Temporales'!V59</f>
        <v>0</v>
      </c>
      <c r="L20" s="40">
        <f>+'24-03-997 Ind. Cuid. Temporales'!W59</f>
        <v>0</v>
      </c>
      <c r="M20" s="40">
        <f>+'24-03-997 Ind. Cuid. Temporales'!X59</f>
        <v>0</v>
      </c>
      <c r="N20" s="40">
        <f>+'24-03-997 Ind. Cuid. Temporales'!Y59</f>
        <v>0</v>
      </c>
      <c r="O20" s="40">
        <f>+'24-03-997 Ind. Cuid. Temporales'!Z59</f>
        <v>0</v>
      </c>
      <c r="P20" s="40">
        <f>+'24-03-997 Ind. Cuid. Temporales'!AA59</f>
        <v>0</v>
      </c>
      <c r="Q20" s="40">
        <f>+'24-03-997 Ind. Cuid. Temporales'!AB59</f>
        <v>0</v>
      </c>
      <c r="R20" s="40">
        <f>+'24-03-997 Ind. Cuid. Temporales'!AC59</f>
        <v>0</v>
      </c>
      <c r="S20" s="40">
        <f>+'24-03-997 Ind. Cuid. Temporales'!AD59</f>
        <v>0</v>
      </c>
      <c r="T20" s="40">
        <f>+'24-03-997 Ind. Cuid. Temporales'!AE59</f>
        <v>0</v>
      </c>
      <c r="U20" s="40">
        <f>+'24-03-997 Ind. Cuid. Temporales'!AF59</f>
        <v>0</v>
      </c>
      <c r="V20" s="40">
        <f>+'24-03-997 Ind. Cuid. Temporales'!AG59</f>
        <v>0</v>
      </c>
      <c r="W20" s="40">
        <f>+'24-03-997 Ind. Cuid. Temporales'!AH59</f>
        <v>0</v>
      </c>
      <c r="X20" s="61">
        <f>+'24-03-997 Ind. Cuid. Temporales'!AI59</f>
        <v>0</v>
      </c>
      <c r="Y20" s="61">
        <f>+'24-03-997 Ind. Cuid. Temporales'!AJ59</f>
        <v>0</v>
      </c>
    </row>
    <row r="21" spans="1:25" ht="24.75" customHeight="1" x14ac:dyDescent="0.25">
      <c r="A21" s="62" t="s">
        <v>69</v>
      </c>
      <c r="B21" s="40">
        <f>+'24-03-997 Ind. Cuid. Temporales'!J63</f>
        <v>0</v>
      </c>
      <c r="C21" s="40">
        <f>+'24-03-997 Ind. Cuid. Temporales'!K63</f>
        <v>0</v>
      </c>
      <c r="D21" s="40">
        <f>+'24-03-997 Ind. Cuid. Temporales'!M63</f>
        <v>0</v>
      </c>
      <c r="E21" s="40">
        <f>+'24-03-997 Ind. Cuid. Temporales'!N63</f>
        <v>0</v>
      </c>
      <c r="F21" s="40">
        <f>+'24-03-997 Ind. Cuid. Temporales'!O63</f>
        <v>0</v>
      </c>
      <c r="G21" s="40">
        <f>+'24-03-997 Ind. Cuid. Temporales'!R63</f>
        <v>0</v>
      </c>
      <c r="H21" s="40">
        <f>+'24-03-997 Ind. Cuid. Temporales'!S63</f>
        <v>0</v>
      </c>
      <c r="I21" s="40">
        <f>+'24-03-997 Ind. Cuid. Temporales'!T63</f>
        <v>0</v>
      </c>
      <c r="J21" s="40">
        <f>+'24-03-997 Ind. Cuid. Temporales'!U63</f>
        <v>0</v>
      </c>
      <c r="K21" s="40">
        <f>+'24-03-997 Ind. Cuid. Temporales'!V63</f>
        <v>0</v>
      </c>
      <c r="L21" s="40">
        <f>+'24-03-997 Ind. Cuid. Temporales'!W63</f>
        <v>0</v>
      </c>
      <c r="M21" s="40">
        <f>+'24-03-997 Ind. Cuid. Temporales'!X63</f>
        <v>0</v>
      </c>
      <c r="N21" s="40">
        <f>+'24-03-997 Ind. Cuid. Temporales'!Y63</f>
        <v>0</v>
      </c>
      <c r="O21" s="40">
        <f>+'24-03-997 Ind. Cuid. Temporales'!Z63</f>
        <v>0</v>
      </c>
      <c r="P21" s="40">
        <f>+'24-03-997 Ind. Cuid. Temporales'!AA63</f>
        <v>0</v>
      </c>
      <c r="Q21" s="40">
        <f>+'24-03-997 Ind. Cuid. Temporales'!AB63</f>
        <v>0</v>
      </c>
      <c r="R21" s="40">
        <f>+'24-03-997 Ind. Cuid. Temporales'!AC63</f>
        <v>0</v>
      </c>
      <c r="S21" s="40">
        <f>+'24-03-997 Ind. Cuid. Temporales'!AD63</f>
        <v>0</v>
      </c>
      <c r="T21" s="40">
        <f>+'24-03-997 Ind. Cuid. Temporales'!AE63</f>
        <v>0</v>
      </c>
      <c r="U21" s="40">
        <f>+'24-03-997 Ind. Cuid. Temporales'!AF63</f>
        <v>0</v>
      </c>
      <c r="V21" s="40">
        <f>+'24-03-997 Ind. Cuid. Temporales'!AG63</f>
        <v>0</v>
      </c>
      <c r="W21" s="40">
        <f>+'24-03-997 Ind. Cuid. Temporales'!AH63</f>
        <v>0</v>
      </c>
      <c r="X21" s="61">
        <f>+'24-03-997 Ind. Cuid. Temporales'!AI63</f>
        <v>0</v>
      </c>
      <c r="Y21" s="61">
        <f>+'24-03-997 Ind. Cuid. Temporales'!AJ63</f>
        <v>0</v>
      </c>
    </row>
    <row r="22" spans="1:25" ht="24.75" customHeight="1" x14ac:dyDescent="0.25">
      <c r="A22" s="62" t="s">
        <v>81</v>
      </c>
      <c r="B22" s="40">
        <f>+'24-03-997 Ind. Cuid. Temporales'!J67</f>
        <v>0</v>
      </c>
      <c r="C22" s="40">
        <f>+'24-03-997 Ind. Cuid. Temporales'!K67</f>
        <v>0</v>
      </c>
      <c r="D22" s="40">
        <f>+'24-03-997 Ind. Cuid. Temporales'!M64</f>
        <v>0</v>
      </c>
      <c r="E22" s="40">
        <f>+'24-03-997 Ind. Cuid. Temporales'!N64</f>
        <v>0</v>
      </c>
      <c r="F22" s="40">
        <f>+'24-03-997 Ind. Cuid. Temporales'!O64</f>
        <v>0</v>
      </c>
      <c r="G22" s="40">
        <f>+'24-03-997 Ind. Cuid. Temporales'!R64</f>
        <v>0</v>
      </c>
      <c r="H22" s="40">
        <f>+'24-03-997 Ind. Cuid. Temporales'!S64</f>
        <v>0</v>
      </c>
      <c r="I22" s="40">
        <f>+'24-03-997 Ind. Cuid. Temporales'!T64</f>
        <v>0</v>
      </c>
      <c r="J22" s="40">
        <f>+'24-03-997 Ind. Cuid. Temporales'!U67</f>
        <v>0</v>
      </c>
      <c r="K22" s="40">
        <f>+'24-03-997 Ind. Cuid. Temporales'!V64</f>
        <v>0</v>
      </c>
      <c r="L22" s="40">
        <f>+'24-03-997 Ind. Cuid. Temporales'!W64</f>
        <v>0</v>
      </c>
      <c r="M22" s="40">
        <f>+'24-03-997 Ind. Cuid. Temporales'!X64</f>
        <v>0</v>
      </c>
      <c r="N22" s="40">
        <f>+'24-03-997 Ind. Cuid. Temporales'!Y67</f>
        <v>0</v>
      </c>
      <c r="O22" s="40">
        <f>+'24-03-997 Ind. Cuid. Temporales'!Z64</f>
        <v>0</v>
      </c>
      <c r="P22" s="40">
        <f>+'24-03-997 Ind. Cuid. Temporales'!AA64</f>
        <v>0</v>
      </c>
      <c r="Q22" s="40">
        <f>+'24-03-997 Ind. Cuid. Temporales'!AB64</f>
        <v>0</v>
      </c>
      <c r="R22" s="40">
        <f>+'24-03-997 Ind. Cuid. Temporales'!AC67</f>
        <v>0</v>
      </c>
      <c r="S22" s="40">
        <f>+'24-03-997 Ind. Cuid. Temporales'!AD64</f>
        <v>0</v>
      </c>
      <c r="T22" s="40">
        <f>+'24-03-997 Ind. Cuid. Temporales'!AE64</f>
        <v>0</v>
      </c>
      <c r="U22" s="40">
        <f>+'24-03-997 Ind. Cuid. Temporales'!AF64</f>
        <v>0</v>
      </c>
      <c r="V22" s="40">
        <f>+'24-03-997 Ind. Cuid. Temporales'!AG67</f>
        <v>0</v>
      </c>
      <c r="W22" s="40">
        <f>+'24-03-997 Ind. Cuid. Temporales'!AH67</f>
        <v>0</v>
      </c>
      <c r="X22" s="61">
        <f>+'24-03-997 Ind. Cuid. Temporales'!AI67</f>
        <v>0</v>
      </c>
      <c r="Y22" s="61">
        <f>+'24-03-997 Ind. Cuid. Temporales'!AJ67</f>
        <v>0</v>
      </c>
    </row>
    <row r="23" spans="1:25" ht="24.75" customHeight="1" x14ac:dyDescent="0.25">
      <c r="A23" s="62" t="s">
        <v>71</v>
      </c>
      <c r="B23" s="40">
        <f>+'24-03-997 Ind. Cuid. Temporales'!J71</f>
        <v>0</v>
      </c>
      <c r="C23" s="40">
        <f>+'24-03-997 Ind. Cuid. Temporales'!K71</f>
        <v>0</v>
      </c>
      <c r="D23" s="40">
        <f>+'24-03-997 Ind. Cuid. Temporales'!M71</f>
        <v>0</v>
      </c>
      <c r="E23" s="40">
        <f>+'24-03-997 Ind. Cuid. Temporales'!N71</f>
        <v>0</v>
      </c>
      <c r="F23" s="40">
        <f>+'24-03-997 Ind. Cuid. Temporales'!O71</f>
        <v>0</v>
      </c>
      <c r="G23" s="40">
        <f>+'24-03-997 Ind. Cuid. Temporales'!R71</f>
        <v>0</v>
      </c>
      <c r="H23" s="40">
        <f>+'24-03-997 Ind. Cuid. Temporales'!S71</f>
        <v>0</v>
      </c>
      <c r="I23" s="40">
        <f>+'24-03-997 Ind. Cuid. Temporales'!T71</f>
        <v>0</v>
      </c>
      <c r="J23" s="40">
        <f>+'24-03-997 Ind. Cuid. Temporales'!U71</f>
        <v>0</v>
      </c>
      <c r="K23" s="40">
        <f>+'24-03-997 Ind. Cuid. Temporales'!V71</f>
        <v>0</v>
      </c>
      <c r="L23" s="40">
        <f>+'24-03-997 Ind. Cuid. Temporales'!W71</f>
        <v>0</v>
      </c>
      <c r="M23" s="40">
        <f>+'24-03-997 Ind. Cuid. Temporales'!X71</f>
        <v>0</v>
      </c>
      <c r="N23" s="40">
        <f>+'24-03-997 Ind. Cuid. Temporales'!Y71</f>
        <v>0</v>
      </c>
      <c r="O23" s="40">
        <f>+'24-03-997 Ind. Cuid. Temporales'!Z71</f>
        <v>0</v>
      </c>
      <c r="P23" s="40">
        <f>+'24-03-997 Ind. Cuid. Temporales'!AA71</f>
        <v>0</v>
      </c>
      <c r="Q23" s="40">
        <f>+'24-03-997 Ind. Cuid. Temporales'!AB71</f>
        <v>0</v>
      </c>
      <c r="R23" s="40">
        <f>+'24-03-997 Ind. Cuid. Temporales'!AC71</f>
        <v>0</v>
      </c>
      <c r="S23" s="40">
        <f>+'24-03-997 Ind. Cuid. Temporales'!AD71</f>
        <v>0</v>
      </c>
      <c r="T23" s="40">
        <f>+'24-03-997 Ind. Cuid. Temporales'!AE71</f>
        <v>0</v>
      </c>
      <c r="U23" s="40">
        <f>+'24-03-997 Ind. Cuid. Temporales'!AF71</f>
        <v>0</v>
      </c>
      <c r="V23" s="40">
        <f>+'24-03-997 Ind. Cuid. Temporales'!AG71</f>
        <v>0</v>
      </c>
      <c r="W23" s="40">
        <f>+'24-03-997 Ind. Cuid. Temporales'!AH71</f>
        <v>0</v>
      </c>
      <c r="X23" s="61">
        <f>+'24-03-997 Ind. Cuid. Temporales'!AI71</f>
        <v>0</v>
      </c>
      <c r="Y23" s="61">
        <f>+'24-03-997 Ind. Cuid. Temporales'!AJ71</f>
        <v>0</v>
      </c>
    </row>
    <row r="24" spans="1:25" ht="24.75" customHeight="1" x14ac:dyDescent="0.25">
      <c r="A24" s="63" t="s">
        <v>73</v>
      </c>
      <c r="B24" s="40">
        <f>+'24-03-997 Ind. Cuid. Temporales'!J75</f>
        <v>499170000</v>
      </c>
      <c r="C24" s="40">
        <f>+'24-03-997 Ind. Cuid. Temporales'!K75</f>
        <v>0</v>
      </c>
      <c r="D24" s="40">
        <f>+'24-03-997 Ind. Cuid. Temporales'!M75</f>
        <v>0</v>
      </c>
      <c r="E24" s="40">
        <f>+'24-03-997 Ind. Cuid. Temporales'!N75</f>
        <v>0</v>
      </c>
      <c r="F24" s="40">
        <f>+'24-03-997 Ind. Cuid. Temporales'!O75</f>
        <v>0</v>
      </c>
      <c r="G24" s="40">
        <f>+'24-03-997 Ind. Cuid. Temporales'!R75</f>
        <v>0</v>
      </c>
      <c r="H24" s="40">
        <f>+'24-03-997 Ind. Cuid. Temporales'!S75</f>
        <v>0</v>
      </c>
      <c r="I24" s="40">
        <f>+'24-03-997 Ind. Cuid. Temporales'!T75</f>
        <v>0</v>
      </c>
      <c r="J24" s="40">
        <f>+'24-03-997 Ind. Cuid. Temporales'!U75</f>
        <v>0</v>
      </c>
      <c r="K24" s="40">
        <f>+'24-03-997 Ind. Cuid. Temporales'!V75</f>
        <v>0</v>
      </c>
      <c r="L24" s="40">
        <f>+'24-03-997 Ind. Cuid. Temporales'!W75</f>
        <v>0</v>
      </c>
      <c r="M24" s="40">
        <f>+'24-03-997 Ind. Cuid. Temporales'!X75</f>
        <v>0</v>
      </c>
      <c r="N24" s="40">
        <f>+'24-03-997 Ind. Cuid. Temporales'!Y75</f>
        <v>0</v>
      </c>
      <c r="O24" s="40">
        <f>+'24-03-997 Ind. Cuid. Temporales'!Z75</f>
        <v>0</v>
      </c>
      <c r="P24" s="40">
        <f>+'24-03-997 Ind. Cuid. Temporales'!AA75</f>
        <v>0</v>
      </c>
      <c r="Q24" s="40">
        <f>+'24-03-997 Ind. Cuid. Temporales'!AB75</f>
        <v>0</v>
      </c>
      <c r="R24" s="40">
        <f>+'24-03-997 Ind. Cuid. Temporales'!AC75</f>
        <v>0</v>
      </c>
      <c r="S24" s="40">
        <f>+'24-03-997 Ind. Cuid. Temporales'!AD75</f>
        <v>0</v>
      </c>
      <c r="T24" s="40">
        <f>+'24-03-997 Ind. Cuid. Temporales'!AE75</f>
        <v>0</v>
      </c>
      <c r="U24" s="40">
        <f>+'24-03-997 Ind. Cuid. Temporales'!AF75</f>
        <v>0</v>
      </c>
      <c r="V24" s="40">
        <f>+'24-03-997 Ind. Cuid. Temporales'!AG75</f>
        <v>0</v>
      </c>
      <c r="W24" s="40">
        <f>+'24-03-997 Ind. Cuid. Temporales'!AH75</f>
        <v>0</v>
      </c>
      <c r="X24" s="61">
        <f>+'24-03-997 Ind. Cuid. Temporales'!AI75</f>
        <v>0</v>
      </c>
      <c r="Y24" s="61">
        <f>+'24-03-997 Ind. Cuid. Temporales'!AJ75</f>
        <v>0</v>
      </c>
    </row>
    <row r="25" spans="1:25" ht="34.5" customHeight="1" x14ac:dyDescent="0.25">
      <c r="A25" s="65" t="str">
        <f>"TOTAL ASIG."&amp;" "&amp;$A$5</f>
        <v>TOTAL ASIG. 24-03-997 "Centro para Niños(as) con Cuidadores Principales Temporeras(os)"</v>
      </c>
      <c r="B25" s="66">
        <f>SUM(B8:B24)</f>
        <v>499170000</v>
      </c>
      <c r="C25" s="66">
        <f t="shared" ref="C25:V25" si="0">SUM(C8:C24)</f>
        <v>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0</v>
      </c>
      <c r="X25" s="67">
        <f>+'24-03-997 Ind. Cuid. Temporales'!AI76</f>
        <v>0</v>
      </c>
      <c r="Y25" s="67">
        <f>'24-03-997 Ind. Cuid. Temporales'!AJ76</f>
        <v>0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18A8E-D14B-4A42-A4FE-E64ACF7759E4}">
  <sheetPr codeName="Hoja27">
    <tabColor rgb="FF007DB5"/>
    <pageSetUpPr fitToPage="1"/>
  </sheetPr>
  <dimension ref="A1:DB95"/>
  <sheetViews>
    <sheetView zoomScaleNormal="100" workbookViewId="0">
      <pane xSplit="20" ySplit="7" topLeftCell="AC74" activePane="bottomRight" state="frozen"/>
      <selection pane="topRight" activeCell="U1" sqref="U1"/>
      <selection pane="bottomLeft" activeCell="A8" sqref="A8"/>
      <selection pane="bottomRight" activeCell="F90" sqref="F90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6.7109375" style="2" customWidth="1"/>
    <col min="6" max="6" width="39" style="2" bestFit="1" customWidth="1"/>
    <col min="7" max="7" width="11.140625" style="46" customWidth="1"/>
    <col min="8" max="9" width="9.85546875" style="46" hidden="1" customWidth="1"/>
    <col min="10" max="10" width="12.855468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110" t="s">
        <v>95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89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90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91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89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90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91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89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90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91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89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90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91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89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90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91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89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90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91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89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90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91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89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90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91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89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90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91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89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90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91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89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90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91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89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90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91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89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90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91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89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90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91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89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90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91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89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90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91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89">
        <v>577359000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124</v>
      </c>
      <c r="D73" s="34">
        <v>45679</v>
      </c>
      <c r="E73" s="26" t="s">
        <v>125</v>
      </c>
      <c r="F73" s="26" t="s">
        <v>126</v>
      </c>
      <c r="G73" s="33"/>
      <c r="H73" s="36"/>
      <c r="I73" s="38"/>
      <c r="J73" s="90"/>
      <c r="K73" s="41">
        <v>577359000</v>
      </c>
      <c r="L73" s="39"/>
      <c r="M73" s="31"/>
      <c r="N73" s="42"/>
      <c r="O73" s="31"/>
      <c r="P73" s="43"/>
      <c r="Q73" s="43"/>
      <c r="R73" s="19"/>
      <c r="S73" s="19">
        <v>288679500</v>
      </c>
      <c r="T73" s="19"/>
      <c r="U73" s="8">
        <f>SUM(R73:T73)</f>
        <v>288679500</v>
      </c>
      <c r="V73" s="19"/>
      <c r="W73" s="19"/>
      <c r="X73" s="19"/>
      <c r="Y73" s="8">
        <f>SUM(V73:X73)</f>
        <v>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288679500</v>
      </c>
      <c r="AI73" s="20">
        <f>IF(ISERROR(AH73/J72),0,AH73/J72)</f>
        <v>0.5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91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577359000</v>
      </c>
      <c r="K75" s="56">
        <f>SUM(K73:K73)</f>
        <v>577359000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288679500</v>
      </c>
      <c r="T75" s="56">
        <f t="shared" si="16"/>
        <v>0</v>
      </c>
      <c r="U75" s="56">
        <f t="shared" si="16"/>
        <v>288679500</v>
      </c>
      <c r="V75" s="56">
        <f t="shared" si="16"/>
        <v>0</v>
      </c>
      <c r="W75" s="56">
        <f t="shared" si="16"/>
        <v>0</v>
      </c>
      <c r="X75" s="56">
        <f t="shared" si="16"/>
        <v>0</v>
      </c>
      <c r="Y75" s="56">
        <f t="shared" si="16"/>
        <v>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288679500</v>
      </c>
      <c r="AI75" s="59">
        <f>IF(ISERROR(AH75/J75),0,AH75/J75)</f>
        <v>0.5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24-03-999 "Programa de Generación de Microemprendimiento Indígena Urbano Chile Solidario - CONADI"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577359000</v>
      </c>
      <c r="K76" s="66">
        <f t="shared" ref="K76:AH76" si="17">SUM(K11,K15,K19,K23,K27,K31,K35,K39,K43,K47,K51,K55,K59,K63,K67,K71,K75)</f>
        <v>577359000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288679500</v>
      </c>
      <c r="T76" s="66">
        <f t="shared" si="17"/>
        <v>0</v>
      </c>
      <c r="U76" s="66">
        <f t="shared" si="17"/>
        <v>288679500</v>
      </c>
      <c r="V76" s="66">
        <f t="shared" si="17"/>
        <v>0</v>
      </c>
      <c r="W76" s="66">
        <f t="shared" si="17"/>
        <v>0</v>
      </c>
      <c r="X76" s="66">
        <f t="shared" si="17"/>
        <v>0</v>
      </c>
      <c r="Y76" s="66">
        <f t="shared" si="17"/>
        <v>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288679500</v>
      </c>
      <c r="AI76" s="68">
        <f>IF(ISERROR(AH76/J76),0,AH76/J76)</f>
        <v>0.5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M6:O6"/>
    <mergeCell ref="J16:J18"/>
    <mergeCell ref="J20:J22"/>
    <mergeCell ref="J24:J26"/>
    <mergeCell ref="J28:J30"/>
    <mergeCell ref="A8:E8"/>
    <mergeCell ref="A11:I11"/>
    <mergeCell ref="A12:E12"/>
    <mergeCell ref="J8:J10"/>
    <mergeCell ref="J12:J14"/>
    <mergeCell ref="A15:I15"/>
    <mergeCell ref="A31:I31"/>
    <mergeCell ref="A16:E16"/>
    <mergeCell ref="A19:I19"/>
    <mergeCell ref="A20:E20"/>
    <mergeCell ref="A23:I23"/>
    <mergeCell ref="A24:E24"/>
    <mergeCell ref="A27:I27"/>
    <mergeCell ref="A28:E28"/>
    <mergeCell ref="A43:I43"/>
    <mergeCell ref="A44:E44"/>
    <mergeCell ref="J32:J34"/>
    <mergeCell ref="J36:J38"/>
    <mergeCell ref="J40:J42"/>
    <mergeCell ref="J44:J46"/>
    <mergeCell ref="A32:E32"/>
    <mergeCell ref="A35:I35"/>
    <mergeCell ref="A36:E36"/>
    <mergeCell ref="A39:I39"/>
    <mergeCell ref="A40:E40"/>
    <mergeCell ref="J48:J50"/>
    <mergeCell ref="J52:J54"/>
    <mergeCell ref="J56:J58"/>
    <mergeCell ref="J60:J62"/>
    <mergeCell ref="A47:I47"/>
    <mergeCell ref="A63:I63"/>
    <mergeCell ref="A48:E48"/>
    <mergeCell ref="A51:I51"/>
    <mergeCell ref="A52:E52"/>
    <mergeCell ref="A55:I55"/>
    <mergeCell ref="A56:E56"/>
    <mergeCell ref="A59:I59"/>
    <mergeCell ref="A60:E60"/>
    <mergeCell ref="A72:E72"/>
    <mergeCell ref="J72:J74"/>
    <mergeCell ref="A75:I75"/>
    <mergeCell ref="A76:I76"/>
    <mergeCell ref="A64:E64"/>
    <mergeCell ref="A67:I67"/>
    <mergeCell ref="A68:E68"/>
    <mergeCell ref="A71:I71"/>
    <mergeCell ref="J64:J66"/>
    <mergeCell ref="J68:J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8609D13C-5F97-4AD0-B006-33979366096B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13CDCCEE-C0B1-416F-87E8-9941C7C57A4C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92AA9045-917B-4416-BB36-3631E1F9DA0A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F7A84857-F9D3-4D97-A3A3-28C09CBA93D4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E64D296-0AB1-489C-8EB2-482905800956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79AB8753-BC70-4CB3-90D3-3EF6CA0B8352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22613266-F3D6-4185-B817-D64D5F012892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6D1B82A2-BCC5-487E-AF9B-3E8CCD6F8312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62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DC04-B379-4071-922E-DCFC66D14481}">
  <sheetPr codeName="Hoja28">
    <tabColor rgb="FF33CCFF"/>
    <pageSetUpPr fitToPage="1"/>
  </sheetPr>
  <dimension ref="A1:Y42"/>
  <sheetViews>
    <sheetView tabSelected="1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3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customWidth="1" outlineLevel="1"/>
    <col min="10" max="10" width="15.7109375" style="49" customWidth="1"/>
    <col min="11" max="13" width="15.7109375" style="49" hidden="1" customWidth="1" outlineLevel="1"/>
    <col min="14" max="14" width="15.7109375" style="49" customWidth="1" collapsed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95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+'24-03-999 Ind. MIU CHS- CONADI'!J11</f>
        <v>0</v>
      </c>
      <c r="C8" s="40">
        <f>+'24-03-999 Ind. MIU CHS- CONADI'!K11</f>
        <v>0</v>
      </c>
      <c r="D8" s="40">
        <f>+'24-03-999 Ind. MIU CHS- CONADI'!M11</f>
        <v>0</v>
      </c>
      <c r="E8" s="40">
        <f>+'24-03-999 Ind. MIU CHS- CONADI'!N11</f>
        <v>0</v>
      </c>
      <c r="F8" s="40">
        <f>+'24-03-999 Ind. MIU CHS- CONADI'!O11</f>
        <v>0</v>
      </c>
      <c r="G8" s="40">
        <f>+'24-03-999 Ind. MIU CHS- CONADI'!R11</f>
        <v>0</v>
      </c>
      <c r="H8" s="40">
        <f>+'24-03-999 Ind. MIU CHS- CONADI'!S11</f>
        <v>0</v>
      </c>
      <c r="I8" s="40">
        <f>+'24-03-999 Ind. MIU CHS- CONADI'!T11</f>
        <v>0</v>
      </c>
      <c r="J8" s="40">
        <f>+'24-03-999 Ind. MIU CHS- CONADI'!U11</f>
        <v>0</v>
      </c>
      <c r="K8" s="40">
        <f>+'24-03-999 Ind. MIU CHS- CONADI'!V11</f>
        <v>0</v>
      </c>
      <c r="L8" s="40">
        <f>+'24-03-999 Ind. MIU CHS- CONADI'!W11</f>
        <v>0</v>
      </c>
      <c r="M8" s="40">
        <f>+'24-03-999 Ind. MIU CHS- CONADI'!X11</f>
        <v>0</v>
      </c>
      <c r="N8" s="40">
        <f>+'24-03-999 Ind. MIU CHS- CONADI'!Y11</f>
        <v>0</v>
      </c>
      <c r="O8" s="40">
        <f>+'24-03-999 Ind. MIU CHS- CONADI'!Z11</f>
        <v>0</v>
      </c>
      <c r="P8" s="40">
        <f>+'24-03-999 Ind. MIU CHS- CONADI'!AA11</f>
        <v>0</v>
      </c>
      <c r="Q8" s="40">
        <f>+'24-03-999 Ind. MIU CHS- CONADI'!AB11</f>
        <v>0</v>
      </c>
      <c r="R8" s="40">
        <f>+'24-03-999 Ind. MIU CHS- CONADI'!AC11</f>
        <v>0</v>
      </c>
      <c r="S8" s="40">
        <f>+'24-03-999 Ind. MIU CHS- CONADI'!AD11</f>
        <v>0</v>
      </c>
      <c r="T8" s="40">
        <f>+'24-03-999 Ind. MIU CHS- CONADI'!AE11</f>
        <v>0</v>
      </c>
      <c r="U8" s="40">
        <f>+'24-03-999 Ind. MIU CHS- CONADI'!AF11</f>
        <v>0</v>
      </c>
      <c r="V8" s="40">
        <f>+'24-03-999 Ind. MIU CHS- CONADI'!AG11</f>
        <v>0</v>
      </c>
      <c r="W8" s="40">
        <f>+'24-03-999 Ind. MIU CHS- CONADI'!AH11</f>
        <v>0</v>
      </c>
      <c r="X8" s="61">
        <f>+'24-03-999 Ind. MIU CHS- CONADI'!AI11</f>
        <v>0</v>
      </c>
      <c r="Y8" s="61">
        <f>+'24-03-999 Ind. MIU CHS- CONADI'!AJ11</f>
        <v>0</v>
      </c>
    </row>
    <row r="9" spans="1:25" ht="24.75" customHeight="1" x14ac:dyDescent="0.25">
      <c r="A9" s="60" t="s">
        <v>45</v>
      </c>
      <c r="B9" s="40">
        <f>+'24-03-999 Ind. MIU CHS- CONADI'!J15</f>
        <v>0</v>
      </c>
      <c r="C9" s="40">
        <f>+'24-03-999 Ind. MIU CHS- CONADI'!K15</f>
        <v>0</v>
      </c>
      <c r="D9" s="40">
        <f>+'24-03-999 Ind. MIU CHS- CONADI'!M15</f>
        <v>0</v>
      </c>
      <c r="E9" s="40">
        <f>+'24-03-999 Ind. MIU CHS- CONADI'!N15</f>
        <v>0</v>
      </c>
      <c r="F9" s="40">
        <f>+'24-03-999 Ind. MIU CHS- CONADI'!O15</f>
        <v>0</v>
      </c>
      <c r="G9" s="40">
        <f>+'24-03-999 Ind. MIU CHS- CONADI'!R15</f>
        <v>0</v>
      </c>
      <c r="H9" s="40">
        <f>+'24-03-999 Ind. MIU CHS- CONADI'!S15</f>
        <v>0</v>
      </c>
      <c r="I9" s="40">
        <f>+'24-03-999 Ind. MIU CHS- CONADI'!T15</f>
        <v>0</v>
      </c>
      <c r="J9" s="40">
        <f>+'24-03-999 Ind. MIU CHS- CONADI'!U15</f>
        <v>0</v>
      </c>
      <c r="K9" s="40">
        <f>+'24-03-999 Ind. MIU CHS- CONADI'!V15</f>
        <v>0</v>
      </c>
      <c r="L9" s="40">
        <f>+'24-03-999 Ind. MIU CHS- CONADI'!W15</f>
        <v>0</v>
      </c>
      <c r="M9" s="40">
        <f>+'24-03-999 Ind. MIU CHS- CONADI'!X15</f>
        <v>0</v>
      </c>
      <c r="N9" s="40">
        <f>+'24-03-999 Ind. MIU CHS- CONADI'!Y15</f>
        <v>0</v>
      </c>
      <c r="O9" s="40">
        <f>+'24-03-999 Ind. MIU CHS- CONADI'!Z15</f>
        <v>0</v>
      </c>
      <c r="P9" s="40">
        <f>+'24-03-999 Ind. MIU CHS- CONADI'!AA15</f>
        <v>0</v>
      </c>
      <c r="Q9" s="40">
        <f>+'24-03-999 Ind. MIU CHS- CONADI'!AB15</f>
        <v>0</v>
      </c>
      <c r="R9" s="40">
        <f>+'24-03-999 Ind. MIU CHS- CONADI'!AC15</f>
        <v>0</v>
      </c>
      <c r="S9" s="40">
        <f>+'24-03-999 Ind. MIU CHS- CONADI'!AD15</f>
        <v>0</v>
      </c>
      <c r="T9" s="40">
        <f>+'24-03-999 Ind. MIU CHS- CONADI'!AE15</f>
        <v>0</v>
      </c>
      <c r="U9" s="40">
        <f>+'24-03-999 Ind. MIU CHS- CONADI'!AF15</f>
        <v>0</v>
      </c>
      <c r="V9" s="40">
        <f>+'24-03-999 Ind. MIU CHS- CONADI'!AG15</f>
        <v>0</v>
      </c>
      <c r="W9" s="40">
        <f>+'24-03-999 Ind. MIU CHS- CONADI'!AH15</f>
        <v>0</v>
      </c>
      <c r="X9" s="61">
        <f>+'24-03-999 Ind. MIU CHS- CONADI'!AI15</f>
        <v>0</v>
      </c>
      <c r="Y9" s="61">
        <f>+'24-03-999 Ind. MIU CHS- CONADI'!AJ15</f>
        <v>0</v>
      </c>
    </row>
    <row r="10" spans="1:25" ht="24.75" customHeight="1" x14ac:dyDescent="0.25">
      <c r="A10" s="60" t="s">
        <v>47</v>
      </c>
      <c r="B10" s="40">
        <f>+'24-03-999 Ind. MIU CHS- CONADI'!J19</f>
        <v>0</v>
      </c>
      <c r="C10" s="40">
        <f>+'24-03-999 Ind. MIU CHS- CONADI'!K19</f>
        <v>0</v>
      </c>
      <c r="D10" s="40">
        <f>+'24-03-999 Ind. MIU CHS- CONADI'!M19</f>
        <v>0</v>
      </c>
      <c r="E10" s="40">
        <f>+'24-03-999 Ind. MIU CHS- CONADI'!N19</f>
        <v>0</v>
      </c>
      <c r="F10" s="40">
        <f>+'24-03-999 Ind. MIU CHS- CONADI'!O19</f>
        <v>0</v>
      </c>
      <c r="G10" s="40">
        <f>+'24-03-999 Ind. MIU CHS- CONADI'!R19</f>
        <v>0</v>
      </c>
      <c r="H10" s="40">
        <f>+'24-03-999 Ind. MIU CHS- CONADI'!S19</f>
        <v>0</v>
      </c>
      <c r="I10" s="40">
        <f>+'24-03-999 Ind. MIU CHS- CONADI'!T19</f>
        <v>0</v>
      </c>
      <c r="J10" s="40">
        <f>+'24-03-999 Ind. MIU CHS- CONADI'!U19</f>
        <v>0</v>
      </c>
      <c r="K10" s="40">
        <f>+'24-03-999 Ind. MIU CHS- CONADI'!V19</f>
        <v>0</v>
      </c>
      <c r="L10" s="40">
        <f>+'24-03-999 Ind. MIU CHS- CONADI'!W19</f>
        <v>0</v>
      </c>
      <c r="M10" s="40">
        <f>+'24-03-999 Ind. MIU CHS- CONADI'!X19</f>
        <v>0</v>
      </c>
      <c r="N10" s="40">
        <f>+'24-03-999 Ind. MIU CHS- CONADI'!Y19</f>
        <v>0</v>
      </c>
      <c r="O10" s="40">
        <f>+'24-03-999 Ind. MIU CHS- CONADI'!Z19</f>
        <v>0</v>
      </c>
      <c r="P10" s="40">
        <f>+'24-03-999 Ind. MIU CHS- CONADI'!AA19</f>
        <v>0</v>
      </c>
      <c r="Q10" s="40">
        <f>+'24-03-999 Ind. MIU CHS- CONADI'!AB19</f>
        <v>0</v>
      </c>
      <c r="R10" s="40">
        <f>+'24-03-999 Ind. MIU CHS- CONADI'!AC19</f>
        <v>0</v>
      </c>
      <c r="S10" s="40">
        <f>+'24-03-999 Ind. MIU CHS- CONADI'!AD19</f>
        <v>0</v>
      </c>
      <c r="T10" s="40">
        <f>+'24-03-999 Ind. MIU CHS- CONADI'!AE19</f>
        <v>0</v>
      </c>
      <c r="U10" s="40">
        <f>+'24-03-999 Ind. MIU CHS- CONADI'!AF19</f>
        <v>0</v>
      </c>
      <c r="V10" s="40">
        <f>+'24-03-999 Ind. MIU CHS- CONADI'!AG19</f>
        <v>0</v>
      </c>
      <c r="W10" s="40">
        <f>+'24-03-999 Ind. MIU CHS- CONADI'!AH19</f>
        <v>0</v>
      </c>
      <c r="X10" s="61">
        <f>+'24-03-999 Ind. MIU CHS- CONADI'!AI19</f>
        <v>0</v>
      </c>
      <c r="Y10" s="61">
        <f>+'24-03-999 Ind. MIU CHS- CONADI'!AJ19</f>
        <v>0</v>
      </c>
    </row>
    <row r="11" spans="1:25" ht="24.75" customHeight="1" x14ac:dyDescent="0.25">
      <c r="A11" s="60" t="s">
        <v>49</v>
      </c>
      <c r="B11" s="40">
        <f>+'24-03-999 Ind. MIU CHS- CONADI'!J23</f>
        <v>0</v>
      </c>
      <c r="C11" s="40">
        <f>+'24-03-999 Ind. MIU CHS- CONADI'!K23</f>
        <v>0</v>
      </c>
      <c r="D11" s="40">
        <f>+'24-03-999 Ind. MIU CHS- CONADI'!M23</f>
        <v>0</v>
      </c>
      <c r="E11" s="40">
        <f>+'24-03-999 Ind. MIU CHS- CONADI'!N23</f>
        <v>0</v>
      </c>
      <c r="F11" s="40">
        <f>+'24-03-999 Ind. MIU CHS- CONADI'!O23</f>
        <v>0</v>
      </c>
      <c r="G11" s="40">
        <f>+'24-03-999 Ind. MIU CHS- CONADI'!R23</f>
        <v>0</v>
      </c>
      <c r="H11" s="40">
        <f>+'24-03-999 Ind. MIU CHS- CONADI'!S23</f>
        <v>0</v>
      </c>
      <c r="I11" s="40">
        <f>+'24-03-999 Ind. MIU CHS- CONADI'!T23</f>
        <v>0</v>
      </c>
      <c r="J11" s="40">
        <f>+'24-03-999 Ind. MIU CHS- CONADI'!U23</f>
        <v>0</v>
      </c>
      <c r="K11" s="40">
        <f>+'24-03-999 Ind. MIU CHS- CONADI'!V23</f>
        <v>0</v>
      </c>
      <c r="L11" s="40">
        <f>+'24-03-999 Ind. MIU CHS- CONADI'!W23</f>
        <v>0</v>
      </c>
      <c r="M11" s="40">
        <f>+'24-03-999 Ind. MIU CHS- CONADI'!X23</f>
        <v>0</v>
      </c>
      <c r="N11" s="40">
        <f>+'24-03-999 Ind. MIU CHS- CONADI'!Y23</f>
        <v>0</v>
      </c>
      <c r="O11" s="40">
        <f>+'24-03-999 Ind. MIU CHS- CONADI'!Z23</f>
        <v>0</v>
      </c>
      <c r="P11" s="40">
        <f>+'24-03-999 Ind. MIU CHS- CONADI'!AA23</f>
        <v>0</v>
      </c>
      <c r="Q11" s="40">
        <f>+'24-03-999 Ind. MIU CHS- CONADI'!AB23</f>
        <v>0</v>
      </c>
      <c r="R11" s="40">
        <f>+'24-03-999 Ind. MIU CHS- CONADI'!AC23</f>
        <v>0</v>
      </c>
      <c r="S11" s="40">
        <f>+'24-03-999 Ind. MIU CHS- CONADI'!AD23</f>
        <v>0</v>
      </c>
      <c r="T11" s="40">
        <f>+'24-03-999 Ind. MIU CHS- CONADI'!AE23</f>
        <v>0</v>
      </c>
      <c r="U11" s="40">
        <f>+'24-03-999 Ind. MIU CHS- CONADI'!AF23</f>
        <v>0</v>
      </c>
      <c r="V11" s="40">
        <f>+'24-03-999 Ind. MIU CHS- CONADI'!AG23</f>
        <v>0</v>
      </c>
      <c r="W11" s="40">
        <f>+'24-03-999 Ind. MIU CHS- CONADI'!AH23</f>
        <v>0</v>
      </c>
      <c r="X11" s="61">
        <f>+'24-03-999 Ind. MIU CHS- CONADI'!AI23</f>
        <v>0</v>
      </c>
      <c r="Y11" s="61">
        <f>+'24-03-999 Ind. MIU CHS- CONADI'!AJ23</f>
        <v>0</v>
      </c>
    </row>
    <row r="12" spans="1:25" ht="24.75" customHeight="1" x14ac:dyDescent="0.25">
      <c r="A12" s="60" t="s">
        <v>51</v>
      </c>
      <c r="B12" s="40">
        <f>+'24-03-999 Ind. MIU CHS- CONADI'!J27</f>
        <v>0</v>
      </c>
      <c r="C12" s="40">
        <f>+'24-03-999 Ind. MIU CHS- CONADI'!K27</f>
        <v>0</v>
      </c>
      <c r="D12" s="40">
        <f>+'24-03-999 Ind. MIU CHS- CONADI'!M27</f>
        <v>0</v>
      </c>
      <c r="E12" s="40">
        <f>+'24-03-999 Ind. MIU CHS- CONADI'!N27</f>
        <v>0</v>
      </c>
      <c r="F12" s="40">
        <f>+'24-03-999 Ind. MIU CHS- CONADI'!O27</f>
        <v>0</v>
      </c>
      <c r="G12" s="40">
        <f>+'24-03-999 Ind. MIU CHS- CONADI'!R27</f>
        <v>0</v>
      </c>
      <c r="H12" s="40">
        <f>+'24-03-999 Ind. MIU CHS- CONADI'!S27</f>
        <v>0</v>
      </c>
      <c r="I12" s="40">
        <f>+'24-03-999 Ind. MIU CHS- CONADI'!T27</f>
        <v>0</v>
      </c>
      <c r="J12" s="40">
        <f>+'24-03-999 Ind. MIU CHS- CONADI'!U27</f>
        <v>0</v>
      </c>
      <c r="K12" s="40">
        <f>+'24-03-999 Ind. MIU CHS- CONADI'!V27</f>
        <v>0</v>
      </c>
      <c r="L12" s="40">
        <f>+'24-03-999 Ind. MIU CHS- CONADI'!W27</f>
        <v>0</v>
      </c>
      <c r="M12" s="40">
        <f>+'24-03-999 Ind. MIU CHS- CONADI'!X27</f>
        <v>0</v>
      </c>
      <c r="N12" s="40">
        <f>+'24-03-999 Ind. MIU CHS- CONADI'!Y27</f>
        <v>0</v>
      </c>
      <c r="O12" s="40">
        <f>+'24-03-999 Ind. MIU CHS- CONADI'!Z27</f>
        <v>0</v>
      </c>
      <c r="P12" s="40">
        <f>+'24-03-999 Ind. MIU CHS- CONADI'!AA27</f>
        <v>0</v>
      </c>
      <c r="Q12" s="40">
        <f>+'24-03-999 Ind. MIU CHS- CONADI'!AB27</f>
        <v>0</v>
      </c>
      <c r="R12" s="40">
        <f>+'24-03-999 Ind. MIU CHS- CONADI'!AC27</f>
        <v>0</v>
      </c>
      <c r="S12" s="40">
        <f>+'24-03-999 Ind. MIU CHS- CONADI'!AD27</f>
        <v>0</v>
      </c>
      <c r="T12" s="40">
        <f>+'24-03-999 Ind. MIU CHS- CONADI'!AE27</f>
        <v>0</v>
      </c>
      <c r="U12" s="40">
        <f>+'24-03-999 Ind. MIU CHS- CONADI'!AF27</f>
        <v>0</v>
      </c>
      <c r="V12" s="40">
        <f>+'24-03-999 Ind. MIU CHS- CONADI'!AG27</f>
        <v>0</v>
      </c>
      <c r="W12" s="40">
        <f>+'24-03-999 Ind. MIU CHS- CONADI'!AH27</f>
        <v>0</v>
      </c>
      <c r="X12" s="61">
        <f>+'24-03-999 Ind. MIU CHS- CONADI'!AI27</f>
        <v>0</v>
      </c>
      <c r="Y12" s="61">
        <f>+'24-03-999 Ind. MIU CHS- CONADI'!AJ27</f>
        <v>0</v>
      </c>
    </row>
    <row r="13" spans="1:25" ht="24.75" customHeight="1" x14ac:dyDescent="0.25">
      <c r="A13" s="60" t="s">
        <v>53</v>
      </c>
      <c r="B13" s="40">
        <f>+'24-03-999 Ind. MIU CHS- CONADI'!J31</f>
        <v>0</v>
      </c>
      <c r="C13" s="40">
        <f>+'24-03-999 Ind. MIU CHS- CONADI'!K31</f>
        <v>0</v>
      </c>
      <c r="D13" s="40">
        <f>+'24-03-999 Ind. MIU CHS- CONADI'!M31</f>
        <v>0</v>
      </c>
      <c r="E13" s="40">
        <f>+'24-03-999 Ind. MIU CHS- CONADI'!N31</f>
        <v>0</v>
      </c>
      <c r="F13" s="40">
        <f>+'24-03-999 Ind. MIU CHS- CONADI'!O31</f>
        <v>0</v>
      </c>
      <c r="G13" s="40">
        <f>+'24-03-999 Ind. MIU CHS- CONADI'!R31</f>
        <v>0</v>
      </c>
      <c r="H13" s="40">
        <f>+'24-03-999 Ind. MIU CHS- CONADI'!S31</f>
        <v>0</v>
      </c>
      <c r="I13" s="40">
        <f>+'24-03-999 Ind. MIU CHS- CONADI'!T31</f>
        <v>0</v>
      </c>
      <c r="J13" s="40">
        <f>+'24-03-999 Ind. MIU CHS- CONADI'!U31</f>
        <v>0</v>
      </c>
      <c r="K13" s="40">
        <f>+'24-03-999 Ind. MIU CHS- CONADI'!V31</f>
        <v>0</v>
      </c>
      <c r="L13" s="40">
        <f>+'24-03-999 Ind. MIU CHS- CONADI'!W31</f>
        <v>0</v>
      </c>
      <c r="M13" s="40">
        <f>+'24-03-999 Ind. MIU CHS- CONADI'!X31</f>
        <v>0</v>
      </c>
      <c r="N13" s="40">
        <f>+'24-03-999 Ind. MIU CHS- CONADI'!Y31</f>
        <v>0</v>
      </c>
      <c r="O13" s="40">
        <f>+'24-03-999 Ind. MIU CHS- CONADI'!Z31</f>
        <v>0</v>
      </c>
      <c r="P13" s="40">
        <f>+'24-03-999 Ind. MIU CHS- CONADI'!AA31</f>
        <v>0</v>
      </c>
      <c r="Q13" s="40">
        <f>+'24-03-999 Ind. MIU CHS- CONADI'!AB31</f>
        <v>0</v>
      </c>
      <c r="R13" s="40">
        <f>+'24-03-999 Ind. MIU CHS- CONADI'!AC31</f>
        <v>0</v>
      </c>
      <c r="S13" s="40">
        <f>+'24-03-999 Ind. MIU CHS- CONADI'!AD31</f>
        <v>0</v>
      </c>
      <c r="T13" s="40">
        <f>+'24-03-999 Ind. MIU CHS- CONADI'!AE31</f>
        <v>0</v>
      </c>
      <c r="U13" s="40">
        <f>+'24-03-999 Ind. MIU CHS- CONADI'!AF31</f>
        <v>0</v>
      </c>
      <c r="V13" s="40">
        <f>+'24-03-999 Ind. MIU CHS- CONADI'!AG31</f>
        <v>0</v>
      </c>
      <c r="W13" s="40">
        <f>+'24-03-999 Ind. MIU CHS- CONADI'!AH31</f>
        <v>0</v>
      </c>
      <c r="X13" s="61">
        <f>+'24-03-999 Ind. MIU CHS- CONADI'!AI31</f>
        <v>0</v>
      </c>
      <c r="Y13" s="61">
        <f>+'24-03-999 Ind. MIU CHS- CONADI'!AJ31</f>
        <v>0</v>
      </c>
    </row>
    <row r="14" spans="1:25" ht="24.75" customHeight="1" x14ac:dyDescent="0.25">
      <c r="A14" s="60" t="s">
        <v>55</v>
      </c>
      <c r="B14" s="40">
        <f>+'24-03-999 Ind. MIU CHS- CONADI'!J35</f>
        <v>0</v>
      </c>
      <c r="C14" s="40">
        <f>+'24-03-999 Ind. MIU CHS- CONADI'!K35</f>
        <v>0</v>
      </c>
      <c r="D14" s="40">
        <f>+'24-03-999 Ind. MIU CHS- CONADI'!M35</f>
        <v>0</v>
      </c>
      <c r="E14" s="40">
        <f>+'24-03-999 Ind. MIU CHS- CONADI'!N35</f>
        <v>0</v>
      </c>
      <c r="F14" s="40">
        <f>+'24-03-999 Ind. MIU CHS- CONADI'!O35</f>
        <v>0</v>
      </c>
      <c r="G14" s="40">
        <f>+'24-03-999 Ind. MIU CHS- CONADI'!R35</f>
        <v>0</v>
      </c>
      <c r="H14" s="40">
        <f>+'24-03-999 Ind. MIU CHS- CONADI'!S35</f>
        <v>0</v>
      </c>
      <c r="I14" s="40">
        <f>+'24-03-999 Ind. MIU CHS- CONADI'!T35</f>
        <v>0</v>
      </c>
      <c r="J14" s="40">
        <f>+'24-03-999 Ind. MIU CHS- CONADI'!U35</f>
        <v>0</v>
      </c>
      <c r="K14" s="40">
        <f>+'24-03-999 Ind. MIU CHS- CONADI'!V35</f>
        <v>0</v>
      </c>
      <c r="L14" s="40">
        <f>+'24-03-999 Ind. MIU CHS- CONADI'!W35</f>
        <v>0</v>
      </c>
      <c r="M14" s="40">
        <f>+'24-03-999 Ind. MIU CHS- CONADI'!X35</f>
        <v>0</v>
      </c>
      <c r="N14" s="40">
        <f>+'24-03-999 Ind. MIU CHS- CONADI'!Y35</f>
        <v>0</v>
      </c>
      <c r="O14" s="40">
        <f>+'24-03-999 Ind. MIU CHS- CONADI'!Z35</f>
        <v>0</v>
      </c>
      <c r="P14" s="40">
        <f>+'24-03-999 Ind. MIU CHS- CONADI'!AA35</f>
        <v>0</v>
      </c>
      <c r="Q14" s="40">
        <f>+'24-03-999 Ind. MIU CHS- CONADI'!AB35</f>
        <v>0</v>
      </c>
      <c r="R14" s="40">
        <f>+'24-03-999 Ind. MIU CHS- CONADI'!AC35</f>
        <v>0</v>
      </c>
      <c r="S14" s="40">
        <f>+'24-03-999 Ind. MIU CHS- CONADI'!AD35</f>
        <v>0</v>
      </c>
      <c r="T14" s="40">
        <f>+'24-03-999 Ind. MIU CHS- CONADI'!AE35</f>
        <v>0</v>
      </c>
      <c r="U14" s="40">
        <f>+'24-03-999 Ind. MIU CHS- CONADI'!AF35</f>
        <v>0</v>
      </c>
      <c r="V14" s="40">
        <f>+'24-03-999 Ind. MIU CHS- CONADI'!AG35</f>
        <v>0</v>
      </c>
      <c r="W14" s="40">
        <f>+'24-03-999 Ind. MIU CHS- CONADI'!AH35</f>
        <v>0</v>
      </c>
      <c r="X14" s="61">
        <f>+'24-03-999 Ind. MIU CHS- CONADI'!AI35</f>
        <v>0</v>
      </c>
      <c r="Y14" s="61">
        <f>+'24-03-999 Ind. MIU CHS- CONADI'!AJ35</f>
        <v>0</v>
      </c>
    </row>
    <row r="15" spans="1:25" ht="24.75" customHeight="1" x14ac:dyDescent="0.25">
      <c r="A15" s="60" t="s">
        <v>57</v>
      </c>
      <c r="B15" s="40">
        <f>+'24-03-999 Ind. MIU CHS- CONADI'!J39</f>
        <v>0</v>
      </c>
      <c r="C15" s="40">
        <f>+'24-03-999 Ind. MIU CHS- CONADI'!K39</f>
        <v>0</v>
      </c>
      <c r="D15" s="40">
        <f>+'24-03-999 Ind. MIU CHS- CONADI'!M39</f>
        <v>0</v>
      </c>
      <c r="E15" s="40">
        <f>+'24-03-999 Ind. MIU CHS- CONADI'!N39</f>
        <v>0</v>
      </c>
      <c r="F15" s="40">
        <f>+'24-03-999 Ind. MIU CHS- CONADI'!O39</f>
        <v>0</v>
      </c>
      <c r="G15" s="40">
        <f>+'24-03-999 Ind. MIU CHS- CONADI'!R39</f>
        <v>0</v>
      </c>
      <c r="H15" s="40">
        <f>+'24-03-999 Ind. MIU CHS- CONADI'!S39</f>
        <v>0</v>
      </c>
      <c r="I15" s="40">
        <f>+'24-03-999 Ind. MIU CHS- CONADI'!T39</f>
        <v>0</v>
      </c>
      <c r="J15" s="40">
        <f>+'24-03-999 Ind. MIU CHS- CONADI'!U39</f>
        <v>0</v>
      </c>
      <c r="K15" s="40">
        <f>+'24-03-999 Ind. MIU CHS- CONADI'!V39</f>
        <v>0</v>
      </c>
      <c r="L15" s="40">
        <f>+'24-03-999 Ind. MIU CHS- CONADI'!W39</f>
        <v>0</v>
      </c>
      <c r="M15" s="40">
        <f>+'24-03-999 Ind. MIU CHS- CONADI'!X39</f>
        <v>0</v>
      </c>
      <c r="N15" s="40">
        <f>+'24-03-999 Ind. MIU CHS- CONADI'!Y39</f>
        <v>0</v>
      </c>
      <c r="O15" s="40">
        <f>+'24-03-999 Ind. MIU CHS- CONADI'!Z39</f>
        <v>0</v>
      </c>
      <c r="P15" s="40">
        <f>+'24-03-999 Ind. MIU CHS- CONADI'!AA39</f>
        <v>0</v>
      </c>
      <c r="Q15" s="40">
        <f>+'24-03-999 Ind. MIU CHS- CONADI'!AB39</f>
        <v>0</v>
      </c>
      <c r="R15" s="40">
        <f>+'24-03-999 Ind. MIU CHS- CONADI'!AC39</f>
        <v>0</v>
      </c>
      <c r="S15" s="40">
        <f>+'24-03-999 Ind. MIU CHS- CONADI'!AD39</f>
        <v>0</v>
      </c>
      <c r="T15" s="40">
        <f>+'24-03-999 Ind. MIU CHS- CONADI'!AE39</f>
        <v>0</v>
      </c>
      <c r="U15" s="40">
        <f>+'24-03-999 Ind. MIU CHS- CONADI'!AF39</f>
        <v>0</v>
      </c>
      <c r="V15" s="40">
        <f>+'24-03-999 Ind. MIU CHS- CONADI'!AG39</f>
        <v>0</v>
      </c>
      <c r="W15" s="40">
        <f>+'24-03-999 Ind. MIU CHS- CONADI'!AH39</f>
        <v>0</v>
      </c>
      <c r="X15" s="61">
        <f>+'24-03-999 Ind. MIU CHS- CONADI'!AI39</f>
        <v>0</v>
      </c>
      <c r="Y15" s="61">
        <f>+'24-03-999 Ind. MIU CHS- CONADI'!AJ39</f>
        <v>0</v>
      </c>
    </row>
    <row r="16" spans="1:25" ht="24.75" customHeight="1" x14ac:dyDescent="0.25">
      <c r="A16" s="60" t="s">
        <v>59</v>
      </c>
      <c r="B16" s="40">
        <f>+'24-03-999 Ind. MIU CHS- CONADI'!J43</f>
        <v>0</v>
      </c>
      <c r="C16" s="40">
        <f>+'24-03-999 Ind. MIU CHS- CONADI'!K43</f>
        <v>0</v>
      </c>
      <c r="D16" s="40">
        <f>+'24-03-999 Ind. MIU CHS- CONADI'!M43</f>
        <v>0</v>
      </c>
      <c r="E16" s="40">
        <f>+'24-03-999 Ind. MIU CHS- CONADI'!N43</f>
        <v>0</v>
      </c>
      <c r="F16" s="40">
        <f>+'24-03-999 Ind. MIU CHS- CONADI'!O43</f>
        <v>0</v>
      </c>
      <c r="G16" s="40">
        <f>+'24-03-999 Ind. MIU CHS- CONADI'!R43</f>
        <v>0</v>
      </c>
      <c r="H16" s="40">
        <f>+'24-03-999 Ind. MIU CHS- CONADI'!S43</f>
        <v>0</v>
      </c>
      <c r="I16" s="40">
        <f>+'24-03-999 Ind. MIU CHS- CONADI'!T43</f>
        <v>0</v>
      </c>
      <c r="J16" s="40">
        <f>+'24-03-999 Ind. MIU CHS- CONADI'!U43</f>
        <v>0</v>
      </c>
      <c r="K16" s="40">
        <f>+'24-03-999 Ind. MIU CHS- CONADI'!V43</f>
        <v>0</v>
      </c>
      <c r="L16" s="40">
        <f>+'24-03-999 Ind. MIU CHS- CONADI'!W43</f>
        <v>0</v>
      </c>
      <c r="M16" s="40">
        <f>+'24-03-999 Ind. MIU CHS- CONADI'!X43</f>
        <v>0</v>
      </c>
      <c r="N16" s="40">
        <f>+'24-03-999 Ind. MIU CHS- CONADI'!Y43</f>
        <v>0</v>
      </c>
      <c r="O16" s="40">
        <f>+'24-03-999 Ind. MIU CHS- CONADI'!Z43</f>
        <v>0</v>
      </c>
      <c r="P16" s="40">
        <f>+'24-03-999 Ind. MIU CHS- CONADI'!AA43</f>
        <v>0</v>
      </c>
      <c r="Q16" s="40">
        <f>+'24-03-999 Ind. MIU CHS- CONADI'!AB43</f>
        <v>0</v>
      </c>
      <c r="R16" s="40">
        <f>+'24-03-999 Ind. MIU CHS- CONADI'!AC43</f>
        <v>0</v>
      </c>
      <c r="S16" s="40">
        <f>+'24-03-999 Ind. MIU CHS- CONADI'!AD43</f>
        <v>0</v>
      </c>
      <c r="T16" s="40">
        <f>+'24-03-999 Ind. MIU CHS- CONADI'!AE43</f>
        <v>0</v>
      </c>
      <c r="U16" s="40">
        <f>+'24-03-999 Ind. MIU CHS- CONADI'!AF43</f>
        <v>0</v>
      </c>
      <c r="V16" s="40">
        <f>+'24-03-999 Ind. MIU CHS- CONADI'!AG43</f>
        <v>0</v>
      </c>
      <c r="W16" s="40">
        <f>+'24-03-999 Ind. MIU CHS- CONADI'!AH43</f>
        <v>0</v>
      </c>
      <c r="X16" s="61">
        <f>+'24-03-999 Ind. MIU CHS- CONADI'!AI43</f>
        <v>0</v>
      </c>
      <c r="Y16" s="61">
        <f>+'24-03-999 Ind. MIU CHS- CONADI'!AJ43</f>
        <v>0</v>
      </c>
    </row>
    <row r="17" spans="1:25" ht="24.75" customHeight="1" x14ac:dyDescent="0.25">
      <c r="A17" s="60" t="s">
        <v>61</v>
      </c>
      <c r="B17" s="40">
        <f>+'24-03-999 Ind. MIU CHS- CONADI'!J47</f>
        <v>0</v>
      </c>
      <c r="C17" s="40">
        <f>+'24-03-999 Ind. MIU CHS- CONADI'!K47</f>
        <v>0</v>
      </c>
      <c r="D17" s="40">
        <f>+'24-03-999 Ind. MIU CHS- CONADI'!M47</f>
        <v>0</v>
      </c>
      <c r="E17" s="40">
        <f>+'24-03-999 Ind. MIU CHS- CONADI'!N47</f>
        <v>0</v>
      </c>
      <c r="F17" s="40">
        <f>+'24-03-999 Ind. MIU CHS- CONADI'!O47</f>
        <v>0</v>
      </c>
      <c r="G17" s="40">
        <f>+'24-03-999 Ind. MIU CHS- CONADI'!R47</f>
        <v>0</v>
      </c>
      <c r="H17" s="40">
        <f>+'24-03-999 Ind. MIU CHS- CONADI'!S47</f>
        <v>0</v>
      </c>
      <c r="I17" s="40">
        <f>+'24-03-999 Ind. MIU CHS- CONADI'!T47</f>
        <v>0</v>
      </c>
      <c r="J17" s="40">
        <f>+'24-03-999 Ind. MIU CHS- CONADI'!U47</f>
        <v>0</v>
      </c>
      <c r="K17" s="40">
        <f>+'24-03-999 Ind. MIU CHS- CONADI'!V47</f>
        <v>0</v>
      </c>
      <c r="L17" s="40">
        <f>+'24-03-999 Ind. MIU CHS- CONADI'!W47</f>
        <v>0</v>
      </c>
      <c r="M17" s="40">
        <f>+'24-03-999 Ind. MIU CHS- CONADI'!X47</f>
        <v>0</v>
      </c>
      <c r="N17" s="40">
        <f>+'24-03-999 Ind. MIU CHS- CONADI'!Y47</f>
        <v>0</v>
      </c>
      <c r="O17" s="40">
        <f>+'24-03-999 Ind. MIU CHS- CONADI'!Z47</f>
        <v>0</v>
      </c>
      <c r="P17" s="40">
        <f>+'24-03-999 Ind. MIU CHS- CONADI'!AA47</f>
        <v>0</v>
      </c>
      <c r="Q17" s="40">
        <f>+'24-03-999 Ind. MIU CHS- CONADI'!AB47</f>
        <v>0</v>
      </c>
      <c r="R17" s="40">
        <f>+'24-03-999 Ind. MIU CHS- CONADI'!AC47</f>
        <v>0</v>
      </c>
      <c r="S17" s="40">
        <f>+'24-03-999 Ind. MIU CHS- CONADI'!AD47</f>
        <v>0</v>
      </c>
      <c r="T17" s="40">
        <f>+'24-03-999 Ind. MIU CHS- CONADI'!AE47</f>
        <v>0</v>
      </c>
      <c r="U17" s="40">
        <f>+'24-03-999 Ind. MIU CHS- CONADI'!AF47</f>
        <v>0</v>
      </c>
      <c r="V17" s="40">
        <f>+'24-03-999 Ind. MIU CHS- CONADI'!AG47</f>
        <v>0</v>
      </c>
      <c r="W17" s="40">
        <f>+'24-03-999 Ind. MIU CHS- CONADI'!AH47</f>
        <v>0</v>
      </c>
      <c r="X17" s="61">
        <f>+'24-03-999 Ind. MIU CHS- CONADI'!AI47</f>
        <v>0</v>
      </c>
      <c r="Y17" s="61">
        <f>+'24-03-999 Ind. MIU CHS- CONADI'!AJ44</f>
        <v>0</v>
      </c>
    </row>
    <row r="18" spans="1:25" ht="24.75" customHeight="1" x14ac:dyDescent="0.25">
      <c r="A18" s="60" t="s">
        <v>63</v>
      </c>
      <c r="B18" s="40">
        <f>+'24-03-999 Ind. MIU CHS- CONADI'!J51</f>
        <v>0</v>
      </c>
      <c r="C18" s="40">
        <f>+'24-03-999 Ind. MIU CHS- CONADI'!K51</f>
        <v>0</v>
      </c>
      <c r="D18" s="40">
        <f>+'24-03-999 Ind. MIU CHS- CONADI'!M51</f>
        <v>0</v>
      </c>
      <c r="E18" s="40">
        <f>+'24-03-999 Ind. MIU CHS- CONADI'!N51</f>
        <v>0</v>
      </c>
      <c r="F18" s="40">
        <f>+'24-03-999 Ind. MIU CHS- CONADI'!O51</f>
        <v>0</v>
      </c>
      <c r="G18" s="40">
        <f>+'24-03-999 Ind. MIU CHS- CONADI'!R51</f>
        <v>0</v>
      </c>
      <c r="H18" s="40">
        <f>+'24-03-999 Ind. MIU CHS- CONADI'!S51</f>
        <v>0</v>
      </c>
      <c r="I18" s="40">
        <f>+'24-03-999 Ind. MIU CHS- CONADI'!T51</f>
        <v>0</v>
      </c>
      <c r="J18" s="40">
        <f>+'24-03-999 Ind. MIU CHS- CONADI'!U51</f>
        <v>0</v>
      </c>
      <c r="K18" s="40">
        <f>+'24-03-999 Ind. MIU CHS- CONADI'!V51</f>
        <v>0</v>
      </c>
      <c r="L18" s="40">
        <f>+'24-03-999 Ind. MIU CHS- CONADI'!W51</f>
        <v>0</v>
      </c>
      <c r="M18" s="40">
        <f>+'24-03-999 Ind. MIU CHS- CONADI'!X51</f>
        <v>0</v>
      </c>
      <c r="N18" s="40">
        <f>+'24-03-999 Ind. MIU CHS- CONADI'!Y51</f>
        <v>0</v>
      </c>
      <c r="O18" s="40">
        <f>+'24-03-999 Ind. MIU CHS- CONADI'!Z51</f>
        <v>0</v>
      </c>
      <c r="P18" s="40">
        <f>+'24-03-999 Ind. MIU CHS- CONADI'!AA51</f>
        <v>0</v>
      </c>
      <c r="Q18" s="40">
        <f>+'24-03-999 Ind. MIU CHS- CONADI'!AB51</f>
        <v>0</v>
      </c>
      <c r="R18" s="40">
        <f>+'24-03-999 Ind. MIU CHS- CONADI'!AC51</f>
        <v>0</v>
      </c>
      <c r="S18" s="40">
        <f>+'24-03-999 Ind. MIU CHS- CONADI'!AD51</f>
        <v>0</v>
      </c>
      <c r="T18" s="40">
        <f>+'24-03-999 Ind. MIU CHS- CONADI'!AE51</f>
        <v>0</v>
      </c>
      <c r="U18" s="40">
        <f>+'24-03-999 Ind. MIU CHS- CONADI'!AF51</f>
        <v>0</v>
      </c>
      <c r="V18" s="40">
        <f>+'24-03-999 Ind. MIU CHS- CONADI'!AG51</f>
        <v>0</v>
      </c>
      <c r="W18" s="40">
        <f>+'24-03-999 Ind. MIU CHS- CONADI'!AH51</f>
        <v>0</v>
      </c>
      <c r="X18" s="61">
        <f>+'24-03-999 Ind. MIU CHS- CONADI'!AI51</f>
        <v>0</v>
      </c>
      <c r="Y18" s="61">
        <f>+'24-03-999 Ind. MIU CHS- CONADI'!AJ51</f>
        <v>0</v>
      </c>
    </row>
    <row r="19" spans="1:25" ht="24.75" customHeight="1" x14ac:dyDescent="0.25">
      <c r="A19" s="60" t="s">
        <v>65</v>
      </c>
      <c r="B19" s="40">
        <f>+'24-03-999 Ind. MIU CHS- CONADI'!J55</f>
        <v>0</v>
      </c>
      <c r="C19" s="40">
        <f>+'24-03-999 Ind. MIU CHS- CONADI'!K55</f>
        <v>0</v>
      </c>
      <c r="D19" s="40">
        <f>+'24-03-999 Ind. MIU CHS- CONADI'!M55</f>
        <v>0</v>
      </c>
      <c r="E19" s="40">
        <f>+'24-03-999 Ind. MIU CHS- CONADI'!N55</f>
        <v>0</v>
      </c>
      <c r="F19" s="40">
        <f>+'24-03-999 Ind. MIU CHS- CONADI'!O55</f>
        <v>0</v>
      </c>
      <c r="G19" s="40">
        <f>+'24-03-999 Ind. MIU CHS- CONADI'!R55</f>
        <v>0</v>
      </c>
      <c r="H19" s="40">
        <f>+'24-03-999 Ind. MIU CHS- CONADI'!S55</f>
        <v>0</v>
      </c>
      <c r="I19" s="40">
        <f>+'24-03-999 Ind. MIU CHS- CONADI'!T55</f>
        <v>0</v>
      </c>
      <c r="J19" s="40">
        <f>+'24-03-999 Ind. MIU CHS- CONADI'!U55</f>
        <v>0</v>
      </c>
      <c r="K19" s="40">
        <f>+'24-03-999 Ind. MIU CHS- CONADI'!V55</f>
        <v>0</v>
      </c>
      <c r="L19" s="40">
        <f>+'24-03-999 Ind. MIU CHS- CONADI'!W55</f>
        <v>0</v>
      </c>
      <c r="M19" s="40">
        <f>+'24-03-999 Ind. MIU CHS- CONADI'!X55</f>
        <v>0</v>
      </c>
      <c r="N19" s="40">
        <f>+'24-03-999 Ind. MIU CHS- CONADI'!Y55</f>
        <v>0</v>
      </c>
      <c r="O19" s="40">
        <f>+'24-03-999 Ind. MIU CHS- CONADI'!Z55</f>
        <v>0</v>
      </c>
      <c r="P19" s="40">
        <f>+'24-03-999 Ind. MIU CHS- CONADI'!AA55</f>
        <v>0</v>
      </c>
      <c r="Q19" s="40">
        <f>+'24-03-999 Ind. MIU CHS- CONADI'!AB55</f>
        <v>0</v>
      </c>
      <c r="R19" s="40">
        <f>+'24-03-999 Ind. MIU CHS- CONADI'!AC55</f>
        <v>0</v>
      </c>
      <c r="S19" s="40">
        <f>+'24-03-999 Ind. MIU CHS- CONADI'!AD55</f>
        <v>0</v>
      </c>
      <c r="T19" s="40">
        <f>+'24-03-999 Ind. MIU CHS- CONADI'!AE55</f>
        <v>0</v>
      </c>
      <c r="U19" s="40">
        <f>+'24-03-999 Ind. MIU CHS- CONADI'!AF55</f>
        <v>0</v>
      </c>
      <c r="V19" s="40">
        <f>+'24-03-999 Ind. MIU CHS- CONADI'!AG55</f>
        <v>0</v>
      </c>
      <c r="W19" s="40">
        <f>+'24-03-999 Ind. MIU CHS- CONADI'!AH55</f>
        <v>0</v>
      </c>
      <c r="X19" s="61">
        <f>+'24-03-999 Ind. MIU CHS- CONADI'!AI55</f>
        <v>0</v>
      </c>
      <c r="Y19" s="61">
        <f>+'24-03-999 Ind. MIU CHS- CONADI'!AJ55</f>
        <v>0</v>
      </c>
    </row>
    <row r="20" spans="1:25" ht="24.75" customHeight="1" x14ac:dyDescent="0.25">
      <c r="A20" s="62" t="s">
        <v>67</v>
      </c>
      <c r="B20" s="40">
        <f>+'24-03-999 Ind. MIU CHS- CONADI'!J59</f>
        <v>0</v>
      </c>
      <c r="C20" s="40">
        <f>+'24-03-999 Ind. MIU CHS- CONADI'!K59</f>
        <v>0</v>
      </c>
      <c r="D20" s="40">
        <f>+'24-03-999 Ind. MIU CHS- CONADI'!M59</f>
        <v>0</v>
      </c>
      <c r="E20" s="40">
        <f>+'24-03-999 Ind. MIU CHS- CONADI'!N59</f>
        <v>0</v>
      </c>
      <c r="F20" s="40">
        <f>+'24-03-999 Ind. MIU CHS- CONADI'!O59</f>
        <v>0</v>
      </c>
      <c r="G20" s="40">
        <f>+'24-03-999 Ind. MIU CHS- CONADI'!R59</f>
        <v>0</v>
      </c>
      <c r="H20" s="40">
        <f>+'24-03-999 Ind. MIU CHS- CONADI'!S59</f>
        <v>0</v>
      </c>
      <c r="I20" s="40">
        <f>+'24-03-999 Ind. MIU CHS- CONADI'!T59</f>
        <v>0</v>
      </c>
      <c r="J20" s="40">
        <f>+'24-03-999 Ind. MIU CHS- CONADI'!U59</f>
        <v>0</v>
      </c>
      <c r="K20" s="40">
        <f>+'24-03-999 Ind. MIU CHS- CONADI'!V59</f>
        <v>0</v>
      </c>
      <c r="L20" s="40">
        <f>+'24-03-999 Ind. MIU CHS- CONADI'!W59</f>
        <v>0</v>
      </c>
      <c r="M20" s="40">
        <f>+'24-03-999 Ind. MIU CHS- CONADI'!X59</f>
        <v>0</v>
      </c>
      <c r="N20" s="40">
        <f>+'24-03-999 Ind. MIU CHS- CONADI'!Y59</f>
        <v>0</v>
      </c>
      <c r="O20" s="40">
        <f>+'24-03-999 Ind. MIU CHS- CONADI'!Z59</f>
        <v>0</v>
      </c>
      <c r="P20" s="40">
        <f>+'24-03-999 Ind. MIU CHS- CONADI'!AA59</f>
        <v>0</v>
      </c>
      <c r="Q20" s="40">
        <f>+'24-03-999 Ind. MIU CHS- CONADI'!AB59</f>
        <v>0</v>
      </c>
      <c r="R20" s="40">
        <f>+'24-03-999 Ind. MIU CHS- CONADI'!AC59</f>
        <v>0</v>
      </c>
      <c r="S20" s="40">
        <f>+'24-03-999 Ind. MIU CHS- CONADI'!AD59</f>
        <v>0</v>
      </c>
      <c r="T20" s="40">
        <f>+'24-03-999 Ind. MIU CHS- CONADI'!AE59</f>
        <v>0</v>
      </c>
      <c r="U20" s="40">
        <f>+'24-03-999 Ind. MIU CHS- CONADI'!AF59</f>
        <v>0</v>
      </c>
      <c r="V20" s="40">
        <f>+'24-03-999 Ind. MIU CHS- CONADI'!AG59</f>
        <v>0</v>
      </c>
      <c r="W20" s="40">
        <f>+'24-03-999 Ind. MIU CHS- CONADI'!AH59</f>
        <v>0</v>
      </c>
      <c r="X20" s="61">
        <f>+'24-03-999 Ind. MIU CHS- CONADI'!AI59</f>
        <v>0</v>
      </c>
      <c r="Y20" s="61">
        <f>+'24-03-999 Ind. MIU CHS- CONADI'!AJ59</f>
        <v>0</v>
      </c>
    </row>
    <row r="21" spans="1:25" ht="24.75" customHeight="1" x14ac:dyDescent="0.25">
      <c r="A21" s="62" t="s">
        <v>69</v>
      </c>
      <c r="B21" s="40">
        <f>+'24-03-999 Ind. MIU CHS- CONADI'!J63</f>
        <v>0</v>
      </c>
      <c r="C21" s="40">
        <f>+'24-03-999 Ind. MIU CHS- CONADI'!K63</f>
        <v>0</v>
      </c>
      <c r="D21" s="40">
        <f>+'24-03-999 Ind. MIU CHS- CONADI'!M63</f>
        <v>0</v>
      </c>
      <c r="E21" s="40">
        <f>+'24-03-999 Ind. MIU CHS- CONADI'!N63</f>
        <v>0</v>
      </c>
      <c r="F21" s="40">
        <f>+'24-03-999 Ind. MIU CHS- CONADI'!O63</f>
        <v>0</v>
      </c>
      <c r="G21" s="40">
        <f>+'24-03-999 Ind. MIU CHS- CONADI'!R63</f>
        <v>0</v>
      </c>
      <c r="H21" s="40">
        <f>+'24-03-999 Ind. MIU CHS- CONADI'!S63</f>
        <v>0</v>
      </c>
      <c r="I21" s="40">
        <f>+'24-03-999 Ind. MIU CHS- CONADI'!T63</f>
        <v>0</v>
      </c>
      <c r="J21" s="40">
        <f>+'24-03-999 Ind. MIU CHS- CONADI'!U63</f>
        <v>0</v>
      </c>
      <c r="K21" s="40">
        <f>+'24-03-999 Ind. MIU CHS- CONADI'!V63</f>
        <v>0</v>
      </c>
      <c r="L21" s="40">
        <f>+'24-03-999 Ind. MIU CHS- CONADI'!W63</f>
        <v>0</v>
      </c>
      <c r="M21" s="40">
        <f>+'24-03-999 Ind. MIU CHS- CONADI'!X63</f>
        <v>0</v>
      </c>
      <c r="N21" s="40">
        <f>+'24-03-999 Ind. MIU CHS- CONADI'!Y63</f>
        <v>0</v>
      </c>
      <c r="O21" s="40">
        <f>+'24-03-999 Ind. MIU CHS- CONADI'!Z63</f>
        <v>0</v>
      </c>
      <c r="P21" s="40">
        <f>+'24-03-999 Ind. MIU CHS- CONADI'!AA63</f>
        <v>0</v>
      </c>
      <c r="Q21" s="40">
        <f>+'24-03-999 Ind. MIU CHS- CONADI'!AB63</f>
        <v>0</v>
      </c>
      <c r="R21" s="40">
        <f>+'24-03-999 Ind. MIU CHS- CONADI'!AC63</f>
        <v>0</v>
      </c>
      <c r="S21" s="40">
        <f>+'24-03-999 Ind. MIU CHS- CONADI'!AD63</f>
        <v>0</v>
      </c>
      <c r="T21" s="40">
        <f>+'24-03-999 Ind. MIU CHS- CONADI'!AE63</f>
        <v>0</v>
      </c>
      <c r="U21" s="40">
        <f>+'24-03-999 Ind. MIU CHS- CONADI'!AF63</f>
        <v>0</v>
      </c>
      <c r="V21" s="40">
        <f>+'24-03-999 Ind. MIU CHS- CONADI'!AG63</f>
        <v>0</v>
      </c>
      <c r="W21" s="40">
        <f>+'24-03-999 Ind. MIU CHS- CONADI'!AH63</f>
        <v>0</v>
      </c>
      <c r="X21" s="61">
        <f>+'24-03-999 Ind. MIU CHS- CONADI'!AI63</f>
        <v>0</v>
      </c>
      <c r="Y21" s="61">
        <f>+'24-03-999 Ind. MIU CHS- CONADI'!AJ63</f>
        <v>0</v>
      </c>
    </row>
    <row r="22" spans="1:25" ht="24.75" customHeight="1" x14ac:dyDescent="0.25">
      <c r="A22" s="62" t="s">
        <v>81</v>
      </c>
      <c r="B22" s="40">
        <f>+'24-03-999 Ind. MIU CHS- CONADI'!J67</f>
        <v>0</v>
      </c>
      <c r="C22" s="40">
        <f>+'24-03-999 Ind. MIU CHS- CONADI'!K67</f>
        <v>0</v>
      </c>
      <c r="D22" s="40">
        <f>+'24-03-999 Ind. MIU CHS- CONADI'!M64</f>
        <v>0</v>
      </c>
      <c r="E22" s="40">
        <f>+'24-03-999 Ind. MIU CHS- CONADI'!N64</f>
        <v>0</v>
      </c>
      <c r="F22" s="40">
        <f>+'24-03-999 Ind. MIU CHS- CONADI'!O64</f>
        <v>0</v>
      </c>
      <c r="G22" s="40">
        <f>+'24-03-999 Ind. MIU CHS- CONADI'!R64</f>
        <v>0</v>
      </c>
      <c r="H22" s="40">
        <f>+'24-03-999 Ind. MIU CHS- CONADI'!S64</f>
        <v>0</v>
      </c>
      <c r="I22" s="40">
        <f>+'24-03-999 Ind. MIU CHS- CONADI'!T64</f>
        <v>0</v>
      </c>
      <c r="J22" s="40">
        <f>+'24-03-999 Ind. MIU CHS- CONADI'!U67</f>
        <v>0</v>
      </c>
      <c r="K22" s="40">
        <f>+'24-03-999 Ind. MIU CHS- CONADI'!V64</f>
        <v>0</v>
      </c>
      <c r="L22" s="40">
        <f>+'24-03-999 Ind. MIU CHS- CONADI'!W64</f>
        <v>0</v>
      </c>
      <c r="M22" s="40">
        <f>+'24-03-999 Ind. MIU CHS- CONADI'!X64</f>
        <v>0</v>
      </c>
      <c r="N22" s="40">
        <f>+'24-03-999 Ind. MIU CHS- CONADI'!Y67</f>
        <v>0</v>
      </c>
      <c r="O22" s="40">
        <f>+'24-03-999 Ind. MIU CHS- CONADI'!Z64</f>
        <v>0</v>
      </c>
      <c r="P22" s="40">
        <f>+'24-03-999 Ind. MIU CHS- CONADI'!AA64</f>
        <v>0</v>
      </c>
      <c r="Q22" s="40">
        <f>+'24-03-999 Ind. MIU CHS- CONADI'!AB64</f>
        <v>0</v>
      </c>
      <c r="R22" s="40">
        <f>+'24-03-999 Ind. MIU CHS- CONADI'!AC67</f>
        <v>0</v>
      </c>
      <c r="S22" s="40">
        <f>+'24-03-999 Ind. MIU CHS- CONADI'!AD64</f>
        <v>0</v>
      </c>
      <c r="T22" s="40">
        <f>+'24-03-999 Ind. MIU CHS- CONADI'!AE64</f>
        <v>0</v>
      </c>
      <c r="U22" s="40">
        <f>+'24-03-999 Ind. MIU CHS- CONADI'!AF64</f>
        <v>0</v>
      </c>
      <c r="V22" s="40">
        <f>+'24-03-999 Ind. MIU CHS- CONADI'!AG67</f>
        <v>0</v>
      </c>
      <c r="W22" s="40">
        <f>+'24-03-999 Ind. MIU CHS- CONADI'!AH67</f>
        <v>0</v>
      </c>
      <c r="X22" s="61">
        <f>+'24-03-999 Ind. MIU CHS- CONADI'!AI67</f>
        <v>0</v>
      </c>
      <c r="Y22" s="61">
        <f>+'24-03-999 Ind. MIU CHS- CONADI'!AJ67</f>
        <v>0</v>
      </c>
    </row>
    <row r="23" spans="1:25" ht="24.75" customHeight="1" x14ac:dyDescent="0.25">
      <c r="A23" s="62" t="s">
        <v>71</v>
      </c>
      <c r="B23" s="40">
        <f>+'24-03-999 Ind. MIU CHS- CONADI'!J71</f>
        <v>0</v>
      </c>
      <c r="C23" s="40">
        <f>+'24-03-999 Ind. MIU CHS- CONADI'!K71</f>
        <v>0</v>
      </c>
      <c r="D23" s="40">
        <f>+'24-03-999 Ind. MIU CHS- CONADI'!M71</f>
        <v>0</v>
      </c>
      <c r="E23" s="40">
        <f>+'24-03-999 Ind. MIU CHS- CONADI'!N71</f>
        <v>0</v>
      </c>
      <c r="F23" s="40">
        <f>+'24-03-999 Ind. MIU CHS- CONADI'!O71</f>
        <v>0</v>
      </c>
      <c r="G23" s="40">
        <f>+'24-03-999 Ind. MIU CHS- CONADI'!R71</f>
        <v>0</v>
      </c>
      <c r="H23" s="40">
        <f>+'24-03-999 Ind. MIU CHS- CONADI'!S71</f>
        <v>0</v>
      </c>
      <c r="I23" s="40">
        <f>+'24-03-999 Ind. MIU CHS- CONADI'!T71</f>
        <v>0</v>
      </c>
      <c r="J23" s="40">
        <f>+'24-03-999 Ind. MIU CHS- CONADI'!U71</f>
        <v>0</v>
      </c>
      <c r="K23" s="40">
        <f>+'24-03-999 Ind. MIU CHS- CONADI'!V71</f>
        <v>0</v>
      </c>
      <c r="L23" s="40">
        <f>+'24-03-999 Ind. MIU CHS- CONADI'!W71</f>
        <v>0</v>
      </c>
      <c r="M23" s="40">
        <f>+'24-03-999 Ind. MIU CHS- CONADI'!X71</f>
        <v>0</v>
      </c>
      <c r="N23" s="40">
        <f>+'24-03-999 Ind. MIU CHS- CONADI'!Y71</f>
        <v>0</v>
      </c>
      <c r="O23" s="40">
        <f>+'24-03-999 Ind. MIU CHS- CONADI'!Z71</f>
        <v>0</v>
      </c>
      <c r="P23" s="40">
        <f>+'24-03-999 Ind. MIU CHS- CONADI'!AA71</f>
        <v>0</v>
      </c>
      <c r="Q23" s="40">
        <f>+'24-03-999 Ind. MIU CHS- CONADI'!AB71</f>
        <v>0</v>
      </c>
      <c r="R23" s="40">
        <f>+'24-03-999 Ind. MIU CHS- CONADI'!AC71</f>
        <v>0</v>
      </c>
      <c r="S23" s="40">
        <f>+'24-03-999 Ind. MIU CHS- CONADI'!AD71</f>
        <v>0</v>
      </c>
      <c r="T23" s="40">
        <f>+'24-03-999 Ind. MIU CHS- CONADI'!AE71</f>
        <v>0</v>
      </c>
      <c r="U23" s="40">
        <f>+'24-03-999 Ind. MIU CHS- CONADI'!AF71</f>
        <v>0</v>
      </c>
      <c r="V23" s="40">
        <f>+'24-03-999 Ind. MIU CHS- CONADI'!AG71</f>
        <v>0</v>
      </c>
      <c r="W23" s="40">
        <f>+'24-03-999 Ind. MIU CHS- CONADI'!AH71</f>
        <v>0</v>
      </c>
      <c r="X23" s="61">
        <f>+'24-03-999 Ind. MIU CHS- CONADI'!AI71</f>
        <v>0</v>
      </c>
      <c r="Y23" s="61">
        <f>+'24-03-999 Ind. MIU CHS- CONADI'!AJ71</f>
        <v>0</v>
      </c>
    </row>
    <row r="24" spans="1:25" ht="24.75" customHeight="1" x14ac:dyDescent="0.25">
      <c r="A24" s="63" t="s">
        <v>73</v>
      </c>
      <c r="B24" s="40">
        <f>+'24-03-999 Ind. MIU CHS- CONADI'!J75</f>
        <v>577359000</v>
      </c>
      <c r="C24" s="40">
        <f>+'24-03-999 Ind. MIU CHS- CONADI'!K75</f>
        <v>577359000</v>
      </c>
      <c r="D24" s="40">
        <f>+'24-03-999 Ind. MIU CHS- CONADI'!M75</f>
        <v>0</v>
      </c>
      <c r="E24" s="40">
        <f>+'24-03-999 Ind. MIU CHS- CONADI'!N75</f>
        <v>0</v>
      </c>
      <c r="F24" s="40">
        <f>+'24-03-999 Ind. MIU CHS- CONADI'!O75</f>
        <v>0</v>
      </c>
      <c r="G24" s="40">
        <f>+'24-03-999 Ind. MIU CHS- CONADI'!R75</f>
        <v>0</v>
      </c>
      <c r="H24" s="40">
        <f>+'24-03-999 Ind. MIU CHS- CONADI'!S75</f>
        <v>288679500</v>
      </c>
      <c r="I24" s="40">
        <f>+'24-03-999 Ind. MIU CHS- CONADI'!T75</f>
        <v>0</v>
      </c>
      <c r="J24" s="40">
        <f>+'24-03-999 Ind. MIU CHS- CONADI'!U75</f>
        <v>288679500</v>
      </c>
      <c r="K24" s="40">
        <f>+'24-03-999 Ind. MIU CHS- CONADI'!V75</f>
        <v>0</v>
      </c>
      <c r="L24" s="40">
        <f>+'24-03-999 Ind. MIU CHS- CONADI'!W75</f>
        <v>0</v>
      </c>
      <c r="M24" s="40">
        <f>+'24-03-999 Ind. MIU CHS- CONADI'!X75</f>
        <v>0</v>
      </c>
      <c r="N24" s="40">
        <f>+'24-03-999 Ind. MIU CHS- CONADI'!Y75</f>
        <v>0</v>
      </c>
      <c r="O24" s="40">
        <f>+'24-03-999 Ind. MIU CHS- CONADI'!Z75</f>
        <v>0</v>
      </c>
      <c r="P24" s="40">
        <f>+'24-03-999 Ind. MIU CHS- CONADI'!AA75</f>
        <v>0</v>
      </c>
      <c r="Q24" s="40">
        <f>+'24-03-999 Ind. MIU CHS- CONADI'!AB75</f>
        <v>0</v>
      </c>
      <c r="R24" s="40">
        <f>+'24-03-999 Ind. MIU CHS- CONADI'!AC75</f>
        <v>0</v>
      </c>
      <c r="S24" s="40">
        <f>+'24-03-999 Ind. MIU CHS- CONADI'!AD75</f>
        <v>0</v>
      </c>
      <c r="T24" s="40">
        <f>+'24-03-999 Ind. MIU CHS- CONADI'!AE75</f>
        <v>0</v>
      </c>
      <c r="U24" s="40">
        <f>+'24-03-999 Ind. MIU CHS- CONADI'!AF75</f>
        <v>0</v>
      </c>
      <c r="V24" s="40">
        <f>+'24-03-999 Ind. MIU CHS- CONADI'!AG75</f>
        <v>0</v>
      </c>
      <c r="W24" s="40">
        <f>+'24-03-999 Ind. MIU CHS- CONADI'!AH75</f>
        <v>288679500</v>
      </c>
      <c r="X24" s="61">
        <f>+'24-03-999 Ind. MIU CHS- CONADI'!AI75</f>
        <v>0.5</v>
      </c>
      <c r="Y24" s="61">
        <f>+'24-03-999 Ind. MIU CHS- CONADI'!AJ75</f>
        <v>1</v>
      </c>
    </row>
    <row r="25" spans="1:25" ht="34.5" customHeight="1" x14ac:dyDescent="0.25">
      <c r="A25" s="65" t="str">
        <f>"TOTAL ASIG."&amp;" "&amp;$A$5</f>
        <v>TOTAL ASIG. 24-03-999 "Programa de Generación de Microemprendimiento Indígena Urbano Chile Solidario - CONADI"</v>
      </c>
      <c r="B25" s="66">
        <f>SUM(B8:B24)</f>
        <v>577359000</v>
      </c>
      <c r="C25" s="66">
        <f t="shared" ref="C25:V25" si="0">SUM(C8:C24)</f>
        <v>577359000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288679500</v>
      </c>
      <c r="I25" s="66">
        <f t="shared" si="0"/>
        <v>0</v>
      </c>
      <c r="J25" s="66">
        <f t="shared" si="0"/>
        <v>288679500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288679500</v>
      </c>
      <c r="X25" s="67">
        <f>+'24-03-999 Ind. MIU CHS- CONADI'!AI76</f>
        <v>0.5</v>
      </c>
      <c r="Y25" s="67">
        <f>'24-03-999 Ind. MIU CHS- CONADI'!AJ76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81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>
    <tabColor rgb="FF007DB5"/>
    <pageSetUpPr fitToPage="1"/>
  </sheetPr>
  <dimension ref="A1:DB91"/>
  <sheetViews>
    <sheetView zoomScaleNormal="100" workbookViewId="0">
      <pane xSplit="20" ySplit="7" topLeftCell="U69" activePane="bottomRight" state="frozen"/>
      <selection pane="topRight" activeCell="U1" sqref="U1"/>
      <selection pane="bottomLeft" activeCell="A8" sqref="A8"/>
      <selection pane="bottomRight" activeCell="V80" sqref="V80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3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80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82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30278763000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135</v>
      </c>
      <c r="D73" s="34">
        <v>45733</v>
      </c>
      <c r="E73" s="26" t="s">
        <v>127</v>
      </c>
      <c r="F73" s="27" t="s">
        <v>130</v>
      </c>
      <c r="G73" s="26"/>
      <c r="H73" s="36"/>
      <c r="I73" s="38"/>
      <c r="J73" s="78"/>
      <c r="K73" s="41">
        <v>30278763000</v>
      </c>
      <c r="L73" s="39" t="s">
        <v>99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41">
        <v>12111505200</v>
      </c>
      <c r="W73" s="19"/>
      <c r="X73" s="41"/>
      <c r="Y73" s="8">
        <f>SUM(V73:X73)</f>
        <v>12111505200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12111505200</v>
      </c>
      <c r="AI73" s="20">
        <f>IF(ISERROR(AH73/J72),0,AH73/J72)</f>
        <v>0.4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30278763000</v>
      </c>
      <c r="K75" s="56">
        <f>SUM(K73:K73)</f>
        <v>30278763000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12111505200</v>
      </c>
      <c r="W75" s="56">
        <f t="shared" si="16"/>
        <v>0</v>
      </c>
      <c r="X75" s="56">
        <f t="shared" si="16"/>
        <v>0</v>
      </c>
      <c r="Y75" s="56">
        <f t="shared" si="16"/>
        <v>12111505200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12111505200</v>
      </c>
      <c r="AI75" s="59">
        <f>IF(ISERROR(AH75/J75),0,AH75/J75)</f>
        <v>0.4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24-01-337 "Bonos Art. 2 Transitorio, Ley N°19,949"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30278763000</v>
      </c>
      <c r="K76" s="66">
        <f t="shared" ref="K76:AJ76" si="17">SUM(K11,K15,K19,K23,K27,K31,K35,K39,K43,K47,K51,K55,K59,K63,K67,K71,K75)</f>
        <v>30278763000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12111505200</v>
      </c>
      <c r="W76" s="66">
        <f t="shared" si="17"/>
        <v>0</v>
      </c>
      <c r="X76" s="66">
        <f t="shared" si="17"/>
        <v>0</v>
      </c>
      <c r="Y76" s="66">
        <f t="shared" si="17"/>
        <v>12111505200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12111505200</v>
      </c>
      <c r="AI76" s="68">
        <f t="shared" si="17"/>
        <v>0.4</v>
      </c>
      <c r="AJ76" s="68">
        <f t="shared" si="17"/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</row>
    <row r="81" spans="1:32" x14ac:dyDescent="0.25">
      <c r="A81" s="2"/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A82" s="2"/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A83" s="2"/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A84" s="2"/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1" spans="1:32" x14ac:dyDescent="0.25">
      <c r="E91" s="51"/>
    </row>
  </sheetData>
  <mergeCells count="80">
    <mergeCell ref="A67:I67"/>
    <mergeCell ref="A68:E68"/>
    <mergeCell ref="A71:I71"/>
    <mergeCell ref="A59:I59"/>
    <mergeCell ref="A60:E60"/>
    <mergeCell ref="A63:I63"/>
    <mergeCell ref="A64:E64"/>
    <mergeCell ref="A31:I31"/>
    <mergeCell ref="A32:E32"/>
    <mergeCell ref="J33:J34"/>
    <mergeCell ref="A35:I35"/>
    <mergeCell ref="A36:E36"/>
    <mergeCell ref="A24:E24"/>
    <mergeCell ref="J25:J26"/>
    <mergeCell ref="A27:I27"/>
    <mergeCell ref="A28:E28"/>
    <mergeCell ref="J29:J30"/>
    <mergeCell ref="J57:J58"/>
    <mergeCell ref="J65:J66"/>
    <mergeCell ref="A51:I51"/>
    <mergeCell ref="A52:E52"/>
    <mergeCell ref="J37:J38"/>
    <mergeCell ref="J41:J42"/>
    <mergeCell ref="J45:J46"/>
    <mergeCell ref="J49:J50"/>
    <mergeCell ref="J53:J54"/>
    <mergeCell ref="J61:J62"/>
    <mergeCell ref="A39:I39"/>
    <mergeCell ref="A40:E40"/>
    <mergeCell ref="A43:I43"/>
    <mergeCell ref="A44:E44"/>
    <mergeCell ref="A47:I47"/>
    <mergeCell ref="M6:O6"/>
    <mergeCell ref="A48:E48"/>
    <mergeCell ref="A55:I55"/>
    <mergeCell ref="A56:E56"/>
    <mergeCell ref="A8:E8"/>
    <mergeCell ref="J9:J10"/>
    <mergeCell ref="A11:I11"/>
    <mergeCell ref="A12:E12"/>
    <mergeCell ref="J13:J14"/>
    <mergeCell ref="A15:I15"/>
    <mergeCell ref="A16:E16"/>
    <mergeCell ref="J17:J18"/>
    <mergeCell ref="A19:I19"/>
    <mergeCell ref="A20:E20"/>
    <mergeCell ref="J21:J22"/>
    <mergeCell ref="A23:I23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  <mergeCell ref="J69:J70"/>
    <mergeCell ref="A72:E72"/>
    <mergeCell ref="J72:J74"/>
    <mergeCell ref="A75:I75"/>
    <mergeCell ref="A76:I76"/>
  </mergeCells>
  <phoneticPr fontId="85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B7B8F25-B7CD-4CD5-B668-4F2C859DDC56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F3F06339-348F-4202-8753-6207F2F7FE29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42AA008-D7A1-4354-9878-666CEDD779B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B9B607B7-884D-4CC8-AE67-66544497C9AA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C3BF4A5F-4E63-4795-9B3E-EC844D04C930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C65:C66 E65:G66 L65:L66" xr:uid="{E3E8DA3D-7547-4559-BF70-80D3D7959F96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2981DB9A-8D23-435E-9146-B0F0019FC42D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R65:T66 Z73:AB74 R73:T74 AD73:AF74 M65:N66 V65:X66 Z65:AB66 AD65:AF66 X74 W73:W74 V74" xr:uid="{50407CF5-E6E5-4DBE-ABE3-54626512707F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1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4">
    <tabColor rgb="FF33CCFF"/>
    <pageSetUpPr fitToPage="1"/>
  </sheetPr>
  <dimension ref="A1:Y42"/>
  <sheetViews>
    <sheetView topLeftCell="A11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80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103" t="s">
        <v>4</v>
      </c>
      <c r="B6" s="93" t="s">
        <v>10</v>
      </c>
      <c r="C6" s="93" t="s">
        <v>75</v>
      </c>
      <c r="D6" s="105" t="s">
        <v>13</v>
      </c>
      <c r="E6" s="106"/>
      <c r="F6" s="107"/>
      <c r="G6" s="105" t="s">
        <v>16</v>
      </c>
      <c r="H6" s="106"/>
      <c r="I6" s="107"/>
      <c r="J6" s="93" t="s">
        <v>17</v>
      </c>
      <c r="K6" s="105" t="s">
        <v>16</v>
      </c>
      <c r="L6" s="106"/>
      <c r="M6" s="107"/>
      <c r="N6" s="93" t="s">
        <v>18</v>
      </c>
      <c r="O6" s="105" t="s">
        <v>16</v>
      </c>
      <c r="P6" s="106"/>
      <c r="Q6" s="107"/>
      <c r="R6" s="93" t="s">
        <v>19</v>
      </c>
      <c r="S6" s="105" t="s">
        <v>16</v>
      </c>
      <c r="T6" s="106"/>
      <c r="U6" s="107"/>
      <c r="V6" s="93" t="s">
        <v>20</v>
      </c>
      <c r="W6" s="93" t="s">
        <v>21</v>
      </c>
      <c r="X6" s="108" t="s">
        <v>76</v>
      </c>
      <c r="Y6" s="109"/>
    </row>
    <row r="7" spans="1:25" s="46" customFormat="1" ht="31.5" x14ac:dyDescent="0.25">
      <c r="A7" s="104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+'24-01-337 Ind. Bonos Art. 2'!J11</f>
        <v>0</v>
      </c>
      <c r="C8" s="40">
        <f>+'24-01-337 Ind. Bonos Art. 2'!K11</f>
        <v>0</v>
      </c>
      <c r="D8" s="40">
        <f>+'24-01-337 Ind. Bonos Art. 2'!M11</f>
        <v>0</v>
      </c>
      <c r="E8" s="40">
        <f>+'24-01-337 Ind. Bonos Art. 2'!N11</f>
        <v>0</v>
      </c>
      <c r="F8" s="40">
        <f>+'24-01-337 Ind. Bonos Art. 2'!O11</f>
        <v>0</v>
      </c>
      <c r="G8" s="40">
        <f>+'24-01-337 Ind. Bonos Art. 2'!R11</f>
        <v>0</v>
      </c>
      <c r="H8" s="40">
        <f>+'24-01-337 Ind. Bonos Art. 2'!S11</f>
        <v>0</v>
      </c>
      <c r="I8" s="40">
        <f>+'24-01-337 Ind. Bonos Art. 2'!T11</f>
        <v>0</v>
      </c>
      <c r="J8" s="40">
        <f>+'24-01-337 Ind. Bonos Art. 2'!U11</f>
        <v>0</v>
      </c>
      <c r="K8" s="40">
        <f>+'24-01-337 Ind. Bonos Art. 2'!V11</f>
        <v>0</v>
      </c>
      <c r="L8" s="40">
        <f>+'24-01-337 Ind. Bonos Art. 2'!W11</f>
        <v>0</v>
      </c>
      <c r="M8" s="40">
        <f>+'24-01-337 Ind. Bonos Art. 2'!X11</f>
        <v>0</v>
      </c>
      <c r="N8" s="40">
        <f>+'24-01-337 Ind. Bonos Art. 2'!Y11</f>
        <v>0</v>
      </c>
      <c r="O8" s="40">
        <f>+'24-01-337 Ind. Bonos Art. 2'!Z11</f>
        <v>0</v>
      </c>
      <c r="P8" s="40">
        <f>+'24-01-337 Ind. Bonos Art. 2'!AA11</f>
        <v>0</v>
      </c>
      <c r="Q8" s="40">
        <f>+'24-01-337 Ind. Bonos Art. 2'!AB11</f>
        <v>0</v>
      </c>
      <c r="R8" s="40">
        <f>+'24-01-337 Ind. Bonos Art. 2'!AC11</f>
        <v>0</v>
      </c>
      <c r="S8" s="40">
        <f>+'24-01-337 Ind. Bonos Art. 2'!AD11</f>
        <v>0</v>
      </c>
      <c r="T8" s="40">
        <f>+'24-01-337 Ind. Bonos Art. 2'!AE11</f>
        <v>0</v>
      </c>
      <c r="U8" s="40">
        <f>+'24-01-337 Ind. Bonos Art. 2'!AF11</f>
        <v>0</v>
      </c>
      <c r="V8" s="40">
        <f>+'24-01-337 Ind. Bonos Art. 2'!AG11</f>
        <v>0</v>
      </c>
      <c r="W8" s="40">
        <f>+'24-01-337 Ind. Bonos Art. 2'!AH11</f>
        <v>0</v>
      </c>
      <c r="X8" s="61">
        <f>+'24-01-337 Ind. Bonos Art. 2'!AI11</f>
        <v>0</v>
      </c>
      <c r="Y8" s="61">
        <f>+'24-01-337 Ind. Bonos Art. 2'!AJ11</f>
        <v>0</v>
      </c>
    </row>
    <row r="9" spans="1:25" ht="24.75" customHeight="1" x14ac:dyDescent="0.25">
      <c r="A9" s="60" t="s">
        <v>45</v>
      </c>
      <c r="B9" s="40">
        <f>+'24-01-337 Ind. Bonos Art. 2'!J15</f>
        <v>0</v>
      </c>
      <c r="C9" s="40">
        <f>+'24-01-337 Ind. Bonos Art. 2'!K15</f>
        <v>0</v>
      </c>
      <c r="D9" s="40">
        <f>+'24-01-337 Ind. Bonos Art. 2'!M15</f>
        <v>0</v>
      </c>
      <c r="E9" s="40">
        <f>+'24-01-337 Ind. Bonos Art. 2'!N15</f>
        <v>0</v>
      </c>
      <c r="F9" s="40">
        <f>+'24-01-337 Ind. Bonos Art. 2'!O15</f>
        <v>0</v>
      </c>
      <c r="G9" s="40">
        <f>+'24-01-337 Ind. Bonos Art. 2'!R15</f>
        <v>0</v>
      </c>
      <c r="H9" s="40">
        <f>+'24-01-337 Ind. Bonos Art. 2'!S15</f>
        <v>0</v>
      </c>
      <c r="I9" s="40">
        <f>+'24-01-337 Ind. Bonos Art. 2'!T15</f>
        <v>0</v>
      </c>
      <c r="J9" s="40">
        <f>+'24-01-337 Ind. Bonos Art. 2'!U15</f>
        <v>0</v>
      </c>
      <c r="K9" s="40">
        <f>+'24-01-337 Ind. Bonos Art. 2'!V15</f>
        <v>0</v>
      </c>
      <c r="L9" s="40">
        <f>+'24-01-337 Ind. Bonos Art. 2'!W15</f>
        <v>0</v>
      </c>
      <c r="M9" s="40">
        <f>+'24-01-337 Ind. Bonos Art. 2'!X15</f>
        <v>0</v>
      </c>
      <c r="N9" s="40">
        <f>+'24-01-337 Ind. Bonos Art. 2'!Y15</f>
        <v>0</v>
      </c>
      <c r="O9" s="40">
        <f>+'24-01-337 Ind. Bonos Art. 2'!Z15</f>
        <v>0</v>
      </c>
      <c r="P9" s="40">
        <f>+'24-01-337 Ind. Bonos Art. 2'!AA15</f>
        <v>0</v>
      </c>
      <c r="Q9" s="40">
        <f>+'24-01-337 Ind. Bonos Art. 2'!AB15</f>
        <v>0</v>
      </c>
      <c r="R9" s="40">
        <f>+'24-01-337 Ind. Bonos Art. 2'!AC15</f>
        <v>0</v>
      </c>
      <c r="S9" s="40">
        <f>+'24-01-337 Ind. Bonos Art. 2'!AD15</f>
        <v>0</v>
      </c>
      <c r="T9" s="40">
        <f>+'24-01-337 Ind. Bonos Art. 2'!AE15</f>
        <v>0</v>
      </c>
      <c r="U9" s="40">
        <f>+'24-01-337 Ind. Bonos Art. 2'!AF15</f>
        <v>0</v>
      </c>
      <c r="V9" s="40">
        <f>+'24-01-337 Ind. Bonos Art. 2'!AG15</f>
        <v>0</v>
      </c>
      <c r="W9" s="40">
        <f>+'24-01-337 Ind. Bonos Art. 2'!AH15</f>
        <v>0</v>
      </c>
      <c r="X9" s="61">
        <f>+'24-01-337 Ind. Bonos Art. 2'!AI15</f>
        <v>0</v>
      </c>
      <c r="Y9" s="61">
        <f>+'24-01-337 Ind. Bonos Art. 2'!AJ15</f>
        <v>0</v>
      </c>
    </row>
    <row r="10" spans="1:25" ht="24.75" customHeight="1" x14ac:dyDescent="0.25">
      <c r="A10" s="60" t="s">
        <v>47</v>
      </c>
      <c r="B10" s="40">
        <f>+'24-01-337 Ind. Bonos Art. 2'!J19</f>
        <v>0</v>
      </c>
      <c r="C10" s="40">
        <f>+'24-01-337 Ind. Bonos Art. 2'!K19</f>
        <v>0</v>
      </c>
      <c r="D10" s="40">
        <f>+'24-01-337 Ind. Bonos Art. 2'!M19</f>
        <v>0</v>
      </c>
      <c r="E10" s="40">
        <f>+'24-01-337 Ind. Bonos Art. 2'!N19</f>
        <v>0</v>
      </c>
      <c r="F10" s="40">
        <f>+'24-01-337 Ind. Bonos Art. 2'!O19</f>
        <v>0</v>
      </c>
      <c r="G10" s="40">
        <f>+'24-01-337 Ind. Bonos Art. 2'!R19</f>
        <v>0</v>
      </c>
      <c r="H10" s="40">
        <f>+'24-01-337 Ind. Bonos Art. 2'!S19</f>
        <v>0</v>
      </c>
      <c r="I10" s="40">
        <f>+'24-01-337 Ind. Bonos Art. 2'!T19</f>
        <v>0</v>
      </c>
      <c r="J10" s="40">
        <f>+'24-01-337 Ind. Bonos Art. 2'!U19</f>
        <v>0</v>
      </c>
      <c r="K10" s="40">
        <f>+'24-01-337 Ind. Bonos Art. 2'!V19</f>
        <v>0</v>
      </c>
      <c r="L10" s="40">
        <f>+'24-01-337 Ind. Bonos Art. 2'!W19</f>
        <v>0</v>
      </c>
      <c r="M10" s="40">
        <f>+'24-01-337 Ind. Bonos Art. 2'!X19</f>
        <v>0</v>
      </c>
      <c r="N10" s="40">
        <f>+'24-01-337 Ind. Bonos Art. 2'!Y19</f>
        <v>0</v>
      </c>
      <c r="O10" s="40">
        <f>+'24-01-337 Ind. Bonos Art. 2'!Z19</f>
        <v>0</v>
      </c>
      <c r="P10" s="40">
        <f>+'24-01-337 Ind. Bonos Art. 2'!AA19</f>
        <v>0</v>
      </c>
      <c r="Q10" s="40">
        <f>+'24-01-337 Ind. Bonos Art. 2'!AB19</f>
        <v>0</v>
      </c>
      <c r="R10" s="40">
        <f>+'24-01-337 Ind. Bonos Art. 2'!AC19</f>
        <v>0</v>
      </c>
      <c r="S10" s="40">
        <f>+'24-01-337 Ind. Bonos Art. 2'!AD19</f>
        <v>0</v>
      </c>
      <c r="T10" s="40">
        <f>+'24-01-337 Ind. Bonos Art. 2'!AE19</f>
        <v>0</v>
      </c>
      <c r="U10" s="40">
        <f>+'24-01-337 Ind. Bonos Art. 2'!AF19</f>
        <v>0</v>
      </c>
      <c r="V10" s="40">
        <f>+'24-01-337 Ind. Bonos Art. 2'!AG19</f>
        <v>0</v>
      </c>
      <c r="W10" s="40">
        <f>+'24-01-337 Ind. Bonos Art. 2'!AH19</f>
        <v>0</v>
      </c>
      <c r="X10" s="61">
        <f>+'24-01-337 Ind. Bonos Art. 2'!AI19</f>
        <v>0</v>
      </c>
      <c r="Y10" s="61">
        <f>+'24-01-337 Ind. Bonos Art. 2'!AJ19</f>
        <v>0</v>
      </c>
    </row>
    <row r="11" spans="1:25" ht="24.75" customHeight="1" x14ac:dyDescent="0.25">
      <c r="A11" s="60" t="s">
        <v>49</v>
      </c>
      <c r="B11" s="40">
        <f>+'24-01-337 Ind. Bonos Art. 2'!J23</f>
        <v>0</v>
      </c>
      <c r="C11" s="40">
        <f>+'24-01-337 Ind. Bonos Art. 2'!K23</f>
        <v>0</v>
      </c>
      <c r="D11" s="40">
        <f>+'24-01-337 Ind. Bonos Art. 2'!M23</f>
        <v>0</v>
      </c>
      <c r="E11" s="40">
        <f>+'24-01-337 Ind. Bonos Art. 2'!N23</f>
        <v>0</v>
      </c>
      <c r="F11" s="40">
        <f>+'24-01-337 Ind. Bonos Art. 2'!O23</f>
        <v>0</v>
      </c>
      <c r="G11" s="40">
        <f>+'24-01-337 Ind. Bonos Art. 2'!R23</f>
        <v>0</v>
      </c>
      <c r="H11" s="40">
        <f>+'24-01-337 Ind. Bonos Art. 2'!S23</f>
        <v>0</v>
      </c>
      <c r="I11" s="40">
        <f>+'24-01-337 Ind. Bonos Art. 2'!T23</f>
        <v>0</v>
      </c>
      <c r="J11" s="40">
        <f>+'24-01-337 Ind. Bonos Art. 2'!U23</f>
        <v>0</v>
      </c>
      <c r="K11" s="40">
        <f>+'24-01-337 Ind. Bonos Art. 2'!V23</f>
        <v>0</v>
      </c>
      <c r="L11" s="40">
        <f>+'24-01-337 Ind. Bonos Art. 2'!W23</f>
        <v>0</v>
      </c>
      <c r="M11" s="40">
        <f>+'24-01-337 Ind. Bonos Art. 2'!X23</f>
        <v>0</v>
      </c>
      <c r="N11" s="40">
        <f>+'24-01-337 Ind. Bonos Art. 2'!Y23</f>
        <v>0</v>
      </c>
      <c r="O11" s="40">
        <f>+'24-01-337 Ind. Bonos Art. 2'!Z23</f>
        <v>0</v>
      </c>
      <c r="P11" s="40">
        <f>+'24-01-337 Ind. Bonos Art. 2'!AA23</f>
        <v>0</v>
      </c>
      <c r="Q11" s="40">
        <f>+'24-01-337 Ind. Bonos Art. 2'!AB23</f>
        <v>0</v>
      </c>
      <c r="R11" s="40">
        <f>+'24-01-337 Ind. Bonos Art. 2'!AC23</f>
        <v>0</v>
      </c>
      <c r="S11" s="40">
        <f>+'24-01-337 Ind. Bonos Art. 2'!AD23</f>
        <v>0</v>
      </c>
      <c r="T11" s="40">
        <f>+'24-01-337 Ind. Bonos Art. 2'!AE23</f>
        <v>0</v>
      </c>
      <c r="U11" s="40">
        <f>+'24-01-337 Ind. Bonos Art. 2'!AF23</f>
        <v>0</v>
      </c>
      <c r="V11" s="40">
        <f>+'24-01-337 Ind. Bonos Art. 2'!AG23</f>
        <v>0</v>
      </c>
      <c r="W11" s="40">
        <f>+'24-01-337 Ind. Bonos Art. 2'!AH23</f>
        <v>0</v>
      </c>
      <c r="X11" s="61">
        <f>+'24-01-337 Ind. Bonos Art. 2'!AI23</f>
        <v>0</v>
      </c>
      <c r="Y11" s="61">
        <f>+'24-01-337 Ind. Bonos Art. 2'!AJ23</f>
        <v>0</v>
      </c>
    </row>
    <row r="12" spans="1:25" ht="24.75" customHeight="1" x14ac:dyDescent="0.25">
      <c r="A12" s="60" t="s">
        <v>51</v>
      </c>
      <c r="B12" s="40">
        <f>+'24-01-337 Ind. Bonos Art. 2'!J27</f>
        <v>0</v>
      </c>
      <c r="C12" s="40">
        <f>+'24-01-337 Ind. Bonos Art. 2'!K27</f>
        <v>0</v>
      </c>
      <c r="D12" s="40">
        <f>+'24-01-337 Ind. Bonos Art. 2'!M27</f>
        <v>0</v>
      </c>
      <c r="E12" s="40">
        <f>+'24-01-337 Ind. Bonos Art. 2'!N27</f>
        <v>0</v>
      </c>
      <c r="F12" s="40">
        <f>+'24-01-337 Ind. Bonos Art. 2'!O27</f>
        <v>0</v>
      </c>
      <c r="G12" s="40">
        <f>+'24-01-337 Ind. Bonos Art. 2'!R27</f>
        <v>0</v>
      </c>
      <c r="H12" s="40">
        <f>+'24-01-337 Ind. Bonos Art. 2'!S27</f>
        <v>0</v>
      </c>
      <c r="I12" s="40">
        <f>+'24-01-337 Ind. Bonos Art. 2'!T27</f>
        <v>0</v>
      </c>
      <c r="J12" s="40">
        <f>+'24-01-337 Ind. Bonos Art. 2'!U27</f>
        <v>0</v>
      </c>
      <c r="K12" s="40">
        <f>+'24-01-337 Ind. Bonos Art. 2'!V27</f>
        <v>0</v>
      </c>
      <c r="L12" s="40">
        <f>+'24-01-337 Ind. Bonos Art. 2'!W27</f>
        <v>0</v>
      </c>
      <c r="M12" s="40">
        <f>+'24-01-337 Ind. Bonos Art. 2'!X27</f>
        <v>0</v>
      </c>
      <c r="N12" s="40">
        <f>+'24-01-337 Ind. Bonos Art. 2'!Y27</f>
        <v>0</v>
      </c>
      <c r="O12" s="40">
        <f>+'24-01-337 Ind. Bonos Art. 2'!Z27</f>
        <v>0</v>
      </c>
      <c r="P12" s="40">
        <f>+'24-01-337 Ind. Bonos Art. 2'!AA27</f>
        <v>0</v>
      </c>
      <c r="Q12" s="40">
        <f>+'24-01-337 Ind. Bonos Art. 2'!AB27</f>
        <v>0</v>
      </c>
      <c r="R12" s="40">
        <f>+'24-01-337 Ind. Bonos Art. 2'!AC27</f>
        <v>0</v>
      </c>
      <c r="S12" s="40">
        <f>+'24-01-337 Ind. Bonos Art. 2'!AD27</f>
        <v>0</v>
      </c>
      <c r="T12" s="40">
        <f>+'24-01-337 Ind. Bonos Art. 2'!AE27</f>
        <v>0</v>
      </c>
      <c r="U12" s="40">
        <f>+'24-01-337 Ind. Bonos Art. 2'!AF27</f>
        <v>0</v>
      </c>
      <c r="V12" s="40">
        <f>+'24-01-337 Ind. Bonos Art. 2'!AG27</f>
        <v>0</v>
      </c>
      <c r="W12" s="40">
        <f>+'24-01-337 Ind. Bonos Art. 2'!AH27</f>
        <v>0</v>
      </c>
      <c r="X12" s="61">
        <f>+'24-01-337 Ind. Bonos Art. 2'!AI27</f>
        <v>0</v>
      </c>
      <c r="Y12" s="61">
        <f>+'24-01-337 Ind. Bonos Art. 2'!AJ27</f>
        <v>0</v>
      </c>
    </row>
    <row r="13" spans="1:25" ht="24.75" customHeight="1" x14ac:dyDescent="0.25">
      <c r="A13" s="60" t="s">
        <v>53</v>
      </c>
      <c r="B13" s="40">
        <f>+'24-01-337 Ind. Bonos Art. 2'!J31</f>
        <v>0</v>
      </c>
      <c r="C13" s="40">
        <f>+'24-01-337 Ind. Bonos Art. 2'!K31</f>
        <v>0</v>
      </c>
      <c r="D13" s="40">
        <f>+'24-01-337 Ind. Bonos Art. 2'!M31</f>
        <v>0</v>
      </c>
      <c r="E13" s="40">
        <f>+'24-01-337 Ind. Bonos Art. 2'!N31</f>
        <v>0</v>
      </c>
      <c r="F13" s="40">
        <f>+'24-01-337 Ind. Bonos Art. 2'!O31</f>
        <v>0</v>
      </c>
      <c r="G13" s="40">
        <f>+'24-01-337 Ind. Bonos Art. 2'!R31</f>
        <v>0</v>
      </c>
      <c r="H13" s="40">
        <f>+'24-01-337 Ind. Bonos Art. 2'!S31</f>
        <v>0</v>
      </c>
      <c r="I13" s="40">
        <f>+'24-01-337 Ind. Bonos Art. 2'!T31</f>
        <v>0</v>
      </c>
      <c r="J13" s="40">
        <f>+'24-01-337 Ind. Bonos Art. 2'!U31</f>
        <v>0</v>
      </c>
      <c r="K13" s="40">
        <f>+'24-01-337 Ind. Bonos Art. 2'!V31</f>
        <v>0</v>
      </c>
      <c r="L13" s="40">
        <f>+'24-01-337 Ind. Bonos Art. 2'!W31</f>
        <v>0</v>
      </c>
      <c r="M13" s="40">
        <f>+'24-01-337 Ind. Bonos Art. 2'!X31</f>
        <v>0</v>
      </c>
      <c r="N13" s="40">
        <f>+'24-01-337 Ind. Bonos Art. 2'!Y31</f>
        <v>0</v>
      </c>
      <c r="O13" s="40">
        <f>+'24-01-337 Ind. Bonos Art. 2'!Z31</f>
        <v>0</v>
      </c>
      <c r="P13" s="40">
        <f>+'24-01-337 Ind. Bonos Art. 2'!AA31</f>
        <v>0</v>
      </c>
      <c r="Q13" s="40">
        <f>+'24-01-337 Ind. Bonos Art. 2'!AB31</f>
        <v>0</v>
      </c>
      <c r="R13" s="40">
        <f>+'24-01-337 Ind. Bonos Art. 2'!AC31</f>
        <v>0</v>
      </c>
      <c r="S13" s="40">
        <f>+'24-01-337 Ind. Bonos Art. 2'!AD31</f>
        <v>0</v>
      </c>
      <c r="T13" s="40">
        <f>+'24-01-337 Ind. Bonos Art. 2'!AE31</f>
        <v>0</v>
      </c>
      <c r="U13" s="40">
        <f>+'24-01-337 Ind. Bonos Art. 2'!AF31</f>
        <v>0</v>
      </c>
      <c r="V13" s="40">
        <f>+'24-01-337 Ind. Bonos Art. 2'!AG31</f>
        <v>0</v>
      </c>
      <c r="W13" s="40">
        <f>+'24-01-337 Ind. Bonos Art. 2'!AH31</f>
        <v>0</v>
      </c>
      <c r="X13" s="61">
        <f>+'24-01-337 Ind. Bonos Art. 2'!AI31</f>
        <v>0</v>
      </c>
      <c r="Y13" s="61">
        <f>+'24-01-337 Ind. Bonos Art. 2'!AJ31</f>
        <v>0</v>
      </c>
    </row>
    <row r="14" spans="1:25" ht="24.75" customHeight="1" x14ac:dyDescent="0.25">
      <c r="A14" s="60" t="s">
        <v>55</v>
      </c>
      <c r="B14" s="40">
        <f>+'24-01-337 Ind. Bonos Art. 2'!J35</f>
        <v>0</v>
      </c>
      <c r="C14" s="40">
        <f>+'24-01-337 Ind. Bonos Art. 2'!K35</f>
        <v>0</v>
      </c>
      <c r="D14" s="40">
        <f>+'24-01-337 Ind. Bonos Art. 2'!M35</f>
        <v>0</v>
      </c>
      <c r="E14" s="40">
        <f>+'24-01-337 Ind. Bonos Art. 2'!N35</f>
        <v>0</v>
      </c>
      <c r="F14" s="40">
        <f>+'24-01-337 Ind. Bonos Art. 2'!O35</f>
        <v>0</v>
      </c>
      <c r="G14" s="40">
        <f>+'24-01-337 Ind. Bonos Art. 2'!R35</f>
        <v>0</v>
      </c>
      <c r="H14" s="40">
        <f>+'24-01-337 Ind. Bonos Art. 2'!S35</f>
        <v>0</v>
      </c>
      <c r="I14" s="40">
        <f>+'24-01-337 Ind. Bonos Art. 2'!T35</f>
        <v>0</v>
      </c>
      <c r="J14" s="40">
        <f>+'24-01-337 Ind. Bonos Art. 2'!U35</f>
        <v>0</v>
      </c>
      <c r="K14" s="40">
        <f>+'24-01-337 Ind. Bonos Art. 2'!V35</f>
        <v>0</v>
      </c>
      <c r="L14" s="40">
        <f>+'24-01-337 Ind. Bonos Art. 2'!W35</f>
        <v>0</v>
      </c>
      <c r="M14" s="40">
        <f>+'24-01-337 Ind. Bonos Art. 2'!X35</f>
        <v>0</v>
      </c>
      <c r="N14" s="40">
        <f>+'24-01-337 Ind. Bonos Art. 2'!Y35</f>
        <v>0</v>
      </c>
      <c r="O14" s="40">
        <f>+'24-01-337 Ind. Bonos Art. 2'!Z35</f>
        <v>0</v>
      </c>
      <c r="P14" s="40">
        <f>+'24-01-337 Ind. Bonos Art. 2'!AA35</f>
        <v>0</v>
      </c>
      <c r="Q14" s="40">
        <f>+'24-01-337 Ind. Bonos Art. 2'!AB35</f>
        <v>0</v>
      </c>
      <c r="R14" s="40">
        <f>+'24-01-337 Ind. Bonos Art. 2'!AC35</f>
        <v>0</v>
      </c>
      <c r="S14" s="40">
        <f>+'24-01-337 Ind. Bonos Art. 2'!AD35</f>
        <v>0</v>
      </c>
      <c r="T14" s="40">
        <f>+'24-01-337 Ind. Bonos Art. 2'!AE35</f>
        <v>0</v>
      </c>
      <c r="U14" s="40">
        <f>+'24-01-337 Ind. Bonos Art. 2'!AF35</f>
        <v>0</v>
      </c>
      <c r="V14" s="40">
        <f>+'24-01-337 Ind. Bonos Art. 2'!AG35</f>
        <v>0</v>
      </c>
      <c r="W14" s="40">
        <f>+'24-01-337 Ind. Bonos Art. 2'!AH35</f>
        <v>0</v>
      </c>
      <c r="X14" s="61">
        <f>+'24-01-337 Ind. Bonos Art. 2'!AI35</f>
        <v>0</v>
      </c>
      <c r="Y14" s="61">
        <f>+'24-01-337 Ind. Bonos Art. 2'!AJ35</f>
        <v>0</v>
      </c>
    </row>
    <row r="15" spans="1:25" ht="24.75" customHeight="1" x14ac:dyDescent="0.25">
      <c r="A15" s="60" t="s">
        <v>57</v>
      </c>
      <c r="B15" s="40">
        <f>+'24-01-337 Ind. Bonos Art. 2'!J39</f>
        <v>0</v>
      </c>
      <c r="C15" s="40">
        <f>+'24-01-337 Ind. Bonos Art. 2'!K39</f>
        <v>0</v>
      </c>
      <c r="D15" s="40">
        <f>+'24-01-337 Ind. Bonos Art. 2'!M39</f>
        <v>0</v>
      </c>
      <c r="E15" s="40">
        <f>+'24-01-337 Ind. Bonos Art. 2'!N39</f>
        <v>0</v>
      </c>
      <c r="F15" s="40">
        <f>+'24-01-337 Ind. Bonos Art. 2'!O39</f>
        <v>0</v>
      </c>
      <c r="G15" s="40">
        <f>+'24-01-337 Ind. Bonos Art. 2'!R39</f>
        <v>0</v>
      </c>
      <c r="H15" s="40">
        <f>+'24-01-337 Ind. Bonos Art. 2'!S39</f>
        <v>0</v>
      </c>
      <c r="I15" s="40">
        <f>+'24-01-337 Ind. Bonos Art. 2'!T39</f>
        <v>0</v>
      </c>
      <c r="J15" s="40">
        <f>+'24-01-337 Ind. Bonos Art. 2'!U39</f>
        <v>0</v>
      </c>
      <c r="K15" s="40">
        <f>+'24-01-337 Ind. Bonos Art. 2'!V39</f>
        <v>0</v>
      </c>
      <c r="L15" s="40">
        <f>+'24-01-337 Ind. Bonos Art. 2'!W39</f>
        <v>0</v>
      </c>
      <c r="M15" s="40">
        <f>+'24-01-337 Ind. Bonos Art. 2'!X39</f>
        <v>0</v>
      </c>
      <c r="N15" s="40">
        <f>+'24-01-337 Ind. Bonos Art. 2'!Y39</f>
        <v>0</v>
      </c>
      <c r="O15" s="40">
        <f>+'24-01-337 Ind. Bonos Art. 2'!Z39</f>
        <v>0</v>
      </c>
      <c r="P15" s="40">
        <f>+'24-01-337 Ind. Bonos Art. 2'!AA39</f>
        <v>0</v>
      </c>
      <c r="Q15" s="40">
        <f>+'24-01-337 Ind. Bonos Art. 2'!AB39</f>
        <v>0</v>
      </c>
      <c r="R15" s="40">
        <f>+'24-01-337 Ind. Bonos Art. 2'!AC39</f>
        <v>0</v>
      </c>
      <c r="S15" s="40">
        <f>+'24-01-337 Ind. Bonos Art. 2'!AD39</f>
        <v>0</v>
      </c>
      <c r="T15" s="40">
        <f>+'24-01-337 Ind. Bonos Art. 2'!AE39</f>
        <v>0</v>
      </c>
      <c r="U15" s="40">
        <f>+'24-01-337 Ind. Bonos Art. 2'!AF39</f>
        <v>0</v>
      </c>
      <c r="V15" s="40">
        <f>+'24-01-337 Ind. Bonos Art. 2'!AG39</f>
        <v>0</v>
      </c>
      <c r="W15" s="40">
        <f>+'24-01-337 Ind. Bonos Art. 2'!AH39</f>
        <v>0</v>
      </c>
      <c r="X15" s="61">
        <f>+'24-01-337 Ind. Bonos Art. 2'!AI39</f>
        <v>0</v>
      </c>
      <c r="Y15" s="61">
        <f>+'24-01-337 Ind. Bonos Art. 2'!AJ39</f>
        <v>0</v>
      </c>
    </row>
    <row r="16" spans="1:25" ht="24.75" customHeight="1" x14ac:dyDescent="0.25">
      <c r="A16" s="60" t="s">
        <v>59</v>
      </c>
      <c r="B16" s="40">
        <f>+'24-01-337 Ind. Bonos Art. 2'!J43</f>
        <v>0</v>
      </c>
      <c r="C16" s="40">
        <f>+'24-01-337 Ind. Bonos Art. 2'!K43</f>
        <v>0</v>
      </c>
      <c r="D16" s="40">
        <f>+'24-01-337 Ind. Bonos Art. 2'!M43</f>
        <v>0</v>
      </c>
      <c r="E16" s="40">
        <f>+'24-01-337 Ind. Bonos Art. 2'!N43</f>
        <v>0</v>
      </c>
      <c r="F16" s="40">
        <f>+'24-01-337 Ind. Bonos Art. 2'!O43</f>
        <v>0</v>
      </c>
      <c r="G16" s="40">
        <f>+'24-01-337 Ind. Bonos Art. 2'!R43</f>
        <v>0</v>
      </c>
      <c r="H16" s="40">
        <f>+'24-01-337 Ind. Bonos Art. 2'!S43</f>
        <v>0</v>
      </c>
      <c r="I16" s="40">
        <f>+'24-01-337 Ind. Bonos Art. 2'!T43</f>
        <v>0</v>
      </c>
      <c r="J16" s="40">
        <f>+'24-01-337 Ind. Bonos Art. 2'!U43</f>
        <v>0</v>
      </c>
      <c r="K16" s="40">
        <f>+'24-01-337 Ind. Bonos Art. 2'!V43</f>
        <v>0</v>
      </c>
      <c r="L16" s="40">
        <f>+'24-01-337 Ind. Bonos Art. 2'!W43</f>
        <v>0</v>
      </c>
      <c r="M16" s="40">
        <f>+'24-01-337 Ind. Bonos Art. 2'!X43</f>
        <v>0</v>
      </c>
      <c r="N16" s="40">
        <f>+'24-01-337 Ind. Bonos Art. 2'!Y43</f>
        <v>0</v>
      </c>
      <c r="O16" s="40">
        <f>+'24-01-337 Ind. Bonos Art. 2'!Z43</f>
        <v>0</v>
      </c>
      <c r="P16" s="40">
        <f>+'24-01-337 Ind. Bonos Art. 2'!AA43</f>
        <v>0</v>
      </c>
      <c r="Q16" s="40">
        <f>+'24-01-337 Ind. Bonos Art. 2'!AB43</f>
        <v>0</v>
      </c>
      <c r="R16" s="40">
        <f>+'24-01-337 Ind. Bonos Art. 2'!AC43</f>
        <v>0</v>
      </c>
      <c r="S16" s="40">
        <f>+'24-01-337 Ind. Bonos Art. 2'!AD43</f>
        <v>0</v>
      </c>
      <c r="T16" s="40">
        <f>+'24-01-337 Ind. Bonos Art. 2'!AE43</f>
        <v>0</v>
      </c>
      <c r="U16" s="40">
        <f>+'24-01-337 Ind. Bonos Art. 2'!AF43</f>
        <v>0</v>
      </c>
      <c r="V16" s="40">
        <f>+'24-01-337 Ind. Bonos Art. 2'!AG43</f>
        <v>0</v>
      </c>
      <c r="W16" s="40">
        <f>+'24-01-337 Ind. Bonos Art. 2'!AH43</f>
        <v>0</v>
      </c>
      <c r="X16" s="61">
        <f>+'24-01-337 Ind. Bonos Art. 2'!AI43</f>
        <v>0</v>
      </c>
      <c r="Y16" s="61">
        <f>+'24-01-337 Ind. Bonos Art. 2'!AJ43</f>
        <v>0</v>
      </c>
    </row>
    <row r="17" spans="1:25" ht="24.75" customHeight="1" x14ac:dyDescent="0.25">
      <c r="A17" s="60" t="s">
        <v>61</v>
      </c>
      <c r="B17" s="40">
        <f>+'24-01-337 Ind. Bonos Art. 2'!J47</f>
        <v>0</v>
      </c>
      <c r="C17" s="40">
        <f>+'24-01-337 Ind. Bonos Art. 2'!K47</f>
        <v>0</v>
      </c>
      <c r="D17" s="40">
        <f>+'24-01-337 Ind. Bonos Art. 2'!M47</f>
        <v>0</v>
      </c>
      <c r="E17" s="40">
        <f>+'24-01-337 Ind. Bonos Art. 2'!N47</f>
        <v>0</v>
      </c>
      <c r="F17" s="40">
        <f>+'24-01-337 Ind. Bonos Art. 2'!O47</f>
        <v>0</v>
      </c>
      <c r="G17" s="40">
        <f>+'24-01-337 Ind. Bonos Art. 2'!R47</f>
        <v>0</v>
      </c>
      <c r="H17" s="40">
        <f>+'24-01-337 Ind. Bonos Art. 2'!S47</f>
        <v>0</v>
      </c>
      <c r="I17" s="40">
        <f>+'24-01-337 Ind. Bonos Art. 2'!T47</f>
        <v>0</v>
      </c>
      <c r="J17" s="40">
        <f>+'24-01-337 Ind. Bonos Art. 2'!U47</f>
        <v>0</v>
      </c>
      <c r="K17" s="40">
        <f>+'24-01-337 Ind. Bonos Art. 2'!V47</f>
        <v>0</v>
      </c>
      <c r="L17" s="40">
        <f>+'24-01-337 Ind. Bonos Art. 2'!W47</f>
        <v>0</v>
      </c>
      <c r="M17" s="40">
        <f>+'24-01-337 Ind. Bonos Art. 2'!X47</f>
        <v>0</v>
      </c>
      <c r="N17" s="40">
        <f>+'24-01-337 Ind. Bonos Art. 2'!Y47</f>
        <v>0</v>
      </c>
      <c r="O17" s="40">
        <f>+'24-01-337 Ind. Bonos Art. 2'!Z47</f>
        <v>0</v>
      </c>
      <c r="P17" s="40">
        <f>+'24-01-337 Ind. Bonos Art. 2'!AA47</f>
        <v>0</v>
      </c>
      <c r="Q17" s="40">
        <f>+'24-01-337 Ind. Bonos Art. 2'!AB47</f>
        <v>0</v>
      </c>
      <c r="R17" s="40">
        <f>+'24-01-337 Ind. Bonos Art. 2'!AC47</f>
        <v>0</v>
      </c>
      <c r="S17" s="40">
        <f>+'24-01-337 Ind. Bonos Art. 2'!AD47</f>
        <v>0</v>
      </c>
      <c r="T17" s="40">
        <f>+'24-01-337 Ind. Bonos Art. 2'!AE47</f>
        <v>0</v>
      </c>
      <c r="U17" s="40">
        <f>+'24-01-337 Ind. Bonos Art. 2'!AF47</f>
        <v>0</v>
      </c>
      <c r="V17" s="40">
        <f>+'24-01-337 Ind. Bonos Art. 2'!AG47</f>
        <v>0</v>
      </c>
      <c r="W17" s="40">
        <f>+'24-01-337 Ind. Bonos Art. 2'!AH47</f>
        <v>0</v>
      </c>
      <c r="X17" s="61">
        <f>+'24-01-337 Ind. Bonos Art. 2'!AI47</f>
        <v>0</v>
      </c>
      <c r="Y17" s="61">
        <f>+'24-01-337 Ind. Bonos Art. 2'!AJ44</f>
        <v>0</v>
      </c>
    </row>
    <row r="18" spans="1:25" ht="24.75" customHeight="1" x14ac:dyDescent="0.25">
      <c r="A18" s="60" t="s">
        <v>63</v>
      </c>
      <c r="B18" s="40">
        <f>+'24-01-337 Ind. Bonos Art. 2'!J51</f>
        <v>0</v>
      </c>
      <c r="C18" s="40">
        <f>+'24-01-337 Ind. Bonos Art. 2'!K51</f>
        <v>0</v>
      </c>
      <c r="D18" s="40">
        <f>+'24-01-337 Ind. Bonos Art. 2'!M51</f>
        <v>0</v>
      </c>
      <c r="E18" s="40">
        <f>+'24-01-337 Ind. Bonos Art. 2'!N51</f>
        <v>0</v>
      </c>
      <c r="F18" s="40">
        <f>+'24-01-337 Ind. Bonos Art. 2'!O51</f>
        <v>0</v>
      </c>
      <c r="G18" s="40">
        <f>+'24-01-337 Ind. Bonos Art. 2'!R51</f>
        <v>0</v>
      </c>
      <c r="H18" s="40">
        <f>+'24-01-337 Ind. Bonos Art. 2'!S51</f>
        <v>0</v>
      </c>
      <c r="I18" s="40">
        <f>+'24-01-337 Ind. Bonos Art. 2'!T51</f>
        <v>0</v>
      </c>
      <c r="J18" s="40">
        <f>+'24-01-337 Ind. Bonos Art. 2'!U51</f>
        <v>0</v>
      </c>
      <c r="K18" s="40">
        <f>+'24-01-337 Ind. Bonos Art. 2'!V51</f>
        <v>0</v>
      </c>
      <c r="L18" s="40">
        <f>+'24-01-337 Ind. Bonos Art. 2'!W51</f>
        <v>0</v>
      </c>
      <c r="M18" s="40">
        <f>+'24-01-337 Ind. Bonos Art. 2'!X51</f>
        <v>0</v>
      </c>
      <c r="N18" s="40">
        <f>+'24-01-337 Ind. Bonos Art. 2'!Y51</f>
        <v>0</v>
      </c>
      <c r="O18" s="40">
        <f>+'24-01-337 Ind. Bonos Art. 2'!Z51</f>
        <v>0</v>
      </c>
      <c r="P18" s="40">
        <f>+'24-01-337 Ind. Bonos Art. 2'!AA51</f>
        <v>0</v>
      </c>
      <c r="Q18" s="40">
        <f>+'24-01-337 Ind. Bonos Art. 2'!AB51</f>
        <v>0</v>
      </c>
      <c r="R18" s="40">
        <f>+'24-01-337 Ind. Bonos Art. 2'!AC51</f>
        <v>0</v>
      </c>
      <c r="S18" s="40">
        <f>+'24-01-337 Ind. Bonos Art. 2'!AD51</f>
        <v>0</v>
      </c>
      <c r="T18" s="40">
        <f>+'24-01-337 Ind. Bonos Art. 2'!AE51</f>
        <v>0</v>
      </c>
      <c r="U18" s="40">
        <f>+'24-01-337 Ind. Bonos Art. 2'!AF51</f>
        <v>0</v>
      </c>
      <c r="V18" s="40">
        <f>+'24-01-337 Ind. Bonos Art. 2'!AG51</f>
        <v>0</v>
      </c>
      <c r="W18" s="40">
        <f>+'24-01-337 Ind. Bonos Art. 2'!AH51</f>
        <v>0</v>
      </c>
      <c r="X18" s="61">
        <f>+'24-01-337 Ind. Bonos Art. 2'!AI51</f>
        <v>0</v>
      </c>
      <c r="Y18" s="61">
        <f>+'24-01-337 Ind. Bonos Art. 2'!AJ51</f>
        <v>0</v>
      </c>
    </row>
    <row r="19" spans="1:25" ht="24.75" customHeight="1" x14ac:dyDescent="0.25">
      <c r="A19" s="60" t="s">
        <v>65</v>
      </c>
      <c r="B19" s="40">
        <f>+'24-01-337 Ind. Bonos Art. 2'!J55</f>
        <v>0</v>
      </c>
      <c r="C19" s="40">
        <f>+'24-01-337 Ind. Bonos Art. 2'!K55</f>
        <v>0</v>
      </c>
      <c r="D19" s="40">
        <f>+'24-01-337 Ind. Bonos Art. 2'!M55</f>
        <v>0</v>
      </c>
      <c r="E19" s="40">
        <f>+'24-01-337 Ind. Bonos Art. 2'!N55</f>
        <v>0</v>
      </c>
      <c r="F19" s="40">
        <f>+'24-01-337 Ind. Bonos Art. 2'!O55</f>
        <v>0</v>
      </c>
      <c r="G19" s="40">
        <f>+'24-01-337 Ind. Bonos Art. 2'!R55</f>
        <v>0</v>
      </c>
      <c r="H19" s="40">
        <f>+'24-01-337 Ind. Bonos Art. 2'!S55</f>
        <v>0</v>
      </c>
      <c r="I19" s="40">
        <f>+'24-01-337 Ind. Bonos Art. 2'!T55</f>
        <v>0</v>
      </c>
      <c r="J19" s="40">
        <f>+'24-01-337 Ind. Bonos Art. 2'!U55</f>
        <v>0</v>
      </c>
      <c r="K19" s="40">
        <f>+'24-01-337 Ind. Bonos Art. 2'!V55</f>
        <v>0</v>
      </c>
      <c r="L19" s="40">
        <f>+'24-01-337 Ind. Bonos Art. 2'!W55</f>
        <v>0</v>
      </c>
      <c r="M19" s="40">
        <f>+'24-01-337 Ind. Bonos Art. 2'!X55</f>
        <v>0</v>
      </c>
      <c r="N19" s="40">
        <f>+'24-01-337 Ind. Bonos Art. 2'!Y55</f>
        <v>0</v>
      </c>
      <c r="O19" s="40">
        <f>+'24-01-337 Ind. Bonos Art. 2'!Z55</f>
        <v>0</v>
      </c>
      <c r="P19" s="40">
        <f>+'24-01-337 Ind. Bonos Art. 2'!AA55</f>
        <v>0</v>
      </c>
      <c r="Q19" s="40">
        <f>+'24-01-337 Ind. Bonos Art. 2'!AB55</f>
        <v>0</v>
      </c>
      <c r="R19" s="40">
        <f>+'24-01-337 Ind. Bonos Art. 2'!AC55</f>
        <v>0</v>
      </c>
      <c r="S19" s="40">
        <f>+'24-01-337 Ind. Bonos Art. 2'!AD55</f>
        <v>0</v>
      </c>
      <c r="T19" s="40">
        <f>+'24-01-337 Ind. Bonos Art. 2'!AE55</f>
        <v>0</v>
      </c>
      <c r="U19" s="40">
        <f>+'24-01-337 Ind. Bonos Art. 2'!AF55</f>
        <v>0</v>
      </c>
      <c r="V19" s="40">
        <f>+'24-01-337 Ind. Bonos Art. 2'!AG55</f>
        <v>0</v>
      </c>
      <c r="W19" s="40">
        <f>+'24-01-337 Ind. Bonos Art. 2'!AH55</f>
        <v>0</v>
      </c>
      <c r="X19" s="61">
        <f>+'24-01-337 Ind. Bonos Art. 2'!AI55</f>
        <v>0</v>
      </c>
      <c r="Y19" s="61">
        <f>+'24-01-337 Ind. Bonos Art. 2'!AJ55</f>
        <v>0</v>
      </c>
    </row>
    <row r="20" spans="1:25" ht="24.75" customHeight="1" x14ac:dyDescent="0.25">
      <c r="A20" s="62" t="s">
        <v>67</v>
      </c>
      <c r="B20" s="40">
        <f>+'24-01-337 Ind. Bonos Art. 2'!J59</f>
        <v>0</v>
      </c>
      <c r="C20" s="40">
        <f>+'24-01-337 Ind. Bonos Art. 2'!K59</f>
        <v>0</v>
      </c>
      <c r="D20" s="40">
        <f>+'24-01-337 Ind. Bonos Art. 2'!M59</f>
        <v>0</v>
      </c>
      <c r="E20" s="40">
        <f>+'24-01-337 Ind. Bonos Art. 2'!N59</f>
        <v>0</v>
      </c>
      <c r="F20" s="40">
        <f>+'24-01-337 Ind. Bonos Art. 2'!O59</f>
        <v>0</v>
      </c>
      <c r="G20" s="40">
        <f>+'24-01-337 Ind. Bonos Art. 2'!R59</f>
        <v>0</v>
      </c>
      <c r="H20" s="40">
        <f>+'24-01-337 Ind. Bonos Art. 2'!S59</f>
        <v>0</v>
      </c>
      <c r="I20" s="40">
        <f>+'24-01-337 Ind. Bonos Art. 2'!T59</f>
        <v>0</v>
      </c>
      <c r="J20" s="40">
        <f>+'24-01-337 Ind. Bonos Art. 2'!U59</f>
        <v>0</v>
      </c>
      <c r="K20" s="40">
        <f>+'24-01-337 Ind. Bonos Art. 2'!V59</f>
        <v>0</v>
      </c>
      <c r="L20" s="40">
        <f>+'24-01-337 Ind. Bonos Art. 2'!W59</f>
        <v>0</v>
      </c>
      <c r="M20" s="40">
        <f>+'24-01-337 Ind. Bonos Art. 2'!X59</f>
        <v>0</v>
      </c>
      <c r="N20" s="40">
        <f>+'24-01-337 Ind. Bonos Art. 2'!Y59</f>
        <v>0</v>
      </c>
      <c r="O20" s="40">
        <f>+'24-01-337 Ind. Bonos Art. 2'!Z59</f>
        <v>0</v>
      </c>
      <c r="P20" s="40">
        <f>+'24-01-337 Ind. Bonos Art. 2'!AA59</f>
        <v>0</v>
      </c>
      <c r="Q20" s="40">
        <f>+'24-01-337 Ind. Bonos Art. 2'!AB59</f>
        <v>0</v>
      </c>
      <c r="R20" s="40">
        <f>+'24-01-337 Ind. Bonos Art. 2'!AC59</f>
        <v>0</v>
      </c>
      <c r="S20" s="40">
        <f>+'24-01-337 Ind. Bonos Art. 2'!AD59</f>
        <v>0</v>
      </c>
      <c r="T20" s="40">
        <f>+'24-01-337 Ind. Bonos Art. 2'!AE59</f>
        <v>0</v>
      </c>
      <c r="U20" s="40">
        <f>+'24-01-337 Ind. Bonos Art. 2'!AF59</f>
        <v>0</v>
      </c>
      <c r="V20" s="40">
        <f>+'24-01-337 Ind. Bonos Art. 2'!AG59</f>
        <v>0</v>
      </c>
      <c r="W20" s="40">
        <f>+'24-01-337 Ind. Bonos Art. 2'!AH59</f>
        <v>0</v>
      </c>
      <c r="X20" s="61">
        <f>+'24-01-337 Ind. Bonos Art. 2'!AI59</f>
        <v>0</v>
      </c>
      <c r="Y20" s="61">
        <f>+'24-01-337 Ind. Bonos Art. 2'!AJ59</f>
        <v>0</v>
      </c>
    </row>
    <row r="21" spans="1:25" ht="24.75" customHeight="1" x14ac:dyDescent="0.25">
      <c r="A21" s="62" t="s">
        <v>69</v>
      </c>
      <c r="B21" s="40">
        <f>+'24-01-337 Ind. Bonos Art. 2'!J63</f>
        <v>0</v>
      </c>
      <c r="C21" s="40">
        <f>+'24-01-337 Ind. Bonos Art. 2'!K63</f>
        <v>0</v>
      </c>
      <c r="D21" s="40">
        <f>+'24-01-337 Ind. Bonos Art. 2'!M63</f>
        <v>0</v>
      </c>
      <c r="E21" s="40">
        <f>+'24-01-337 Ind. Bonos Art. 2'!N63</f>
        <v>0</v>
      </c>
      <c r="F21" s="40">
        <f>+'24-01-337 Ind. Bonos Art. 2'!O63</f>
        <v>0</v>
      </c>
      <c r="G21" s="40">
        <f>+'24-01-337 Ind. Bonos Art. 2'!R63</f>
        <v>0</v>
      </c>
      <c r="H21" s="40">
        <f>+'24-01-337 Ind. Bonos Art. 2'!S63</f>
        <v>0</v>
      </c>
      <c r="I21" s="40">
        <f>+'24-01-337 Ind. Bonos Art. 2'!T63</f>
        <v>0</v>
      </c>
      <c r="J21" s="40">
        <f>+'24-01-337 Ind. Bonos Art. 2'!U63</f>
        <v>0</v>
      </c>
      <c r="K21" s="40">
        <f>+'24-01-337 Ind. Bonos Art. 2'!V63</f>
        <v>0</v>
      </c>
      <c r="L21" s="40">
        <f>+'24-01-337 Ind. Bonos Art. 2'!W63</f>
        <v>0</v>
      </c>
      <c r="M21" s="40">
        <f>+'24-01-337 Ind. Bonos Art. 2'!X63</f>
        <v>0</v>
      </c>
      <c r="N21" s="40">
        <f>+'24-01-337 Ind. Bonos Art. 2'!Y63</f>
        <v>0</v>
      </c>
      <c r="O21" s="40">
        <f>+'24-01-337 Ind. Bonos Art. 2'!Z63</f>
        <v>0</v>
      </c>
      <c r="P21" s="40">
        <f>+'24-01-337 Ind. Bonos Art. 2'!AA63</f>
        <v>0</v>
      </c>
      <c r="Q21" s="40">
        <f>+'24-01-337 Ind. Bonos Art. 2'!AB63</f>
        <v>0</v>
      </c>
      <c r="R21" s="40">
        <f>+'24-01-337 Ind. Bonos Art. 2'!AC63</f>
        <v>0</v>
      </c>
      <c r="S21" s="40">
        <f>+'24-01-337 Ind. Bonos Art. 2'!AD63</f>
        <v>0</v>
      </c>
      <c r="T21" s="40">
        <f>+'24-01-337 Ind. Bonos Art. 2'!AE63</f>
        <v>0</v>
      </c>
      <c r="U21" s="40">
        <f>+'24-01-337 Ind. Bonos Art. 2'!AF63</f>
        <v>0</v>
      </c>
      <c r="V21" s="40">
        <f>+'24-01-337 Ind. Bonos Art. 2'!AG63</f>
        <v>0</v>
      </c>
      <c r="W21" s="40">
        <f>+'24-01-337 Ind. Bonos Art. 2'!AH63</f>
        <v>0</v>
      </c>
      <c r="X21" s="61">
        <f>+'24-01-337 Ind. Bonos Art. 2'!AI63</f>
        <v>0</v>
      </c>
      <c r="Y21" s="61">
        <f>+'24-01-337 Ind. Bonos Art. 2'!AJ63</f>
        <v>0</v>
      </c>
    </row>
    <row r="22" spans="1:25" ht="24.75" customHeight="1" x14ac:dyDescent="0.25">
      <c r="A22" s="62" t="s">
        <v>81</v>
      </c>
      <c r="B22" s="40">
        <f>+'24-01-337 Ind. Bonos Art. 2'!J67</f>
        <v>0</v>
      </c>
      <c r="C22" s="40">
        <f>+'24-01-337 Ind. Bonos Art. 2'!K64</f>
        <v>0</v>
      </c>
      <c r="D22" s="40">
        <f>+'24-01-337 Ind. Bonos Art. 2'!M64</f>
        <v>0</v>
      </c>
      <c r="E22" s="40">
        <f>+'24-01-337 Ind. Bonos Art. 2'!N64</f>
        <v>0</v>
      </c>
      <c r="F22" s="40">
        <f>+'24-01-337 Ind. Bonos Art. 2'!O64</f>
        <v>0</v>
      </c>
      <c r="G22" s="40">
        <f>+'24-01-337 Ind. Bonos Art. 2'!R64</f>
        <v>0</v>
      </c>
      <c r="H22" s="40">
        <f>+'24-01-337 Ind. Bonos Art. 2'!S64</f>
        <v>0</v>
      </c>
      <c r="I22" s="40">
        <f>+'24-01-337 Ind. Bonos Art. 2'!T64</f>
        <v>0</v>
      </c>
      <c r="J22" s="40">
        <f>+'24-01-337 Ind. Bonos Art. 2'!U67</f>
        <v>0</v>
      </c>
      <c r="K22" s="40">
        <f>+'24-01-337 Ind. Bonos Art. 2'!V64</f>
        <v>0</v>
      </c>
      <c r="L22" s="40">
        <f>+'24-01-337 Ind. Bonos Art. 2'!W64</f>
        <v>0</v>
      </c>
      <c r="M22" s="40">
        <f>+'24-01-337 Ind. Bonos Art. 2'!X64</f>
        <v>0</v>
      </c>
      <c r="N22" s="40">
        <f>+'24-01-337 Ind. Bonos Art. 2'!Y67</f>
        <v>0</v>
      </c>
      <c r="O22" s="40">
        <f>+'24-01-337 Ind. Bonos Art. 2'!Z64</f>
        <v>0</v>
      </c>
      <c r="P22" s="40">
        <f>+'24-01-337 Ind. Bonos Art. 2'!AA64</f>
        <v>0</v>
      </c>
      <c r="Q22" s="40">
        <f>+'24-01-337 Ind. Bonos Art. 2'!AB64</f>
        <v>0</v>
      </c>
      <c r="R22" s="40">
        <f>+'24-01-337 Ind. Bonos Art. 2'!AC67</f>
        <v>0</v>
      </c>
      <c r="S22" s="40">
        <f>+'24-01-337 Ind. Bonos Art. 2'!AD64</f>
        <v>0</v>
      </c>
      <c r="T22" s="40">
        <f>+'24-01-337 Ind. Bonos Art. 2'!AE64</f>
        <v>0</v>
      </c>
      <c r="U22" s="40">
        <f>+'24-01-337 Ind. Bonos Art. 2'!AF64</f>
        <v>0</v>
      </c>
      <c r="V22" s="40">
        <f>+'24-01-337 Ind. Bonos Art. 2'!AG67</f>
        <v>0</v>
      </c>
      <c r="W22" s="40">
        <f>+'24-01-337 Ind. Bonos Art. 2'!AH67</f>
        <v>0</v>
      </c>
      <c r="X22" s="61">
        <f>+'24-01-337 Ind. Bonos Art. 2'!AI67</f>
        <v>0</v>
      </c>
      <c r="Y22" s="61">
        <f>+'24-01-337 Ind. Bonos Art. 2'!AJ67</f>
        <v>0</v>
      </c>
    </row>
    <row r="23" spans="1:25" ht="24.75" customHeight="1" x14ac:dyDescent="0.25">
      <c r="A23" s="62" t="s">
        <v>71</v>
      </c>
      <c r="B23" s="40">
        <f>+'24-01-337 Ind. Bonos Art. 2'!J71</f>
        <v>0</v>
      </c>
      <c r="C23" s="40">
        <f>+'24-01-337 Ind. Bonos Art. 2'!K71</f>
        <v>0</v>
      </c>
      <c r="D23" s="40">
        <f>+'24-01-337 Ind. Bonos Art. 2'!M71</f>
        <v>0</v>
      </c>
      <c r="E23" s="40">
        <f>+'24-01-337 Ind. Bonos Art. 2'!N71</f>
        <v>0</v>
      </c>
      <c r="F23" s="40">
        <f>+'24-01-337 Ind. Bonos Art. 2'!O71</f>
        <v>0</v>
      </c>
      <c r="G23" s="40">
        <f>+'24-01-337 Ind. Bonos Art. 2'!R71</f>
        <v>0</v>
      </c>
      <c r="H23" s="40">
        <f>+'24-01-337 Ind. Bonos Art. 2'!S71</f>
        <v>0</v>
      </c>
      <c r="I23" s="40">
        <f>+'24-01-337 Ind. Bonos Art. 2'!T71</f>
        <v>0</v>
      </c>
      <c r="J23" s="40">
        <f>+'24-01-337 Ind. Bonos Art. 2'!U71</f>
        <v>0</v>
      </c>
      <c r="K23" s="40">
        <f>+'24-01-337 Ind. Bonos Art. 2'!V71</f>
        <v>0</v>
      </c>
      <c r="L23" s="40">
        <f>+'24-01-337 Ind. Bonos Art. 2'!W71</f>
        <v>0</v>
      </c>
      <c r="M23" s="40">
        <f>+'24-01-337 Ind. Bonos Art. 2'!X71</f>
        <v>0</v>
      </c>
      <c r="N23" s="40">
        <f>+'24-01-337 Ind. Bonos Art. 2'!Y71</f>
        <v>0</v>
      </c>
      <c r="O23" s="40">
        <f>+'24-01-337 Ind. Bonos Art. 2'!Z71</f>
        <v>0</v>
      </c>
      <c r="P23" s="40">
        <f>+'24-01-337 Ind. Bonos Art. 2'!AA71</f>
        <v>0</v>
      </c>
      <c r="Q23" s="40">
        <f>+'24-01-337 Ind. Bonos Art. 2'!AB71</f>
        <v>0</v>
      </c>
      <c r="R23" s="40">
        <f>+'24-01-337 Ind. Bonos Art. 2'!AC71</f>
        <v>0</v>
      </c>
      <c r="S23" s="40">
        <f>+'24-01-337 Ind. Bonos Art. 2'!AD71</f>
        <v>0</v>
      </c>
      <c r="T23" s="40">
        <f>+'24-01-337 Ind. Bonos Art. 2'!AE71</f>
        <v>0</v>
      </c>
      <c r="U23" s="40">
        <f>+'24-01-337 Ind. Bonos Art. 2'!AF71</f>
        <v>0</v>
      </c>
      <c r="V23" s="40">
        <f>+'24-01-337 Ind. Bonos Art. 2'!AG71</f>
        <v>0</v>
      </c>
      <c r="W23" s="40">
        <f>+'24-01-337 Ind. Bonos Art. 2'!AH71</f>
        <v>0</v>
      </c>
      <c r="X23" s="61">
        <f>+'24-01-337 Ind. Bonos Art. 2'!AI71</f>
        <v>0</v>
      </c>
      <c r="Y23" s="61">
        <f>+'24-01-337 Ind. Bonos Art. 2'!AJ71</f>
        <v>0</v>
      </c>
    </row>
    <row r="24" spans="1:25" ht="24.75" customHeight="1" x14ac:dyDescent="0.25">
      <c r="A24" s="63" t="s">
        <v>73</v>
      </c>
      <c r="B24" s="40">
        <f>+'24-01-337 Ind. Bonos Art. 2'!J75</f>
        <v>30278763000</v>
      </c>
      <c r="C24" s="40">
        <f>+'24-01-337 Ind. Bonos Art. 2'!K75</f>
        <v>30278763000</v>
      </c>
      <c r="D24" s="40">
        <f>+'24-01-337 Ind. Bonos Art. 2'!M75</f>
        <v>0</v>
      </c>
      <c r="E24" s="40">
        <f>+'24-01-337 Ind. Bonos Art. 2'!N75</f>
        <v>0</v>
      </c>
      <c r="F24" s="40">
        <f>+'24-01-337 Ind. Bonos Art. 2'!O75</f>
        <v>0</v>
      </c>
      <c r="G24" s="40">
        <f>+'24-01-337 Ind. Bonos Art. 2'!R75</f>
        <v>0</v>
      </c>
      <c r="H24" s="40">
        <f>+'24-01-337 Ind. Bonos Art. 2'!S75</f>
        <v>0</v>
      </c>
      <c r="I24" s="40">
        <f>+'24-01-337 Ind. Bonos Art. 2'!T75</f>
        <v>0</v>
      </c>
      <c r="J24" s="40">
        <f>+'24-01-337 Ind. Bonos Art. 2'!U75</f>
        <v>0</v>
      </c>
      <c r="K24" s="40">
        <f>+'24-01-337 Ind. Bonos Art. 2'!V75</f>
        <v>12111505200</v>
      </c>
      <c r="L24" s="40">
        <f>+'24-01-337 Ind. Bonos Art. 2'!W75</f>
        <v>0</v>
      </c>
      <c r="M24" s="40">
        <f>+'24-01-337 Ind. Bonos Art. 2'!X75</f>
        <v>0</v>
      </c>
      <c r="N24" s="40">
        <f>+'24-01-337 Ind. Bonos Art. 2'!Y75</f>
        <v>12111505200</v>
      </c>
      <c r="O24" s="40">
        <f>+'24-01-337 Ind. Bonos Art. 2'!Z75</f>
        <v>0</v>
      </c>
      <c r="P24" s="40">
        <f>+'24-01-337 Ind. Bonos Art. 2'!AA75</f>
        <v>0</v>
      </c>
      <c r="Q24" s="40">
        <f>+'24-01-337 Ind. Bonos Art. 2'!AB75</f>
        <v>0</v>
      </c>
      <c r="R24" s="40">
        <f>+'24-01-337 Ind. Bonos Art. 2'!AC75</f>
        <v>0</v>
      </c>
      <c r="S24" s="40">
        <f>+'24-01-337 Ind. Bonos Art. 2'!AD75</f>
        <v>0</v>
      </c>
      <c r="T24" s="40">
        <f>+'24-01-337 Ind. Bonos Art. 2'!AE75</f>
        <v>0</v>
      </c>
      <c r="U24" s="40">
        <f>+'24-01-337 Ind. Bonos Art. 2'!AF75</f>
        <v>0</v>
      </c>
      <c r="V24" s="40">
        <f>+'24-01-337 Ind. Bonos Art. 2'!AG75</f>
        <v>0</v>
      </c>
      <c r="W24" s="40">
        <f>+'24-01-337 Ind. Bonos Art. 2'!AH75</f>
        <v>12111505200</v>
      </c>
      <c r="X24" s="61">
        <f>+'24-01-337 Ind. Bonos Art. 2'!AI75</f>
        <v>0.4</v>
      </c>
      <c r="Y24" s="61">
        <f>+'24-01-337 Ind. Bonos Art. 2'!AJ75</f>
        <v>1</v>
      </c>
    </row>
    <row r="25" spans="1:25" ht="34.5" customHeight="1" x14ac:dyDescent="0.25">
      <c r="A25" s="65" t="str">
        <f>"TOTAL ASIG."&amp;" "&amp;$A$5</f>
        <v>TOTAL ASIG. 24-01-337 "Bonos Art. 2 Transitorio, Ley N°19,949"</v>
      </c>
      <c r="B25" s="66">
        <f>SUM(B8:B24)</f>
        <v>30278763000</v>
      </c>
      <c r="C25" s="66">
        <f t="shared" ref="C25:V25" si="0">SUM(C8:C24)</f>
        <v>30278763000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12111505200</v>
      </c>
      <c r="L25" s="66">
        <f t="shared" si="0"/>
        <v>0</v>
      </c>
      <c r="M25" s="66">
        <f t="shared" si="0"/>
        <v>0</v>
      </c>
      <c r="N25" s="66">
        <f t="shared" si="0"/>
        <v>12111505200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12111505200</v>
      </c>
      <c r="X25" s="67">
        <f>+'24-01-337 Ind. Bonos Art. 2'!AI76</f>
        <v>0.4</v>
      </c>
      <c r="Y25" s="67">
        <f>'24-01-337 Ind. Bonos Art. 2'!AJ76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>
    <tabColor rgb="FF007DB5"/>
    <pageSetUpPr fitToPage="1"/>
  </sheetPr>
  <dimension ref="A1:DB95"/>
  <sheetViews>
    <sheetView topLeftCell="G6" zoomScaleNormal="100" workbookViewId="0">
      <pane xSplit="14" ySplit="2" topLeftCell="U69" activePane="bottomRight" state="frozen"/>
      <selection activeCell="G6" sqref="G6"/>
      <selection pane="topRight" activeCell="U6" sqref="U6"/>
      <selection pane="bottomLeft" activeCell="G8" sqref="G8"/>
      <selection pane="bottomRight" activeCell="U8" sqref="U8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83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1802279000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136</v>
      </c>
      <c r="D73" s="34">
        <v>45797</v>
      </c>
      <c r="E73" s="26" t="s">
        <v>131</v>
      </c>
      <c r="F73" s="27" t="s">
        <v>132</v>
      </c>
      <c r="G73" s="26"/>
      <c r="H73" s="36"/>
      <c r="I73" s="38"/>
      <c r="J73" s="78"/>
      <c r="K73" s="41">
        <v>1802279000</v>
      </c>
      <c r="L73" s="39" t="s">
        <v>99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>
        <v>901139500</v>
      </c>
      <c r="W73" s="19"/>
      <c r="X73" s="19"/>
      <c r="Y73" s="8">
        <f>SUM(V73:X73)</f>
        <v>901139500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901139500</v>
      </c>
      <c r="AI73" s="20">
        <f>IF(ISERROR(AH73/J72),0,AH73/J72)</f>
        <v>0.5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1802279000</v>
      </c>
      <c r="K75" s="56">
        <f>SUM(K73:K73)</f>
        <v>1802279000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901139500</v>
      </c>
      <c r="W75" s="56">
        <f t="shared" si="16"/>
        <v>0</v>
      </c>
      <c r="X75" s="56">
        <f t="shared" si="16"/>
        <v>0</v>
      </c>
      <c r="Y75" s="56">
        <f t="shared" si="16"/>
        <v>901139500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901139500</v>
      </c>
      <c r="AI75" s="59">
        <f>IF(ISERROR(AH75/J75),0,AH75/J75)</f>
        <v>0.5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24-02-010 "Programa de Ayudas Técnicas - SENADIS"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1802279000</v>
      </c>
      <c r="K76" s="66">
        <f t="shared" ref="K76:AH76" si="17">SUM(K11,K15,K19,K23,K27,K31,K35,K39,K43,K47,K51,K55,K59,K63,K67,K71,K75)</f>
        <v>1802279000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901139500</v>
      </c>
      <c r="W76" s="66">
        <f t="shared" si="17"/>
        <v>0</v>
      </c>
      <c r="X76" s="66">
        <f t="shared" si="17"/>
        <v>0</v>
      </c>
      <c r="Y76" s="66">
        <f t="shared" si="17"/>
        <v>901139500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901139500</v>
      </c>
      <c r="AI76" s="68">
        <f>IF(ISERROR(AH76/J76),0,AH76/J76)</f>
        <v>0.5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32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32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32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32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32" x14ac:dyDescent="0.25">
      <c r="A85" s="2"/>
      <c r="J85" s="47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</row>
    <row r="86" spans="1:32" x14ac:dyDescent="0.25">
      <c r="A86" s="2"/>
      <c r="J86" s="47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</row>
    <row r="87" spans="1:32" x14ac:dyDescent="0.25">
      <c r="A87" s="2"/>
      <c r="J87" s="47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</row>
    <row r="88" spans="1:32" x14ac:dyDescent="0.25">
      <c r="A88" s="2"/>
      <c r="J88" s="47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</row>
    <row r="89" spans="1:32" x14ac:dyDescent="0.25">
      <c r="A89" s="2"/>
      <c r="J89" s="47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</row>
    <row r="90" spans="1:32" x14ac:dyDescent="0.25">
      <c r="A90" s="2"/>
      <c r="J90" s="47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</row>
    <row r="91" spans="1:32" x14ac:dyDescent="0.25">
      <c r="A91" s="2"/>
      <c r="J91" s="47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</row>
    <row r="92" spans="1:32" x14ac:dyDescent="0.25">
      <c r="A92" s="2"/>
      <c r="J92" s="47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</row>
    <row r="93" spans="1:32" x14ac:dyDescent="0.25">
      <c r="A93" s="2"/>
      <c r="J93" s="47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</row>
    <row r="95" spans="1:32" x14ac:dyDescent="0.25">
      <c r="E95" s="51"/>
    </row>
  </sheetData>
  <mergeCells count="80">
    <mergeCell ref="A68:E68"/>
    <mergeCell ref="J69:J70"/>
    <mergeCell ref="A71:I71"/>
    <mergeCell ref="A72:E72"/>
    <mergeCell ref="J72:J74"/>
    <mergeCell ref="A75:I75"/>
    <mergeCell ref="A76:I7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4:E64"/>
    <mergeCell ref="J65:J66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6:A7"/>
    <mergeCell ref="B6:B7"/>
    <mergeCell ref="D6:D7"/>
    <mergeCell ref="E6:E7"/>
    <mergeCell ref="F6:F7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</mergeCells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D8FB3D27-014A-427E-8CD4-F53A6DDC630E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CA8E5FA6-33CD-432D-B712-66FEDA4E4504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3BB40F75-8BA8-48B6-B5B1-3F46DD2293D5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DBD09D21-7318-4A63-A9C5-34C1722AB4F3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505390CA-9590-4125-8175-7D25878AC50F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6509275-5748-4CE2-B593-F99436B181B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D52469AC-9F30-48FC-8B1F-BFF5205C7CD6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D69E6795-D239-45E3-BCC9-0655335EE3F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>
    <tabColor rgb="FF33CCFF"/>
    <pageSetUpPr fitToPage="1"/>
  </sheetPr>
  <dimension ref="A1:Y42"/>
  <sheetViews>
    <sheetView topLeftCell="A8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83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+'24-02-010 Ind. A.Téc SENADIS'!J11</f>
        <v>0</v>
      </c>
      <c r="C8" s="40">
        <f>+'24-02-010 Ind. A.Téc SENADIS'!K11</f>
        <v>0</v>
      </c>
      <c r="D8" s="40">
        <f>+'24-02-010 Ind. A.Téc SENADIS'!M11</f>
        <v>0</v>
      </c>
      <c r="E8" s="40">
        <f>+'24-02-010 Ind. A.Téc SENADIS'!N11</f>
        <v>0</v>
      </c>
      <c r="F8" s="40">
        <f>+'24-02-010 Ind. A.Téc SENADIS'!O11</f>
        <v>0</v>
      </c>
      <c r="G8" s="40">
        <f>+'24-02-010 Ind. A.Téc SENADIS'!R11</f>
        <v>0</v>
      </c>
      <c r="H8" s="40">
        <f>+'24-02-010 Ind. A.Téc SENADIS'!S11</f>
        <v>0</v>
      </c>
      <c r="I8" s="40">
        <f>+'24-02-010 Ind. A.Téc SENADIS'!T11</f>
        <v>0</v>
      </c>
      <c r="J8" s="40">
        <f>+'24-02-010 Ind. A.Téc SENADIS'!U11</f>
        <v>0</v>
      </c>
      <c r="K8" s="40">
        <f>+'24-02-010 Ind. A.Téc SENADIS'!V11</f>
        <v>0</v>
      </c>
      <c r="L8" s="40">
        <f>+'24-02-010 Ind. A.Téc SENADIS'!W11</f>
        <v>0</v>
      </c>
      <c r="M8" s="40">
        <f>+'24-02-010 Ind. A.Téc SENADIS'!X11</f>
        <v>0</v>
      </c>
      <c r="N8" s="40">
        <f>+'24-02-010 Ind. A.Téc SENADIS'!Y11</f>
        <v>0</v>
      </c>
      <c r="O8" s="40">
        <f>+'24-02-010 Ind. A.Téc SENADIS'!Z11</f>
        <v>0</v>
      </c>
      <c r="P8" s="40">
        <f>+'24-02-010 Ind. A.Téc SENADIS'!AA11</f>
        <v>0</v>
      </c>
      <c r="Q8" s="40">
        <f>+'24-02-010 Ind. A.Téc SENADIS'!AB11</f>
        <v>0</v>
      </c>
      <c r="R8" s="40">
        <f>+'24-02-010 Ind. A.Téc SENADIS'!AC11</f>
        <v>0</v>
      </c>
      <c r="S8" s="40">
        <f>+'24-02-010 Ind. A.Téc SENADIS'!AD11</f>
        <v>0</v>
      </c>
      <c r="T8" s="40">
        <f>+'24-02-010 Ind. A.Téc SENADIS'!AE11</f>
        <v>0</v>
      </c>
      <c r="U8" s="40">
        <f>+'24-02-010 Ind. A.Téc SENADIS'!AF11</f>
        <v>0</v>
      </c>
      <c r="V8" s="40">
        <f>+'24-02-010 Ind. A.Téc SENADIS'!AG11</f>
        <v>0</v>
      </c>
      <c r="W8" s="40">
        <f>+'24-02-010 Ind. A.Téc SENADIS'!AH11</f>
        <v>0</v>
      </c>
      <c r="X8" s="61">
        <f>+'24-02-010 Ind. A.Téc SENADIS'!AI11</f>
        <v>0</v>
      </c>
      <c r="Y8" s="61">
        <f>+'24-02-010 Ind. A.Téc SENADIS'!AJ11</f>
        <v>0</v>
      </c>
    </row>
    <row r="9" spans="1:25" ht="24.75" customHeight="1" x14ac:dyDescent="0.25">
      <c r="A9" s="60" t="s">
        <v>45</v>
      </c>
      <c r="B9" s="40">
        <f>+'24-02-010 Ind. A.Téc SENADIS'!J15</f>
        <v>0</v>
      </c>
      <c r="C9" s="40">
        <f>+'24-02-010 Ind. A.Téc SENADIS'!K15</f>
        <v>0</v>
      </c>
      <c r="D9" s="40">
        <f>+'24-02-010 Ind. A.Téc SENADIS'!M15</f>
        <v>0</v>
      </c>
      <c r="E9" s="40">
        <f>+'24-02-010 Ind. A.Téc SENADIS'!N15</f>
        <v>0</v>
      </c>
      <c r="F9" s="40">
        <f>+'24-02-010 Ind. A.Téc SENADIS'!O15</f>
        <v>0</v>
      </c>
      <c r="G9" s="40">
        <f>+'24-02-010 Ind. A.Téc SENADIS'!R15</f>
        <v>0</v>
      </c>
      <c r="H9" s="40">
        <f>+'24-02-010 Ind. A.Téc SENADIS'!S15</f>
        <v>0</v>
      </c>
      <c r="I9" s="40">
        <f>+'24-02-010 Ind. A.Téc SENADIS'!T15</f>
        <v>0</v>
      </c>
      <c r="J9" s="40">
        <f>+'24-02-010 Ind. A.Téc SENADIS'!U15</f>
        <v>0</v>
      </c>
      <c r="K9" s="40">
        <f>+'24-02-010 Ind. A.Téc SENADIS'!V15</f>
        <v>0</v>
      </c>
      <c r="L9" s="40">
        <f>+'24-02-010 Ind. A.Téc SENADIS'!W15</f>
        <v>0</v>
      </c>
      <c r="M9" s="40">
        <f>+'24-02-010 Ind. A.Téc SENADIS'!X15</f>
        <v>0</v>
      </c>
      <c r="N9" s="40">
        <f>+'24-02-010 Ind. A.Téc SENADIS'!Y15</f>
        <v>0</v>
      </c>
      <c r="O9" s="40">
        <f>+'24-02-010 Ind. A.Téc SENADIS'!Z15</f>
        <v>0</v>
      </c>
      <c r="P9" s="40">
        <f>+'24-02-010 Ind. A.Téc SENADIS'!AA15</f>
        <v>0</v>
      </c>
      <c r="Q9" s="40">
        <f>+'24-02-010 Ind. A.Téc SENADIS'!AB15</f>
        <v>0</v>
      </c>
      <c r="R9" s="40">
        <f>+'24-02-010 Ind. A.Téc SENADIS'!AC15</f>
        <v>0</v>
      </c>
      <c r="S9" s="40">
        <f>+'24-02-010 Ind. A.Téc SENADIS'!AD15</f>
        <v>0</v>
      </c>
      <c r="T9" s="40">
        <f>+'24-02-010 Ind. A.Téc SENADIS'!AE15</f>
        <v>0</v>
      </c>
      <c r="U9" s="40">
        <f>+'24-02-010 Ind. A.Téc SENADIS'!AF15</f>
        <v>0</v>
      </c>
      <c r="V9" s="40">
        <f>+'24-02-010 Ind. A.Téc SENADIS'!AG15</f>
        <v>0</v>
      </c>
      <c r="W9" s="40">
        <f>+'24-02-010 Ind. A.Téc SENADIS'!AH15</f>
        <v>0</v>
      </c>
      <c r="X9" s="61">
        <f>+'24-02-010 Ind. A.Téc SENADIS'!AI15</f>
        <v>0</v>
      </c>
      <c r="Y9" s="61">
        <f>+'24-02-010 Ind. A.Téc SENADIS'!AJ15</f>
        <v>0</v>
      </c>
    </row>
    <row r="10" spans="1:25" ht="24.75" customHeight="1" x14ac:dyDescent="0.25">
      <c r="A10" s="60" t="s">
        <v>47</v>
      </c>
      <c r="B10" s="40">
        <f>+'24-02-010 Ind. A.Téc SENADIS'!J19</f>
        <v>0</v>
      </c>
      <c r="C10" s="40">
        <f>+'24-02-010 Ind. A.Téc SENADIS'!K19</f>
        <v>0</v>
      </c>
      <c r="D10" s="40">
        <f>+'24-02-010 Ind. A.Téc SENADIS'!M19</f>
        <v>0</v>
      </c>
      <c r="E10" s="40">
        <f>+'24-02-010 Ind. A.Téc SENADIS'!N19</f>
        <v>0</v>
      </c>
      <c r="F10" s="40">
        <f>+'24-02-010 Ind. A.Téc SENADIS'!O19</f>
        <v>0</v>
      </c>
      <c r="G10" s="40">
        <f>+'24-02-010 Ind. A.Téc SENADIS'!R19</f>
        <v>0</v>
      </c>
      <c r="H10" s="40">
        <f>+'24-02-010 Ind. A.Téc SENADIS'!S19</f>
        <v>0</v>
      </c>
      <c r="I10" s="40">
        <f>+'24-02-010 Ind. A.Téc SENADIS'!T19</f>
        <v>0</v>
      </c>
      <c r="J10" s="40">
        <f>+'24-02-010 Ind. A.Téc SENADIS'!U19</f>
        <v>0</v>
      </c>
      <c r="K10" s="40">
        <f>+'24-02-010 Ind. A.Téc SENADIS'!V19</f>
        <v>0</v>
      </c>
      <c r="L10" s="40">
        <f>+'24-02-010 Ind. A.Téc SENADIS'!W19</f>
        <v>0</v>
      </c>
      <c r="M10" s="40">
        <f>+'24-02-010 Ind. A.Téc SENADIS'!X19</f>
        <v>0</v>
      </c>
      <c r="N10" s="40">
        <f>+'24-02-010 Ind. A.Téc SENADIS'!Y19</f>
        <v>0</v>
      </c>
      <c r="O10" s="40">
        <f>+'24-02-010 Ind. A.Téc SENADIS'!Z19</f>
        <v>0</v>
      </c>
      <c r="P10" s="40">
        <f>+'24-02-010 Ind. A.Téc SENADIS'!AA19</f>
        <v>0</v>
      </c>
      <c r="Q10" s="40">
        <f>+'24-02-010 Ind. A.Téc SENADIS'!AB19</f>
        <v>0</v>
      </c>
      <c r="R10" s="40">
        <f>+'24-02-010 Ind. A.Téc SENADIS'!AC19</f>
        <v>0</v>
      </c>
      <c r="S10" s="40">
        <f>+'24-02-010 Ind. A.Téc SENADIS'!AD19</f>
        <v>0</v>
      </c>
      <c r="T10" s="40">
        <f>+'24-02-010 Ind. A.Téc SENADIS'!AE19</f>
        <v>0</v>
      </c>
      <c r="U10" s="40">
        <f>+'24-02-010 Ind. A.Téc SENADIS'!AF19</f>
        <v>0</v>
      </c>
      <c r="V10" s="40">
        <f>+'24-02-010 Ind. A.Téc SENADIS'!AG19</f>
        <v>0</v>
      </c>
      <c r="W10" s="40">
        <f>+'24-02-010 Ind. A.Téc SENADIS'!AH19</f>
        <v>0</v>
      </c>
      <c r="X10" s="61">
        <f>+'24-02-010 Ind. A.Téc SENADIS'!AI19</f>
        <v>0</v>
      </c>
      <c r="Y10" s="61">
        <f>+'24-02-010 Ind. A.Téc SENADIS'!AJ19</f>
        <v>0</v>
      </c>
    </row>
    <row r="11" spans="1:25" ht="24.75" customHeight="1" x14ac:dyDescent="0.25">
      <c r="A11" s="60" t="s">
        <v>49</v>
      </c>
      <c r="B11" s="40">
        <f>+'24-02-010 Ind. A.Téc SENADIS'!J23</f>
        <v>0</v>
      </c>
      <c r="C11" s="40">
        <f>+'24-02-010 Ind. A.Téc SENADIS'!K23</f>
        <v>0</v>
      </c>
      <c r="D11" s="40">
        <f>+'24-02-010 Ind. A.Téc SENADIS'!M23</f>
        <v>0</v>
      </c>
      <c r="E11" s="40">
        <f>+'24-02-010 Ind. A.Téc SENADIS'!N23</f>
        <v>0</v>
      </c>
      <c r="F11" s="40">
        <f>+'24-02-010 Ind. A.Téc SENADIS'!O23</f>
        <v>0</v>
      </c>
      <c r="G11" s="40">
        <f>+'24-02-010 Ind. A.Téc SENADIS'!R23</f>
        <v>0</v>
      </c>
      <c r="H11" s="40">
        <f>+'24-02-010 Ind. A.Téc SENADIS'!S23</f>
        <v>0</v>
      </c>
      <c r="I11" s="40">
        <f>+'24-02-010 Ind. A.Téc SENADIS'!T23</f>
        <v>0</v>
      </c>
      <c r="J11" s="40">
        <f>+'24-02-010 Ind. A.Téc SENADIS'!U23</f>
        <v>0</v>
      </c>
      <c r="K11" s="40">
        <f>+'24-02-010 Ind. A.Téc SENADIS'!V23</f>
        <v>0</v>
      </c>
      <c r="L11" s="40">
        <f>+'24-02-010 Ind. A.Téc SENADIS'!W23</f>
        <v>0</v>
      </c>
      <c r="M11" s="40">
        <f>+'24-02-010 Ind. A.Téc SENADIS'!X23</f>
        <v>0</v>
      </c>
      <c r="N11" s="40">
        <f>+'24-02-010 Ind. A.Téc SENADIS'!Y23</f>
        <v>0</v>
      </c>
      <c r="O11" s="40">
        <f>+'24-02-010 Ind. A.Téc SENADIS'!Z23</f>
        <v>0</v>
      </c>
      <c r="P11" s="40">
        <f>+'24-02-010 Ind. A.Téc SENADIS'!AA23</f>
        <v>0</v>
      </c>
      <c r="Q11" s="40">
        <f>+'24-02-010 Ind. A.Téc SENADIS'!AB23</f>
        <v>0</v>
      </c>
      <c r="R11" s="40">
        <f>+'24-02-010 Ind. A.Téc SENADIS'!AC23</f>
        <v>0</v>
      </c>
      <c r="S11" s="40">
        <f>+'24-02-010 Ind. A.Téc SENADIS'!AD23</f>
        <v>0</v>
      </c>
      <c r="T11" s="40">
        <f>+'24-02-010 Ind. A.Téc SENADIS'!AE23</f>
        <v>0</v>
      </c>
      <c r="U11" s="40">
        <f>+'24-02-010 Ind. A.Téc SENADIS'!AF23</f>
        <v>0</v>
      </c>
      <c r="V11" s="40">
        <f>+'24-02-010 Ind. A.Téc SENADIS'!AG23</f>
        <v>0</v>
      </c>
      <c r="W11" s="40">
        <f>+'24-02-010 Ind. A.Téc SENADIS'!AH23</f>
        <v>0</v>
      </c>
      <c r="X11" s="61">
        <f>+'24-02-010 Ind. A.Téc SENADIS'!AI23</f>
        <v>0</v>
      </c>
      <c r="Y11" s="61">
        <f>+'24-02-010 Ind. A.Téc SENADIS'!AJ23</f>
        <v>0</v>
      </c>
    </row>
    <row r="12" spans="1:25" ht="24.75" customHeight="1" x14ac:dyDescent="0.25">
      <c r="A12" s="60" t="s">
        <v>51</v>
      </c>
      <c r="B12" s="40">
        <f>+'24-02-010 Ind. A.Téc SENADIS'!J27</f>
        <v>0</v>
      </c>
      <c r="C12" s="40">
        <f>+'24-02-010 Ind. A.Téc SENADIS'!K27</f>
        <v>0</v>
      </c>
      <c r="D12" s="40">
        <f>+'24-02-010 Ind. A.Téc SENADIS'!M27</f>
        <v>0</v>
      </c>
      <c r="E12" s="40">
        <f>+'24-02-010 Ind. A.Téc SENADIS'!N27</f>
        <v>0</v>
      </c>
      <c r="F12" s="40">
        <f>+'24-02-010 Ind. A.Téc SENADIS'!O27</f>
        <v>0</v>
      </c>
      <c r="G12" s="40">
        <f>+'24-02-010 Ind. A.Téc SENADIS'!R27</f>
        <v>0</v>
      </c>
      <c r="H12" s="40">
        <f>+'24-02-010 Ind. A.Téc SENADIS'!S27</f>
        <v>0</v>
      </c>
      <c r="I12" s="40">
        <f>+'24-02-010 Ind. A.Téc SENADIS'!T27</f>
        <v>0</v>
      </c>
      <c r="J12" s="40">
        <f>+'24-02-010 Ind. A.Téc SENADIS'!U27</f>
        <v>0</v>
      </c>
      <c r="K12" s="40">
        <f>+'24-02-010 Ind. A.Téc SENADIS'!V27</f>
        <v>0</v>
      </c>
      <c r="L12" s="40">
        <f>+'24-02-010 Ind. A.Téc SENADIS'!W27</f>
        <v>0</v>
      </c>
      <c r="M12" s="40">
        <f>+'24-02-010 Ind. A.Téc SENADIS'!X27</f>
        <v>0</v>
      </c>
      <c r="N12" s="40">
        <f>+'24-02-010 Ind. A.Téc SENADIS'!Y27</f>
        <v>0</v>
      </c>
      <c r="O12" s="40">
        <f>+'24-02-010 Ind. A.Téc SENADIS'!Z27</f>
        <v>0</v>
      </c>
      <c r="P12" s="40">
        <f>+'24-02-010 Ind. A.Téc SENADIS'!AA27</f>
        <v>0</v>
      </c>
      <c r="Q12" s="40">
        <f>+'24-02-010 Ind. A.Téc SENADIS'!AB27</f>
        <v>0</v>
      </c>
      <c r="R12" s="40">
        <f>+'24-02-010 Ind. A.Téc SENADIS'!AC27</f>
        <v>0</v>
      </c>
      <c r="S12" s="40">
        <f>+'24-02-010 Ind. A.Téc SENADIS'!AD27</f>
        <v>0</v>
      </c>
      <c r="T12" s="40">
        <f>+'24-02-010 Ind. A.Téc SENADIS'!AE27</f>
        <v>0</v>
      </c>
      <c r="U12" s="40">
        <f>+'24-02-010 Ind. A.Téc SENADIS'!AF27</f>
        <v>0</v>
      </c>
      <c r="V12" s="40">
        <f>+'24-02-010 Ind. A.Téc SENADIS'!AG27</f>
        <v>0</v>
      </c>
      <c r="W12" s="40">
        <f>+'24-02-010 Ind. A.Téc SENADIS'!AH27</f>
        <v>0</v>
      </c>
      <c r="X12" s="61">
        <f>+'24-02-010 Ind. A.Téc SENADIS'!AI27</f>
        <v>0</v>
      </c>
      <c r="Y12" s="61">
        <f>+'24-02-010 Ind. A.Téc SENADIS'!AJ27</f>
        <v>0</v>
      </c>
    </row>
    <row r="13" spans="1:25" ht="24.75" customHeight="1" x14ac:dyDescent="0.25">
      <c r="A13" s="60" t="s">
        <v>53</v>
      </c>
      <c r="B13" s="40">
        <f>+'24-02-010 Ind. A.Téc SENADIS'!J31</f>
        <v>0</v>
      </c>
      <c r="C13" s="40">
        <f>+'24-02-010 Ind. A.Téc SENADIS'!K31</f>
        <v>0</v>
      </c>
      <c r="D13" s="40">
        <f>+'24-02-010 Ind. A.Téc SENADIS'!M31</f>
        <v>0</v>
      </c>
      <c r="E13" s="40">
        <f>+'24-02-010 Ind. A.Téc SENADIS'!N31</f>
        <v>0</v>
      </c>
      <c r="F13" s="40">
        <f>+'24-02-010 Ind. A.Téc SENADIS'!O31</f>
        <v>0</v>
      </c>
      <c r="G13" s="40">
        <f>+'24-02-010 Ind. A.Téc SENADIS'!R31</f>
        <v>0</v>
      </c>
      <c r="H13" s="40">
        <f>+'24-02-010 Ind. A.Téc SENADIS'!S31</f>
        <v>0</v>
      </c>
      <c r="I13" s="40">
        <f>+'24-02-010 Ind. A.Téc SENADIS'!T31</f>
        <v>0</v>
      </c>
      <c r="J13" s="40">
        <f>+'24-02-010 Ind. A.Téc SENADIS'!U31</f>
        <v>0</v>
      </c>
      <c r="K13" s="40">
        <f>+'24-02-010 Ind. A.Téc SENADIS'!V31</f>
        <v>0</v>
      </c>
      <c r="L13" s="40">
        <f>+'24-02-010 Ind. A.Téc SENADIS'!W31</f>
        <v>0</v>
      </c>
      <c r="M13" s="40">
        <f>+'24-02-010 Ind. A.Téc SENADIS'!X31</f>
        <v>0</v>
      </c>
      <c r="N13" s="40">
        <f>+'24-02-010 Ind. A.Téc SENADIS'!Y31</f>
        <v>0</v>
      </c>
      <c r="O13" s="40">
        <f>+'24-02-010 Ind. A.Téc SENADIS'!Z31</f>
        <v>0</v>
      </c>
      <c r="P13" s="40">
        <f>+'24-02-010 Ind. A.Téc SENADIS'!AA31</f>
        <v>0</v>
      </c>
      <c r="Q13" s="40">
        <f>+'24-02-010 Ind. A.Téc SENADIS'!AB31</f>
        <v>0</v>
      </c>
      <c r="R13" s="40">
        <f>+'24-02-010 Ind. A.Téc SENADIS'!AC31</f>
        <v>0</v>
      </c>
      <c r="S13" s="40">
        <f>+'24-02-010 Ind. A.Téc SENADIS'!AD31</f>
        <v>0</v>
      </c>
      <c r="T13" s="40">
        <f>+'24-02-010 Ind. A.Téc SENADIS'!AE31</f>
        <v>0</v>
      </c>
      <c r="U13" s="40">
        <f>+'24-02-010 Ind. A.Téc SENADIS'!AF31</f>
        <v>0</v>
      </c>
      <c r="V13" s="40">
        <f>+'24-02-010 Ind. A.Téc SENADIS'!AG31</f>
        <v>0</v>
      </c>
      <c r="W13" s="40">
        <f>+'24-02-010 Ind. A.Téc SENADIS'!AH31</f>
        <v>0</v>
      </c>
      <c r="X13" s="61">
        <f>+'24-02-010 Ind. A.Téc SENADIS'!AI31</f>
        <v>0</v>
      </c>
      <c r="Y13" s="61">
        <f>+'24-02-010 Ind. A.Téc SENADIS'!AJ31</f>
        <v>0</v>
      </c>
    </row>
    <row r="14" spans="1:25" ht="24.75" customHeight="1" x14ac:dyDescent="0.25">
      <c r="A14" s="60" t="s">
        <v>55</v>
      </c>
      <c r="B14" s="40">
        <f>+'24-02-010 Ind. A.Téc SENADIS'!J35</f>
        <v>0</v>
      </c>
      <c r="C14" s="40">
        <f>+'24-02-010 Ind. A.Téc SENADIS'!K35</f>
        <v>0</v>
      </c>
      <c r="D14" s="40">
        <f>+'24-02-010 Ind. A.Téc SENADIS'!M35</f>
        <v>0</v>
      </c>
      <c r="E14" s="40">
        <f>+'24-02-010 Ind. A.Téc SENADIS'!N35</f>
        <v>0</v>
      </c>
      <c r="F14" s="40">
        <f>+'24-02-010 Ind. A.Téc SENADIS'!O35</f>
        <v>0</v>
      </c>
      <c r="G14" s="40">
        <f>+'24-02-010 Ind. A.Téc SENADIS'!R35</f>
        <v>0</v>
      </c>
      <c r="H14" s="40">
        <f>+'24-02-010 Ind. A.Téc SENADIS'!S35</f>
        <v>0</v>
      </c>
      <c r="I14" s="40">
        <f>+'24-02-010 Ind. A.Téc SENADIS'!T35</f>
        <v>0</v>
      </c>
      <c r="J14" s="40">
        <f>+'24-02-010 Ind. A.Téc SENADIS'!U35</f>
        <v>0</v>
      </c>
      <c r="K14" s="40">
        <f>+'24-02-010 Ind. A.Téc SENADIS'!V35</f>
        <v>0</v>
      </c>
      <c r="L14" s="40">
        <f>+'24-02-010 Ind. A.Téc SENADIS'!W35</f>
        <v>0</v>
      </c>
      <c r="M14" s="40">
        <f>+'24-02-010 Ind. A.Téc SENADIS'!X35</f>
        <v>0</v>
      </c>
      <c r="N14" s="40">
        <f>+'24-02-010 Ind. A.Téc SENADIS'!Y35</f>
        <v>0</v>
      </c>
      <c r="O14" s="40">
        <f>+'24-02-010 Ind. A.Téc SENADIS'!Z35</f>
        <v>0</v>
      </c>
      <c r="P14" s="40">
        <f>+'24-02-010 Ind. A.Téc SENADIS'!AA35</f>
        <v>0</v>
      </c>
      <c r="Q14" s="40">
        <f>+'24-02-010 Ind. A.Téc SENADIS'!AB35</f>
        <v>0</v>
      </c>
      <c r="R14" s="40">
        <f>+'24-02-010 Ind. A.Téc SENADIS'!AC35</f>
        <v>0</v>
      </c>
      <c r="S14" s="40">
        <f>+'24-02-010 Ind. A.Téc SENADIS'!AD35</f>
        <v>0</v>
      </c>
      <c r="T14" s="40">
        <f>+'24-02-010 Ind. A.Téc SENADIS'!AE35</f>
        <v>0</v>
      </c>
      <c r="U14" s="40">
        <f>+'24-02-010 Ind. A.Téc SENADIS'!AF35</f>
        <v>0</v>
      </c>
      <c r="V14" s="40">
        <f>+'24-02-010 Ind. A.Téc SENADIS'!AG35</f>
        <v>0</v>
      </c>
      <c r="W14" s="40">
        <f>+'24-02-010 Ind. A.Téc SENADIS'!AH35</f>
        <v>0</v>
      </c>
      <c r="X14" s="61">
        <f>+'24-02-010 Ind. A.Téc SENADIS'!AI35</f>
        <v>0</v>
      </c>
      <c r="Y14" s="61">
        <f>+'24-02-010 Ind. A.Téc SENADIS'!AJ35</f>
        <v>0</v>
      </c>
    </row>
    <row r="15" spans="1:25" ht="24.75" customHeight="1" x14ac:dyDescent="0.25">
      <c r="A15" s="60" t="s">
        <v>57</v>
      </c>
      <c r="B15" s="40">
        <f>+'24-02-010 Ind. A.Téc SENADIS'!J39</f>
        <v>0</v>
      </c>
      <c r="C15" s="40">
        <f>+'24-02-010 Ind. A.Téc SENADIS'!K39</f>
        <v>0</v>
      </c>
      <c r="D15" s="40">
        <f>+'24-02-010 Ind. A.Téc SENADIS'!M39</f>
        <v>0</v>
      </c>
      <c r="E15" s="40">
        <f>+'24-02-010 Ind. A.Téc SENADIS'!N39</f>
        <v>0</v>
      </c>
      <c r="F15" s="40">
        <f>+'24-02-010 Ind. A.Téc SENADIS'!O39</f>
        <v>0</v>
      </c>
      <c r="G15" s="40">
        <f>+'24-02-010 Ind. A.Téc SENADIS'!R39</f>
        <v>0</v>
      </c>
      <c r="H15" s="40">
        <f>+'24-02-010 Ind. A.Téc SENADIS'!S39</f>
        <v>0</v>
      </c>
      <c r="I15" s="40">
        <f>+'24-02-010 Ind. A.Téc SENADIS'!T39</f>
        <v>0</v>
      </c>
      <c r="J15" s="40">
        <f>+'24-02-010 Ind. A.Téc SENADIS'!U39</f>
        <v>0</v>
      </c>
      <c r="K15" s="40">
        <f>+'24-02-010 Ind. A.Téc SENADIS'!V39</f>
        <v>0</v>
      </c>
      <c r="L15" s="40">
        <f>+'24-02-010 Ind. A.Téc SENADIS'!W39</f>
        <v>0</v>
      </c>
      <c r="M15" s="40">
        <f>+'24-02-010 Ind. A.Téc SENADIS'!X39</f>
        <v>0</v>
      </c>
      <c r="N15" s="40">
        <f>+'24-02-010 Ind. A.Téc SENADIS'!Y39</f>
        <v>0</v>
      </c>
      <c r="O15" s="40">
        <f>+'24-02-010 Ind. A.Téc SENADIS'!Z39</f>
        <v>0</v>
      </c>
      <c r="P15" s="40">
        <f>+'24-02-010 Ind. A.Téc SENADIS'!AA39</f>
        <v>0</v>
      </c>
      <c r="Q15" s="40">
        <f>+'24-02-010 Ind. A.Téc SENADIS'!AB39</f>
        <v>0</v>
      </c>
      <c r="R15" s="40">
        <f>+'24-02-010 Ind. A.Téc SENADIS'!AC39</f>
        <v>0</v>
      </c>
      <c r="S15" s="40">
        <f>+'24-02-010 Ind. A.Téc SENADIS'!AD39</f>
        <v>0</v>
      </c>
      <c r="T15" s="40">
        <f>+'24-02-010 Ind. A.Téc SENADIS'!AE39</f>
        <v>0</v>
      </c>
      <c r="U15" s="40">
        <f>+'24-02-010 Ind. A.Téc SENADIS'!AF39</f>
        <v>0</v>
      </c>
      <c r="V15" s="40">
        <f>+'24-02-010 Ind. A.Téc SENADIS'!AG39</f>
        <v>0</v>
      </c>
      <c r="W15" s="40">
        <f>+'24-02-010 Ind. A.Téc SENADIS'!AH39</f>
        <v>0</v>
      </c>
      <c r="X15" s="61">
        <f>+'24-02-010 Ind. A.Téc SENADIS'!AI39</f>
        <v>0</v>
      </c>
      <c r="Y15" s="61">
        <f>+'24-02-010 Ind. A.Téc SENADIS'!AJ39</f>
        <v>0</v>
      </c>
    </row>
    <row r="16" spans="1:25" ht="24.75" customHeight="1" x14ac:dyDescent="0.25">
      <c r="A16" s="60" t="s">
        <v>59</v>
      </c>
      <c r="B16" s="40">
        <f>+'24-02-010 Ind. A.Téc SENADIS'!J43</f>
        <v>0</v>
      </c>
      <c r="C16" s="40">
        <f>+'24-02-010 Ind. A.Téc SENADIS'!K43</f>
        <v>0</v>
      </c>
      <c r="D16" s="40">
        <f>+'24-02-010 Ind. A.Téc SENADIS'!M43</f>
        <v>0</v>
      </c>
      <c r="E16" s="40">
        <f>+'24-02-010 Ind. A.Téc SENADIS'!N43</f>
        <v>0</v>
      </c>
      <c r="F16" s="40">
        <f>+'24-02-010 Ind. A.Téc SENADIS'!O43</f>
        <v>0</v>
      </c>
      <c r="G16" s="40">
        <f>+'24-02-010 Ind. A.Téc SENADIS'!R43</f>
        <v>0</v>
      </c>
      <c r="H16" s="40">
        <f>+'24-02-010 Ind. A.Téc SENADIS'!S43</f>
        <v>0</v>
      </c>
      <c r="I16" s="40">
        <f>+'24-02-010 Ind. A.Téc SENADIS'!T43</f>
        <v>0</v>
      </c>
      <c r="J16" s="40">
        <f>+'24-02-010 Ind. A.Téc SENADIS'!U43</f>
        <v>0</v>
      </c>
      <c r="K16" s="40">
        <f>+'24-02-010 Ind. A.Téc SENADIS'!V43</f>
        <v>0</v>
      </c>
      <c r="L16" s="40">
        <f>+'24-02-010 Ind. A.Téc SENADIS'!W43</f>
        <v>0</v>
      </c>
      <c r="M16" s="40">
        <f>+'24-02-010 Ind. A.Téc SENADIS'!X43</f>
        <v>0</v>
      </c>
      <c r="N16" s="40">
        <f>+'24-02-010 Ind. A.Téc SENADIS'!Y43</f>
        <v>0</v>
      </c>
      <c r="O16" s="40">
        <f>+'24-02-010 Ind. A.Téc SENADIS'!Z43</f>
        <v>0</v>
      </c>
      <c r="P16" s="40">
        <f>+'24-02-010 Ind. A.Téc SENADIS'!AA43</f>
        <v>0</v>
      </c>
      <c r="Q16" s="40">
        <f>+'24-02-010 Ind. A.Téc SENADIS'!AB43</f>
        <v>0</v>
      </c>
      <c r="R16" s="40">
        <f>+'24-02-010 Ind. A.Téc SENADIS'!AC43</f>
        <v>0</v>
      </c>
      <c r="S16" s="40">
        <f>+'24-02-010 Ind. A.Téc SENADIS'!AD43</f>
        <v>0</v>
      </c>
      <c r="T16" s="40">
        <f>+'24-02-010 Ind. A.Téc SENADIS'!AE43</f>
        <v>0</v>
      </c>
      <c r="U16" s="40">
        <f>+'24-02-010 Ind. A.Téc SENADIS'!AF43</f>
        <v>0</v>
      </c>
      <c r="V16" s="40">
        <f>+'24-02-010 Ind. A.Téc SENADIS'!AG43</f>
        <v>0</v>
      </c>
      <c r="W16" s="40">
        <f>+'24-02-010 Ind. A.Téc SENADIS'!AH43</f>
        <v>0</v>
      </c>
      <c r="X16" s="61">
        <f>+'24-02-010 Ind. A.Téc SENADIS'!AI43</f>
        <v>0</v>
      </c>
      <c r="Y16" s="61">
        <f>+'24-02-010 Ind. A.Téc SENADIS'!AJ43</f>
        <v>0</v>
      </c>
    </row>
    <row r="17" spans="1:25" ht="24.75" customHeight="1" x14ac:dyDescent="0.25">
      <c r="A17" s="60" t="s">
        <v>61</v>
      </c>
      <c r="B17" s="40">
        <f>+'24-02-010 Ind. A.Téc SENADIS'!J47</f>
        <v>0</v>
      </c>
      <c r="C17" s="40">
        <f>+'24-02-010 Ind. A.Téc SENADIS'!K47</f>
        <v>0</v>
      </c>
      <c r="D17" s="40">
        <f>+'24-02-010 Ind. A.Téc SENADIS'!M47</f>
        <v>0</v>
      </c>
      <c r="E17" s="40">
        <f>+'24-02-010 Ind. A.Téc SENADIS'!N47</f>
        <v>0</v>
      </c>
      <c r="F17" s="40">
        <f>+'24-02-010 Ind. A.Téc SENADIS'!O47</f>
        <v>0</v>
      </c>
      <c r="G17" s="40">
        <f>+'24-02-010 Ind. A.Téc SENADIS'!R47</f>
        <v>0</v>
      </c>
      <c r="H17" s="40">
        <f>+'24-02-010 Ind. A.Téc SENADIS'!S47</f>
        <v>0</v>
      </c>
      <c r="I17" s="40">
        <f>+'24-02-010 Ind. A.Téc SENADIS'!T47</f>
        <v>0</v>
      </c>
      <c r="J17" s="40">
        <f>+'24-02-010 Ind. A.Téc SENADIS'!U47</f>
        <v>0</v>
      </c>
      <c r="K17" s="40">
        <f>+'24-02-010 Ind. A.Téc SENADIS'!V47</f>
        <v>0</v>
      </c>
      <c r="L17" s="40">
        <f>+'24-02-010 Ind. A.Téc SENADIS'!W47</f>
        <v>0</v>
      </c>
      <c r="M17" s="40">
        <f>+'24-02-010 Ind. A.Téc SENADIS'!X47</f>
        <v>0</v>
      </c>
      <c r="N17" s="40">
        <f>+'24-02-010 Ind. A.Téc SENADIS'!Y47</f>
        <v>0</v>
      </c>
      <c r="O17" s="40">
        <f>+'24-02-010 Ind. A.Téc SENADIS'!Z47</f>
        <v>0</v>
      </c>
      <c r="P17" s="40">
        <f>+'24-02-010 Ind. A.Téc SENADIS'!AA47</f>
        <v>0</v>
      </c>
      <c r="Q17" s="40">
        <f>+'24-02-010 Ind. A.Téc SENADIS'!AB47</f>
        <v>0</v>
      </c>
      <c r="R17" s="40">
        <f>+'24-02-010 Ind. A.Téc SENADIS'!AC47</f>
        <v>0</v>
      </c>
      <c r="S17" s="40">
        <f>+'24-02-010 Ind. A.Téc SENADIS'!AD47</f>
        <v>0</v>
      </c>
      <c r="T17" s="40">
        <f>+'24-02-010 Ind. A.Téc SENADIS'!AE47</f>
        <v>0</v>
      </c>
      <c r="U17" s="40">
        <f>+'24-02-010 Ind. A.Téc SENADIS'!AF47</f>
        <v>0</v>
      </c>
      <c r="V17" s="40">
        <f>+'24-02-010 Ind. A.Téc SENADIS'!AG47</f>
        <v>0</v>
      </c>
      <c r="W17" s="40">
        <f>+'24-02-010 Ind. A.Téc SENADIS'!AH47</f>
        <v>0</v>
      </c>
      <c r="X17" s="61">
        <f>+'24-02-010 Ind. A.Téc SENADIS'!AI47</f>
        <v>0</v>
      </c>
      <c r="Y17" s="61">
        <f>+'24-02-010 Ind. A.Téc SENADIS'!AJ44</f>
        <v>0</v>
      </c>
    </row>
    <row r="18" spans="1:25" ht="24.75" customHeight="1" x14ac:dyDescent="0.25">
      <c r="A18" s="60" t="s">
        <v>63</v>
      </c>
      <c r="B18" s="40">
        <f>+'24-02-010 Ind. A.Téc SENADIS'!J51</f>
        <v>0</v>
      </c>
      <c r="C18" s="40">
        <f>+'24-02-010 Ind. A.Téc SENADIS'!K51</f>
        <v>0</v>
      </c>
      <c r="D18" s="40">
        <f>+'24-02-010 Ind. A.Téc SENADIS'!M51</f>
        <v>0</v>
      </c>
      <c r="E18" s="40">
        <f>+'24-02-010 Ind. A.Téc SENADIS'!N51</f>
        <v>0</v>
      </c>
      <c r="F18" s="40">
        <f>+'24-02-010 Ind. A.Téc SENADIS'!O51</f>
        <v>0</v>
      </c>
      <c r="G18" s="40">
        <f>+'24-02-010 Ind. A.Téc SENADIS'!R51</f>
        <v>0</v>
      </c>
      <c r="H18" s="40">
        <f>+'24-02-010 Ind. A.Téc SENADIS'!S51</f>
        <v>0</v>
      </c>
      <c r="I18" s="40">
        <f>+'24-02-010 Ind. A.Téc SENADIS'!T51</f>
        <v>0</v>
      </c>
      <c r="J18" s="40">
        <f>+'24-02-010 Ind. A.Téc SENADIS'!U51</f>
        <v>0</v>
      </c>
      <c r="K18" s="40">
        <f>+'24-02-010 Ind. A.Téc SENADIS'!V51</f>
        <v>0</v>
      </c>
      <c r="L18" s="40">
        <f>+'24-02-010 Ind. A.Téc SENADIS'!W51</f>
        <v>0</v>
      </c>
      <c r="M18" s="40">
        <f>+'24-02-010 Ind. A.Téc SENADIS'!X51</f>
        <v>0</v>
      </c>
      <c r="N18" s="40">
        <f>+'24-02-010 Ind. A.Téc SENADIS'!Y51</f>
        <v>0</v>
      </c>
      <c r="O18" s="40">
        <f>+'24-02-010 Ind. A.Téc SENADIS'!Z51</f>
        <v>0</v>
      </c>
      <c r="P18" s="40">
        <f>+'24-02-010 Ind. A.Téc SENADIS'!AA51</f>
        <v>0</v>
      </c>
      <c r="Q18" s="40">
        <f>+'24-02-010 Ind. A.Téc SENADIS'!AB51</f>
        <v>0</v>
      </c>
      <c r="R18" s="40">
        <f>+'24-02-010 Ind. A.Téc SENADIS'!AC51</f>
        <v>0</v>
      </c>
      <c r="S18" s="40">
        <f>+'24-02-010 Ind. A.Téc SENADIS'!AD51</f>
        <v>0</v>
      </c>
      <c r="T18" s="40">
        <f>+'24-02-010 Ind. A.Téc SENADIS'!AE51</f>
        <v>0</v>
      </c>
      <c r="U18" s="40">
        <f>+'24-02-010 Ind. A.Téc SENADIS'!AF51</f>
        <v>0</v>
      </c>
      <c r="V18" s="40">
        <f>+'24-02-010 Ind. A.Téc SENADIS'!AG51</f>
        <v>0</v>
      </c>
      <c r="W18" s="40">
        <f>+'24-02-010 Ind. A.Téc SENADIS'!AH51</f>
        <v>0</v>
      </c>
      <c r="X18" s="61">
        <f>+'24-02-010 Ind. A.Téc SENADIS'!AI51</f>
        <v>0</v>
      </c>
      <c r="Y18" s="61">
        <f>+'24-02-010 Ind. A.Téc SENADIS'!AJ51</f>
        <v>0</v>
      </c>
    </row>
    <row r="19" spans="1:25" ht="24.75" customHeight="1" x14ac:dyDescent="0.25">
      <c r="A19" s="60" t="s">
        <v>65</v>
      </c>
      <c r="B19" s="40">
        <f>+'24-02-010 Ind. A.Téc SENADIS'!J55</f>
        <v>0</v>
      </c>
      <c r="C19" s="40">
        <f>+'24-02-010 Ind. A.Téc SENADIS'!K55</f>
        <v>0</v>
      </c>
      <c r="D19" s="40">
        <f>+'24-02-010 Ind. A.Téc SENADIS'!M55</f>
        <v>0</v>
      </c>
      <c r="E19" s="40">
        <f>+'24-02-010 Ind. A.Téc SENADIS'!N55</f>
        <v>0</v>
      </c>
      <c r="F19" s="40">
        <f>+'24-02-010 Ind. A.Téc SENADIS'!O55</f>
        <v>0</v>
      </c>
      <c r="G19" s="40">
        <f>+'24-02-010 Ind. A.Téc SENADIS'!R55</f>
        <v>0</v>
      </c>
      <c r="H19" s="40">
        <f>+'24-02-010 Ind. A.Téc SENADIS'!S55</f>
        <v>0</v>
      </c>
      <c r="I19" s="40">
        <f>+'24-02-010 Ind. A.Téc SENADIS'!T55</f>
        <v>0</v>
      </c>
      <c r="J19" s="40">
        <f>+'24-02-010 Ind. A.Téc SENADIS'!U55</f>
        <v>0</v>
      </c>
      <c r="K19" s="40">
        <f>+'24-02-010 Ind. A.Téc SENADIS'!V55</f>
        <v>0</v>
      </c>
      <c r="L19" s="40">
        <f>+'24-02-010 Ind. A.Téc SENADIS'!W55</f>
        <v>0</v>
      </c>
      <c r="M19" s="40">
        <f>+'24-02-010 Ind. A.Téc SENADIS'!X55</f>
        <v>0</v>
      </c>
      <c r="N19" s="40">
        <f>+'24-02-010 Ind. A.Téc SENADIS'!Y55</f>
        <v>0</v>
      </c>
      <c r="O19" s="40">
        <f>+'24-02-010 Ind. A.Téc SENADIS'!Z55</f>
        <v>0</v>
      </c>
      <c r="P19" s="40">
        <f>+'24-02-010 Ind. A.Téc SENADIS'!AA55</f>
        <v>0</v>
      </c>
      <c r="Q19" s="40">
        <f>+'24-02-010 Ind. A.Téc SENADIS'!AB55</f>
        <v>0</v>
      </c>
      <c r="R19" s="40">
        <f>+'24-02-010 Ind. A.Téc SENADIS'!AC55</f>
        <v>0</v>
      </c>
      <c r="S19" s="40">
        <f>+'24-02-010 Ind. A.Téc SENADIS'!AD55</f>
        <v>0</v>
      </c>
      <c r="T19" s="40">
        <f>+'24-02-010 Ind. A.Téc SENADIS'!AE55</f>
        <v>0</v>
      </c>
      <c r="U19" s="40">
        <f>+'24-02-010 Ind. A.Téc SENADIS'!AF55</f>
        <v>0</v>
      </c>
      <c r="V19" s="40">
        <f>+'24-02-010 Ind. A.Téc SENADIS'!AG55</f>
        <v>0</v>
      </c>
      <c r="W19" s="40">
        <f>+'24-02-010 Ind. A.Téc SENADIS'!AH55</f>
        <v>0</v>
      </c>
      <c r="X19" s="61">
        <f>+'24-02-010 Ind. A.Téc SENADIS'!AI55</f>
        <v>0</v>
      </c>
      <c r="Y19" s="61">
        <f>+'24-02-010 Ind. A.Téc SENADIS'!AJ55</f>
        <v>0</v>
      </c>
    </row>
    <row r="20" spans="1:25" ht="24.75" customHeight="1" x14ac:dyDescent="0.25">
      <c r="A20" s="62" t="s">
        <v>67</v>
      </c>
      <c r="B20" s="40">
        <f>+'24-02-010 Ind. A.Téc SENADIS'!J59</f>
        <v>0</v>
      </c>
      <c r="C20" s="40">
        <f>+'24-02-010 Ind. A.Téc SENADIS'!K59</f>
        <v>0</v>
      </c>
      <c r="D20" s="40">
        <f>+'24-02-010 Ind. A.Téc SENADIS'!M59</f>
        <v>0</v>
      </c>
      <c r="E20" s="40">
        <f>+'24-02-010 Ind. A.Téc SENADIS'!N59</f>
        <v>0</v>
      </c>
      <c r="F20" s="40">
        <f>+'24-02-010 Ind. A.Téc SENADIS'!O59</f>
        <v>0</v>
      </c>
      <c r="G20" s="40">
        <f>+'24-02-010 Ind. A.Téc SENADIS'!R59</f>
        <v>0</v>
      </c>
      <c r="H20" s="40">
        <f>+'24-02-010 Ind. A.Téc SENADIS'!S59</f>
        <v>0</v>
      </c>
      <c r="I20" s="40">
        <f>+'24-02-010 Ind. A.Téc SENADIS'!T59</f>
        <v>0</v>
      </c>
      <c r="J20" s="40">
        <f>+'24-02-010 Ind. A.Téc SENADIS'!U59</f>
        <v>0</v>
      </c>
      <c r="K20" s="40">
        <f>+'24-02-010 Ind. A.Téc SENADIS'!V59</f>
        <v>0</v>
      </c>
      <c r="L20" s="40">
        <f>+'24-02-010 Ind. A.Téc SENADIS'!W59</f>
        <v>0</v>
      </c>
      <c r="M20" s="40">
        <f>+'24-02-010 Ind. A.Téc SENADIS'!X59</f>
        <v>0</v>
      </c>
      <c r="N20" s="40">
        <f>+'24-02-010 Ind. A.Téc SENADIS'!Y59</f>
        <v>0</v>
      </c>
      <c r="O20" s="40">
        <f>+'24-02-010 Ind. A.Téc SENADIS'!Z59</f>
        <v>0</v>
      </c>
      <c r="P20" s="40">
        <f>+'24-02-010 Ind. A.Téc SENADIS'!AA59</f>
        <v>0</v>
      </c>
      <c r="Q20" s="40">
        <f>+'24-02-010 Ind. A.Téc SENADIS'!AB59</f>
        <v>0</v>
      </c>
      <c r="R20" s="40">
        <f>+'24-02-010 Ind. A.Téc SENADIS'!AC59</f>
        <v>0</v>
      </c>
      <c r="S20" s="40">
        <f>+'24-02-010 Ind. A.Téc SENADIS'!AD59</f>
        <v>0</v>
      </c>
      <c r="T20" s="40">
        <f>+'24-02-010 Ind. A.Téc SENADIS'!AE59</f>
        <v>0</v>
      </c>
      <c r="U20" s="40">
        <f>+'24-02-010 Ind. A.Téc SENADIS'!AF59</f>
        <v>0</v>
      </c>
      <c r="V20" s="40">
        <f>+'24-02-010 Ind. A.Téc SENADIS'!AG59</f>
        <v>0</v>
      </c>
      <c r="W20" s="40">
        <f>+'24-02-010 Ind. A.Téc SENADIS'!AH59</f>
        <v>0</v>
      </c>
      <c r="X20" s="61">
        <f>+'24-02-010 Ind. A.Téc SENADIS'!AI59</f>
        <v>0</v>
      </c>
      <c r="Y20" s="61">
        <f>+'24-02-010 Ind. A.Téc SENADIS'!AJ59</f>
        <v>0</v>
      </c>
    </row>
    <row r="21" spans="1:25" ht="24.75" customHeight="1" x14ac:dyDescent="0.25">
      <c r="A21" s="62" t="s">
        <v>69</v>
      </c>
      <c r="B21" s="40">
        <f>+'24-02-010 Ind. A.Téc SENADIS'!J63</f>
        <v>0</v>
      </c>
      <c r="C21" s="40">
        <f>+'24-02-010 Ind. A.Téc SENADIS'!K63</f>
        <v>0</v>
      </c>
      <c r="D21" s="40">
        <f>+'24-02-010 Ind. A.Téc SENADIS'!M63</f>
        <v>0</v>
      </c>
      <c r="E21" s="40">
        <f>+'24-02-010 Ind. A.Téc SENADIS'!N63</f>
        <v>0</v>
      </c>
      <c r="F21" s="40">
        <f>+'24-02-010 Ind. A.Téc SENADIS'!O63</f>
        <v>0</v>
      </c>
      <c r="G21" s="40">
        <f>+'24-02-010 Ind. A.Téc SENADIS'!R63</f>
        <v>0</v>
      </c>
      <c r="H21" s="40">
        <f>+'24-02-010 Ind. A.Téc SENADIS'!S63</f>
        <v>0</v>
      </c>
      <c r="I21" s="40">
        <f>+'24-02-010 Ind. A.Téc SENADIS'!T63</f>
        <v>0</v>
      </c>
      <c r="J21" s="40">
        <f>+'24-02-010 Ind. A.Téc SENADIS'!U63</f>
        <v>0</v>
      </c>
      <c r="K21" s="40">
        <f>+'24-02-010 Ind. A.Téc SENADIS'!V63</f>
        <v>0</v>
      </c>
      <c r="L21" s="40">
        <f>+'24-02-010 Ind. A.Téc SENADIS'!W63</f>
        <v>0</v>
      </c>
      <c r="M21" s="40">
        <f>+'24-02-010 Ind. A.Téc SENADIS'!X63</f>
        <v>0</v>
      </c>
      <c r="N21" s="40">
        <f>+'24-02-010 Ind. A.Téc SENADIS'!Y63</f>
        <v>0</v>
      </c>
      <c r="O21" s="40">
        <f>+'24-02-010 Ind. A.Téc SENADIS'!Z63</f>
        <v>0</v>
      </c>
      <c r="P21" s="40">
        <f>+'24-02-010 Ind. A.Téc SENADIS'!AA63</f>
        <v>0</v>
      </c>
      <c r="Q21" s="40">
        <f>+'24-02-010 Ind. A.Téc SENADIS'!AB63</f>
        <v>0</v>
      </c>
      <c r="R21" s="40">
        <f>+'24-02-010 Ind. A.Téc SENADIS'!AC63</f>
        <v>0</v>
      </c>
      <c r="S21" s="40">
        <f>+'24-02-010 Ind. A.Téc SENADIS'!AD63</f>
        <v>0</v>
      </c>
      <c r="T21" s="40">
        <f>+'24-02-010 Ind. A.Téc SENADIS'!AE63</f>
        <v>0</v>
      </c>
      <c r="U21" s="40">
        <f>+'24-02-010 Ind. A.Téc SENADIS'!AF63</f>
        <v>0</v>
      </c>
      <c r="V21" s="40">
        <f>+'24-02-010 Ind. A.Téc SENADIS'!AG63</f>
        <v>0</v>
      </c>
      <c r="W21" s="40">
        <f>+'24-02-010 Ind. A.Téc SENADIS'!AH63</f>
        <v>0</v>
      </c>
      <c r="X21" s="61">
        <f>+'24-02-010 Ind. A.Téc SENADIS'!AI63</f>
        <v>0</v>
      </c>
      <c r="Y21" s="61">
        <f>+'24-02-010 Ind. A.Téc SENADIS'!AJ63</f>
        <v>0</v>
      </c>
    </row>
    <row r="22" spans="1:25" ht="24.75" customHeight="1" x14ac:dyDescent="0.25">
      <c r="A22" s="62" t="s">
        <v>81</v>
      </c>
      <c r="B22" s="40">
        <f>+'24-02-010 Ind. A.Téc SENADIS'!J67</f>
        <v>0</v>
      </c>
      <c r="C22" s="40">
        <f>+'24-02-010 Ind. A.Téc SENADIS'!K67</f>
        <v>0</v>
      </c>
      <c r="D22" s="40">
        <f>+'24-02-010 Ind. A.Téc SENADIS'!M64</f>
        <v>0</v>
      </c>
      <c r="E22" s="40">
        <f>+'24-02-010 Ind. A.Téc SENADIS'!N64</f>
        <v>0</v>
      </c>
      <c r="F22" s="40">
        <f>+'24-02-010 Ind. A.Téc SENADIS'!O64</f>
        <v>0</v>
      </c>
      <c r="G22" s="40">
        <f>+'24-02-010 Ind. A.Téc SENADIS'!R64</f>
        <v>0</v>
      </c>
      <c r="H22" s="40">
        <f>+'24-02-010 Ind. A.Téc SENADIS'!S64</f>
        <v>0</v>
      </c>
      <c r="I22" s="40">
        <f>+'24-02-010 Ind. A.Téc SENADIS'!T64</f>
        <v>0</v>
      </c>
      <c r="J22" s="40">
        <f>+'24-02-010 Ind. A.Téc SENADIS'!U67</f>
        <v>0</v>
      </c>
      <c r="K22" s="40">
        <f>+'24-02-010 Ind. A.Téc SENADIS'!V64</f>
        <v>0</v>
      </c>
      <c r="L22" s="40">
        <f>+'24-02-010 Ind. A.Téc SENADIS'!W64</f>
        <v>0</v>
      </c>
      <c r="M22" s="40">
        <f>+'24-02-010 Ind. A.Téc SENADIS'!X64</f>
        <v>0</v>
      </c>
      <c r="N22" s="40">
        <f>+'24-02-010 Ind. A.Téc SENADIS'!Y67</f>
        <v>0</v>
      </c>
      <c r="O22" s="40">
        <f>+'24-02-010 Ind. A.Téc SENADIS'!Z64</f>
        <v>0</v>
      </c>
      <c r="P22" s="40">
        <f>+'24-02-010 Ind. A.Téc SENADIS'!AA64</f>
        <v>0</v>
      </c>
      <c r="Q22" s="40">
        <f>+'24-02-010 Ind. A.Téc SENADIS'!AB64</f>
        <v>0</v>
      </c>
      <c r="R22" s="40">
        <f>+'24-02-010 Ind. A.Téc SENADIS'!AC67</f>
        <v>0</v>
      </c>
      <c r="S22" s="40">
        <f>+'24-02-010 Ind. A.Téc SENADIS'!AD64</f>
        <v>0</v>
      </c>
      <c r="T22" s="40">
        <f>+'24-02-010 Ind. A.Téc SENADIS'!AE64</f>
        <v>0</v>
      </c>
      <c r="U22" s="40">
        <f>+'24-02-010 Ind. A.Téc SENADIS'!AF64</f>
        <v>0</v>
      </c>
      <c r="V22" s="40">
        <f>+'24-02-010 Ind. A.Téc SENADIS'!AG67</f>
        <v>0</v>
      </c>
      <c r="W22" s="40">
        <f>+'24-02-010 Ind. A.Téc SENADIS'!AH67</f>
        <v>0</v>
      </c>
      <c r="X22" s="61">
        <f>+'24-02-010 Ind. A.Téc SENADIS'!AI67</f>
        <v>0</v>
      </c>
      <c r="Y22" s="61">
        <f>+'24-02-010 Ind. A.Téc SENADIS'!AJ67</f>
        <v>0</v>
      </c>
    </row>
    <row r="23" spans="1:25" ht="24.75" customHeight="1" x14ac:dyDescent="0.25">
      <c r="A23" s="62" t="s">
        <v>71</v>
      </c>
      <c r="B23" s="40">
        <f>+'24-02-010 Ind. A.Téc SENADIS'!J71</f>
        <v>0</v>
      </c>
      <c r="C23" s="40">
        <f>+'24-02-010 Ind. A.Téc SENADIS'!K71</f>
        <v>0</v>
      </c>
      <c r="D23" s="40">
        <f>+'24-02-010 Ind. A.Téc SENADIS'!M71</f>
        <v>0</v>
      </c>
      <c r="E23" s="40">
        <f>+'24-02-010 Ind. A.Téc SENADIS'!N71</f>
        <v>0</v>
      </c>
      <c r="F23" s="40">
        <f>+'24-02-010 Ind. A.Téc SENADIS'!O71</f>
        <v>0</v>
      </c>
      <c r="G23" s="40">
        <f>+'24-02-010 Ind. A.Téc SENADIS'!R71</f>
        <v>0</v>
      </c>
      <c r="H23" s="40">
        <f>+'24-02-010 Ind. A.Téc SENADIS'!S71</f>
        <v>0</v>
      </c>
      <c r="I23" s="40">
        <f>+'24-02-010 Ind. A.Téc SENADIS'!T71</f>
        <v>0</v>
      </c>
      <c r="J23" s="40">
        <f>+'24-02-010 Ind. A.Téc SENADIS'!U71</f>
        <v>0</v>
      </c>
      <c r="K23" s="40">
        <f>+'24-02-010 Ind. A.Téc SENADIS'!V71</f>
        <v>0</v>
      </c>
      <c r="L23" s="40">
        <f>+'24-02-010 Ind. A.Téc SENADIS'!W71</f>
        <v>0</v>
      </c>
      <c r="M23" s="40">
        <f>+'24-02-010 Ind. A.Téc SENADIS'!X71</f>
        <v>0</v>
      </c>
      <c r="N23" s="40">
        <f>+'24-02-010 Ind. A.Téc SENADIS'!Y71</f>
        <v>0</v>
      </c>
      <c r="O23" s="40">
        <f>+'24-02-010 Ind. A.Téc SENADIS'!Z71</f>
        <v>0</v>
      </c>
      <c r="P23" s="40">
        <f>+'24-02-010 Ind. A.Téc SENADIS'!AA71</f>
        <v>0</v>
      </c>
      <c r="Q23" s="40">
        <f>+'24-02-010 Ind. A.Téc SENADIS'!AB71</f>
        <v>0</v>
      </c>
      <c r="R23" s="40">
        <f>+'24-02-010 Ind. A.Téc SENADIS'!AC71</f>
        <v>0</v>
      </c>
      <c r="S23" s="40">
        <f>+'24-02-010 Ind. A.Téc SENADIS'!AD71</f>
        <v>0</v>
      </c>
      <c r="T23" s="40">
        <f>+'24-02-010 Ind. A.Téc SENADIS'!AE71</f>
        <v>0</v>
      </c>
      <c r="U23" s="40">
        <f>+'24-02-010 Ind. A.Téc SENADIS'!AF71</f>
        <v>0</v>
      </c>
      <c r="V23" s="40">
        <f>+'24-02-010 Ind. A.Téc SENADIS'!AG71</f>
        <v>0</v>
      </c>
      <c r="W23" s="40">
        <f>+'24-02-010 Ind. A.Téc SENADIS'!AH71</f>
        <v>0</v>
      </c>
      <c r="X23" s="61">
        <f>+'24-02-010 Ind. A.Téc SENADIS'!AI71</f>
        <v>0</v>
      </c>
      <c r="Y23" s="61">
        <f>+'24-02-010 Ind. A.Téc SENADIS'!AJ71</f>
        <v>0</v>
      </c>
    </row>
    <row r="24" spans="1:25" ht="24.75" customHeight="1" x14ac:dyDescent="0.25">
      <c r="A24" s="63" t="s">
        <v>73</v>
      </c>
      <c r="B24" s="40">
        <f>+'24-02-010 Ind. A.Téc SENADIS'!J75</f>
        <v>1802279000</v>
      </c>
      <c r="C24" s="40">
        <f>+'24-02-010 Ind. A.Téc SENADIS'!K75</f>
        <v>1802279000</v>
      </c>
      <c r="D24" s="40">
        <f>+'24-02-010 Ind. A.Téc SENADIS'!M75</f>
        <v>0</v>
      </c>
      <c r="E24" s="40">
        <f>+'24-02-010 Ind. A.Téc SENADIS'!N75</f>
        <v>0</v>
      </c>
      <c r="F24" s="40">
        <f>+'24-02-010 Ind. A.Téc SENADIS'!O75</f>
        <v>0</v>
      </c>
      <c r="G24" s="40">
        <f>+'24-02-010 Ind. A.Téc SENADIS'!R75</f>
        <v>0</v>
      </c>
      <c r="H24" s="40">
        <f>+'24-02-010 Ind. A.Téc SENADIS'!S75</f>
        <v>0</v>
      </c>
      <c r="I24" s="40">
        <f>+'24-02-010 Ind. A.Téc SENADIS'!T75</f>
        <v>0</v>
      </c>
      <c r="J24" s="40">
        <f>+'24-02-010 Ind. A.Téc SENADIS'!U75</f>
        <v>0</v>
      </c>
      <c r="K24" s="40">
        <f>+'24-02-010 Ind. A.Téc SENADIS'!V75</f>
        <v>901139500</v>
      </c>
      <c r="L24" s="40">
        <f>+'24-02-010 Ind. A.Téc SENADIS'!W75</f>
        <v>0</v>
      </c>
      <c r="M24" s="40">
        <f>+'24-02-010 Ind. A.Téc SENADIS'!X75</f>
        <v>0</v>
      </c>
      <c r="N24" s="40">
        <f>+'24-02-010 Ind. A.Téc SENADIS'!Y75</f>
        <v>901139500</v>
      </c>
      <c r="O24" s="40">
        <f>+'24-02-010 Ind. A.Téc SENADIS'!Z75</f>
        <v>0</v>
      </c>
      <c r="P24" s="40">
        <f>+'24-02-010 Ind. A.Téc SENADIS'!AA75</f>
        <v>0</v>
      </c>
      <c r="Q24" s="40">
        <f>+'24-02-010 Ind. A.Téc SENADIS'!AB75</f>
        <v>0</v>
      </c>
      <c r="R24" s="40">
        <f>+'24-02-010 Ind. A.Téc SENADIS'!AC75</f>
        <v>0</v>
      </c>
      <c r="S24" s="40">
        <f>+'24-02-010 Ind. A.Téc SENADIS'!AD75</f>
        <v>0</v>
      </c>
      <c r="T24" s="40">
        <f>+'24-02-010 Ind. A.Téc SENADIS'!AE75</f>
        <v>0</v>
      </c>
      <c r="U24" s="40">
        <f>+'24-02-010 Ind. A.Téc SENADIS'!AF75</f>
        <v>0</v>
      </c>
      <c r="V24" s="40">
        <f>+'24-02-010 Ind. A.Téc SENADIS'!AG75</f>
        <v>0</v>
      </c>
      <c r="W24" s="40">
        <f>+'24-02-010 Ind. A.Téc SENADIS'!AH75</f>
        <v>901139500</v>
      </c>
      <c r="X24" s="61">
        <f>+'24-02-010 Ind. A.Téc SENADIS'!AI75</f>
        <v>0.5</v>
      </c>
      <c r="Y24" s="61">
        <f>+'24-02-010 Ind. A.Téc SENADIS'!AJ75</f>
        <v>1</v>
      </c>
    </row>
    <row r="25" spans="1:25" ht="34.5" customHeight="1" x14ac:dyDescent="0.25">
      <c r="A25" s="65" t="str">
        <f>"TOTAL ASIG."&amp;" "&amp;$A$5</f>
        <v>TOTAL ASIG. 24-02-010 "Programa de Ayudas Técnicas - SENADIS"</v>
      </c>
      <c r="B25" s="66">
        <f>SUM(B8:B24)</f>
        <v>1802279000</v>
      </c>
      <c r="C25" s="66">
        <f t="shared" ref="C25:V25" si="0">SUM(C8:C24)</f>
        <v>1802279000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901139500</v>
      </c>
      <c r="L25" s="66">
        <f t="shared" si="0"/>
        <v>0</v>
      </c>
      <c r="M25" s="66">
        <f t="shared" si="0"/>
        <v>0</v>
      </c>
      <c r="N25" s="66">
        <f t="shared" si="0"/>
        <v>901139500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901139500</v>
      </c>
      <c r="X25" s="67">
        <f>+'24-02-010 Ind. A.Téc SENADIS'!AI76</f>
        <v>0.5</v>
      </c>
      <c r="Y25" s="67">
        <f>'24-02-010 Ind. A.Téc SENADIS'!AJ76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2CD6A-7EB8-48D2-A60E-C15BD7365A24}">
  <sheetPr codeName="Hoja7">
    <tabColor rgb="FF007DB5"/>
    <pageSetUpPr fitToPage="1"/>
  </sheetPr>
  <dimension ref="A1:DB95"/>
  <sheetViews>
    <sheetView zoomScaleNormal="100" workbookViewId="0">
      <pane xSplit="20" ySplit="7" topLeftCell="U67" activePane="bottomRight" state="frozen"/>
      <selection pane="topRight" activeCell="U1" sqref="U1"/>
      <selection pane="bottomLeft" activeCell="A8" sqref="A8"/>
      <selection pane="bottomRight" activeCell="Y77" sqref="Y77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17.42578125" style="2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18" width="12.85546875" style="49" hidden="1" customWidth="1" outlineLevel="1"/>
    <col min="19" max="20" width="12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84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4030853000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137</v>
      </c>
      <c r="D73" s="34">
        <v>45772</v>
      </c>
      <c r="E73" s="26" t="s">
        <v>103</v>
      </c>
      <c r="F73" s="27" t="s">
        <v>133</v>
      </c>
      <c r="G73" s="26"/>
      <c r="H73" s="36"/>
      <c r="I73" s="38"/>
      <c r="J73" s="78"/>
      <c r="K73" s="41">
        <v>4030853000</v>
      </c>
      <c r="L73" s="39" t="s">
        <v>99</v>
      </c>
      <c r="M73" s="31"/>
      <c r="N73" s="42"/>
      <c r="O73" s="31"/>
      <c r="P73" s="43"/>
      <c r="Q73" s="43"/>
      <c r="R73" s="19"/>
      <c r="S73" s="19"/>
      <c r="T73" s="19"/>
      <c r="U73" s="8">
        <f>SUM(R73:T73)</f>
        <v>0</v>
      </c>
      <c r="V73" s="19"/>
      <c r="W73" s="19">
        <v>2821597100</v>
      </c>
      <c r="X73" s="19"/>
      <c r="Y73" s="8">
        <f>SUM(V73:X73)</f>
        <v>2821597100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2821597100</v>
      </c>
      <c r="AI73" s="20">
        <f>IF(ISERROR(AH73/J72),0,AH73/J72)</f>
        <v>0.7</v>
      </c>
      <c r="AJ73" s="20">
        <f>IF(ISERROR(AH73/$AH$76),"-",AH73/$AH$76)</f>
        <v>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/>
      <c r="D74" s="34"/>
      <c r="E74" s="26"/>
      <c r="F74" s="26"/>
      <c r="G74" s="44"/>
      <c r="H74" s="36"/>
      <c r="I74" s="38"/>
      <c r="J74" s="78"/>
      <c r="K74" s="41"/>
      <c r="L74" s="39"/>
      <c r="M74" s="31"/>
      <c r="N74" s="42"/>
      <c r="O74" s="31"/>
      <c r="P74" s="43"/>
      <c r="Q74" s="43"/>
      <c r="R74" s="19"/>
      <c r="S74" s="19"/>
      <c r="T74" s="19"/>
      <c r="U74" s="8">
        <f>SUM(R74:T74)</f>
        <v>0</v>
      </c>
      <c r="V74" s="19"/>
      <c r="W74" s="19"/>
      <c r="X74" s="19"/>
      <c r="Y74" s="8">
        <f>SUM(V74:X74)</f>
        <v>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0</v>
      </c>
      <c r="AI74" s="20">
        <f>IF(ISERROR(AH74/J73),0,AH74/J73)</f>
        <v>0</v>
      </c>
      <c r="AJ74" s="20">
        <f>IF(ISERROR(AH74/$AH$76),"-",AH74/$AH$76)</f>
        <v>0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4030853000</v>
      </c>
      <c r="K75" s="56">
        <f>SUM(K73:K73)</f>
        <v>4030853000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 t="shared" ref="R75:AH75" si="16">SUM(R73:R73)</f>
        <v>0</v>
      </c>
      <c r="S75" s="56">
        <f t="shared" si="16"/>
        <v>0</v>
      </c>
      <c r="T75" s="56">
        <f t="shared" si="16"/>
        <v>0</v>
      </c>
      <c r="U75" s="56">
        <f t="shared" si="16"/>
        <v>0</v>
      </c>
      <c r="V75" s="56">
        <f t="shared" si="16"/>
        <v>0</v>
      </c>
      <c r="W75" s="56">
        <f t="shared" si="16"/>
        <v>2821597100</v>
      </c>
      <c r="X75" s="56">
        <f t="shared" si="16"/>
        <v>0</v>
      </c>
      <c r="Y75" s="56">
        <f t="shared" si="16"/>
        <v>2821597100</v>
      </c>
      <c r="Z75" s="56">
        <f t="shared" si="16"/>
        <v>0</v>
      </c>
      <c r="AA75" s="56">
        <f t="shared" si="16"/>
        <v>0</v>
      </c>
      <c r="AB75" s="56">
        <f t="shared" si="16"/>
        <v>0</v>
      </c>
      <c r="AC75" s="56">
        <f t="shared" si="16"/>
        <v>0</v>
      </c>
      <c r="AD75" s="56">
        <f t="shared" si="16"/>
        <v>0</v>
      </c>
      <c r="AE75" s="56">
        <f t="shared" si="16"/>
        <v>0</v>
      </c>
      <c r="AF75" s="56">
        <f t="shared" si="16"/>
        <v>0</v>
      </c>
      <c r="AG75" s="56">
        <f t="shared" si="16"/>
        <v>0</v>
      </c>
      <c r="AH75" s="56">
        <f t="shared" si="16"/>
        <v>2821597100</v>
      </c>
      <c r="AI75" s="59">
        <f>IF(ISERROR(AH75/J75),0,AH75/J75)</f>
        <v>0.7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24-02-012 "Programas de Alimentación - JUNAEB"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4030853000</v>
      </c>
      <c r="K76" s="66">
        <f t="shared" ref="K76:AH76" si="17">SUM(K11,K15,K19,K23,K27,K31,K35,K39,K43,K47,K51,K55,K59,K63,K67,K71,K75)</f>
        <v>4030853000</v>
      </c>
      <c r="L76" s="66">
        <f t="shared" si="17"/>
        <v>0</v>
      </c>
      <c r="M76" s="66">
        <f t="shared" si="17"/>
        <v>0</v>
      </c>
      <c r="N76" s="66">
        <f t="shared" si="17"/>
        <v>0</v>
      </c>
      <c r="O76" s="66">
        <f t="shared" si="17"/>
        <v>0</v>
      </c>
      <c r="P76" s="66">
        <f t="shared" si="17"/>
        <v>0</v>
      </c>
      <c r="Q76" s="66">
        <f t="shared" si="17"/>
        <v>0</v>
      </c>
      <c r="R76" s="66">
        <f t="shared" si="17"/>
        <v>0</v>
      </c>
      <c r="S76" s="66">
        <f t="shared" si="17"/>
        <v>0</v>
      </c>
      <c r="T76" s="66">
        <f t="shared" si="17"/>
        <v>0</v>
      </c>
      <c r="U76" s="66">
        <f t="shared" si="17"/>
        <v>0</v>
      </c>
      <c r="V76" s="66">
        <f t="shared" si="17"/>
        <v>0</v>
      </c>
      <c r="W76" s="66">
        <f t="shared" si="17"/>
        <v>2821597100</v>
      </c>
      <c r="X76" s="66">
        <f t="shared" si="17"/>
        <v>0</v>
      </c>
      <c r="Y76" s="66">
        <f t="shared" si="17"/>
        <v>2821597100</v>
      </c>
      <c r="Z76" s="66">
        <f t="shared" si="17"/>
        <v>0</v>
      </c>
      <c r="AA76" s="66">
        <f t="shared" si="17"/>
        <v>0</v>
      </c>
      <c r="AB76" s="66">
        <f t="shared" si="17"/>
        <v>0</v>
      </c>
      <c r="AC76" s="66">
        <f t="shared" si="17"/>
        <v>0</v>
      </c>
      <c r="AD76" s="66">
        <f t="shared" si="17"/>
        <v>0</v>
      </c>
      <c r="AE76" s="66">
        <f t="shared" si="17"/>
        <v>0</v>
      </c>
      <c r="AF76" s="66">
        <f t="shared" si="17"/>
        <v>0</v>
      </c>
      <c r="AG76" s="66">
        <f t="shared" si="17"/>
        <v>0</v>
      </c>
      <c r="AH76" s="66">
        <f t="shared" si="17"/>
        <v>2821597100</v>
      </c>
      <c r="AI76" s="68">
        <f>IF(ISERROR(AH76/J76),0,AH76/J76)</f>
        <v>0.7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C5E81130-D42E-4024-85DF-D6587CC428FF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823E8656-F84D-4947-A582-57D1275F3D55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A1295E8F-13E1-46D7-80A9-473B153AA928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8FB98CEF-9CCC-417D-A82A-1A97DB303E91}">
      <formula1>42005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EC106E30-BAF3-4478-8E07-B2133F95D97D}"/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E73:G74 P73:Q74 P65:Q66 L65:L66 E65:G66 C65:C66" xr:uid="{56279102-F113-4C57-A80A-65D8734EADA7}">
      <formula1>255</formula1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72BE03D8-27C6-442B-81C3-86289C2C4060}">
      <formula1>255</formula1>
    </dataValidation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R65:T66 AD65:AF66 Z65:AB66 V65:X66" xr:uid="{92BDA4F9-2C94-4C0F-8B1D-44D53493428F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BD501-0B6F-4503-83FC-A207AA6E0CB5}">
  <sheetPr codeName="Hoja8">
    <tabColor rgb="FF33CCFF"/>
    <pageSetUpPr fitToPage="1"/>
  </sheetPr>
  <dimension ref="A1:Y42"/>
  <sheetViews>
    <sheetView topLeftCell="A9" zoomScaleNormal="100" workbookViewId="0">
      <selection activeCell="A3" sqref="A3:Y3"/>
    </sheetView>
  </sheetViews>
  <sheetFormatPr baseColWidth="10" defaultColWidth="11.42578125" defaultRowHeight="10.5" outlineLevelCol="1" x14ac:dyDescent="0.25"/>
  <cols>
    <col min="1" max="1" width="51.5703125" style="46" customWidth="1"/>
    <col min="2" max="2" width="15.7109375" style="49" customWidth="1"/>
    <col min="3" max="3" width="15.7109375" style="46" customWidth="1"/>
    <col min="4" max="4" width="10" style="46" hidden="1" customWidth="1"/>
    <col min="5" max="5" width="10.28515625" style="46" hidden="1" customWidth="1"/>
    <col min="6" max="6" width="9.85546875" style="46" hidden="1" customWidth="1"/>
    <col min="7" max="9" width="15.7109375" style="49" hidden="1" customWidth="1" outlineLevel="1"/>
    <col min="10" max="10" width="15.7109375" style="49" customWidth="1" collapsed="1"/>
    <col min="11" max="13" width="15.7109375" style="49" customWidth="1" outlineLevel="1"/>
    <col min="14" max="14" width="15.7109375" style="49" customWidth="1"/>
    <col min="15" max="17" width="15.7109375" style="49" hidden="1" customWidth="1" outlineLevel="1"/>
    <col min="18" max="18" width="15.7109375" style="49" customWidth="1" collapsed="1"/>
    <col min="19" max="21" width="15.7109375" style="49" hidden="1" customWidth="1" outlineLevel="1"/>
    <col min="22" max="22" width="15.7109375" style="49" customWidth="1" collapsed="1"/>
    <col min="23" max="23" width="15.7109375" style="49" customWidth="1"/>
    <col min="24" max="25" width="15.7109375" style="64" customWidth="1"/>
    <col min="26" max="16384" width="11.42578125" style="2"/>
  </cols>
  <sheetData>
    <row r="1" spans="1:25" s="1" customFormat="1" ht="15" customHeight="1" x14ac:dyDescent="0.25">
      <c r="A1" s="98" t="s">
        <v>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</row>
    <row r="2" spans="1:25" s="1" customFormat="1" ht="1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s="1" customFormat="1" ht="15" customHeight="1" x14ac:dyDescent="0.25">
      <c r="A3" s="81" t="s">
        <v>251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1:25" s="1" customFormat="1" ht="1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</row>
    <row r="5" spans="1:25" ht="38.25" customHeight="1" x14ac:dyDescent="0.25">
      <c r="A5" s="99" t="s">
        <v>84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1"/>
    </row>
    <row r="6" spans="1:25" s="46" customFormat="1" ht="26.25" customHeight="1" x14ac:dyDescent="0.25">
      <c r="A6" s="87" t="s">
        <v>4</v>
      </c>
      <c r="B6" s="93" t="s">
        <v>10</v>
      </c>
      <c r="C6" s="93" t="s">
        <v>75</v>
      </c>
      <c r="D6" s="95" t="s">
        <v>13</v>
      </c>
      <c r="E6" s="96"/>
      <c r="F6" s="97"/>
      <c r="G6" s="85" t="s">
        <v>16</v>
      </c>
      <c r="H6" s="85"/>
      <c r="I6" s="85"/>
      <c r="J6" s="93" t="s">
        <v>17</v>
      </c>
      <c r="K6" s="85" t="s">
        <v>16</v>
      </c>
      <c r="L6" s="85"/>
      <c r="M6" s="85"/>
      <c r="N6" s="93" t="s">
        <v>18</v>
      </c>
      <c r="O6" s="85" t="s">
        <v>16</v>
      </c>
      <c r="P6" s="85"/>
      <c r="Q6" s="85"/>
      <c r="R6" s="93" t="s">
        <v>19</v>
      </c>
      <c r="S6" s="85" t="s">
        <v>16</v>
      </c>
      <c r="T6" s="85"/>
      <c r="U6" s="85"/>
      <c r="V6" s="93" t="s">
        <v>20</v>
      </c>
      <c r="W6" s="93" t="s">
        <v>21</v>
      </c>
      <c r="X6" s="102" t="s">
        <v>76</v>
      </c>
      <c r="Y6" s="102"/>
    </row>
    <row r="7" spans="1:25" s="46" customFormat="1" ht="31.5" x14ac:dyDescent="0.25">
      <c r="A7" s="87"/>
      <c r="B7" s="94"/>
      <c r="C7" s="94"/>
      <c r="D7" s="53" t="s">
        <v>26</v>
      </c>
      <c r="E7" s="53" t="s">
        <v>27</v>
      </c>
      <c r="F7" s="53" t="s">
        <v>28</v>
      </c>
      <c r="G7" s="53" t="s">
        <v>29</v>
      </c>
      <c r="H7" s="53" t="s">
        <v>30</v>
      </c>
      <c r="I7" s="53" t="s">
        <v>31</v>
      </c>
      <c r="J7" s="94"/>
      <c r="K7" s="53" t="s">
        <v>32</v>
      </c>
      <c r="L7" s="53" t="s">
        <v>33</v>
      </c>
      <c r="M7" s="53" t="s">
        <v>34</v>
      </c>
      <c r="N7" s="94"/>
      <c r="O7" s="53" t="s">
        <v>35</v>
      </c>
      <c r="P7" s="53" t="s">
        <v>36</v>
      </c>
      <c r="Q7" s="53" t="s">
        <v>37</v>
      </c>
      <c r="R7" s="94"/>
      <c r="S7" s="53" t="s">
        <v>38</v>
      </c>
      <c r="T7" s="53" t="s">
        <v>39</v>
      </c>
      <c r="U7" s="53" t="s">
        <v>77</v>
      </c>
      <c r="V7" s="94"/>
      <c r="W7" s="94"/>
      <c r="X7" s="54" t="s">
        <v>41</v>
      </c>
      <c r="Y7" s="54" t="s">
        <v>78</v>
      </c>
    </row>
    <row r="8" spans="1:25" ht="24.75" customHeight="1" x14ac:dyDescent="0.25">
      <c r="A8" s="60" t="s">
        <v>43</v>
      </c>
      <c r="B8" s="40">
        <f>+'24-02-012 Ind. Alim - JUNAEB'!J11</f>
        <v>0</v>
      </c>
      <c r="C8" s="40">
        <f>+'24-02-012 Ind. Alim - JUNAEB'!K11</f>
        <v>0</v>
      </c>
      <c r="D8" s="40">
        <f>+'24-02-012 Ind. Alim - JUNAEB'!M11</f>
        <v>0</v>
      </c>
      <c r="E8" s="40">
        <f>+'24-02-012 Ind. Alim - JUNAEB'!N11</f>
        <v>0</v>
      </c>
      <c r="F8" s="40">
        <f>+'24-02-012 Ind. Alim - JUNAEB'!O11</f>
        <v>0</v>
      </c>
      <c r="G8" s="40">
        <f>+'24-02-012 Ind. Alim - JUNAEB'!R11</f>
        <v>0</v>
      </c>
      <c r="H8" s="40">
        <f>+'24-02-012 Ind. Alim - JUNAEB'!S11</f>
        <v>0</v>
      </c>
      <c r="I8" s="40">
        <f>+'24-02-012 Ind. Alim - JUNAEB'!T11</f>
        <v>0</v>
      </c>
      <c r="J8" s="40">
        <f>+'24-02-012 Ind. Alim - JUNAEB'!U11</f>
        <v>0</v>
      </c>
      <c r="K8" s="40">
        <f>+'24-02-012 Ind. Alim - JUNAEB'!V11</f>
        <v>0</v>
      </c>
      <c r="L8" s="40">
        <f>+'24-02-012 Ind. Alim - JUNAEB'!W11</f>
        <v>0</v>
      </c>
      <c r="M8" s="40">
        <f>+'24-02-012 Ind. Alim - JUNAEB'!X11</f>
        <v>0</v>
      </c>
      <c r="N8" s="40">
        <f>+'24-02-012 Ind. Alim - JUNAEB'!Y11</f>
        <v>0</v>
      </c>
      <c r="O8" s="40">
        <f>+'24-02-012 Ind. Alim - JUNAEB'!Z11</f>
        <v>0</v>
      </c>
      <c r="P8" s="40">
        <f>+'24-02-012 Ind. Alim - JUNAEB'!AA11</f>
        <v>0</v>
      </c>
      <c r="Q8" s="40">
        <f>+'24-02-012 Ind. Alim - JUNAEB'!AB11</f>
        <v>0</v>
      </c>
      <c r="R8" s="40">
        <f>+'24-02-012 Ind. Alim - JUNAEB'!AC11</f>
        <v>0</v>
      </c>
      <c r="S8" s="40">
        <f>+'24-02-012 Ind. Alim - JUNAEB'!AD11</f>
        <v>0</v>
      </c>
      <c r="T8" s="40">
        <f>+'24-02-012 Ind. Alim - JUNAEB'!AE11</f>
        <v>0</v>
      </c>
      <c r="U8" s="40">
        <f>+'24-02-012 Ind. Alim - JUNAEB'!AF11</f>
        <v>0</v>
      </c>
      <c r="V8" s="40">
        <f>+'24-02-012 Ind. Alim - JUNAEB'!AG11</f>
        <v>0</v>
      </c>
      <c r="W8" s="40">
        <f>+'24-02-012 Ind. Alim - JUNAEB'!AH11</f>
        <v>0</v>
      </c>
      <c r="X8" s="61">
        <f>+'24-02-012 Ind. Alim - JUNAEB'!AI11</f>
        <v>0</v>
      </c>
      <c r="Y8" s="61">
        <f>+'24-02-012 Ind. Alim - JUNAEB'!AJ11</f>
        <v>0</v>
      </c>
    </row>
    <row r="9" spans="1:25" ht="24.75" customHeight="1" x14ac:dyDescent="0.25">
      <c r="A9" s="60" t="s">
        <v>45</v>
      </c>
      <c r="B9" s="40">
        <f>+'24-02-012 Ind. Alim - JUNAEB'!J15</f>
        <v>0</v>
      </c>
      <c r="C9" s="40">
        <f>+'24-02-012 Ind. Alim - JUNAEB'!K15</f>
        <v>0</v>
      </c>
      <c r="D9" s="40">
        <f>+'24-02-012 Ind. Alim - JUNAEB'!M15</f>
        <v>0</v>
      </c>
      <c r="E9" s="40">
        <f>+'24-02-012 Ind. Alim - JUNAEB'!N15</f>
        <v>0</v>
      </c>
      <c r="F9" s="40">
        <f>+'24-02-012 Ind. Alim - JUNAEB'!O15</f>
        <v>0</v>
      </c>
      <c r="G9" s="40">
        <f>+'24-02-012 Ind. Alim - JUNAEB'!R15</f>
        <v>0</v>
      </c>
      <c r="H9" s="40">
        <f>+'24-02-012 Ind. Alim - JUNAEB'!S15</f>
        <v>0</v>
      </c>
      <c r="I9" s="40">
        <f>+'24-02-012 Ind. Alim - JUNAEB'!T15</f>
        <v>0</v>
      </c>
      <c r="J9" s="40">
        <f>+'24-02-012 Ind. Alim - JUNAEB'!U15</f>
        <v>0</v>
      </c>
      <c r="K9" s="40">
        <f>+'24-02-012 Ind. Alim - JUNAEB'!V15</f>
        <v>0</v>
      </c>
      <c r="L9" s="40">
        <f>+'24-02-012 Ind. Alim - JUNAEB'!W15</f>
        <v>0</v>
      </c>
      <c r="M9" s="40">
        <f>+'24-02-012 Ind. Alim - JUNAEB'!X15</f>
        <v>0</v>
      </c>
      <c r="N9" s="40">
        <f>+'24-02-012 Ind. Alim - JUNAEB'!Y15</f>
        <v>0</v>
      </c>
      <c r="O9" s="40">
        <f>+'24-02-012 Ind. Alim - JUNAEB'!Z15</f>
        <v>0</v>
      </c>
      <c r="P9" s="40">
        <f>+'24-02-012 Ind. Alim - JUNAEB'!AA15</f>
        <v>0</v>
      </c>
      <c r="Q9" s="40">
        <f>+'24-02-012 Ind. Alim - JUNAEB'!AB15</f>
        <v>0</v>
      </c>
      <c r="R9" s="40">
        <f>+'24-02-012 Ind. Alim - JUNAEB'!AC15</f>
        <v>0</v>
      </c>
      <c r="S9" s="40">
        <f>+'24-02-012 Ind. Alim - JUNAEB'!AD15</f>
        <v>0</v>
      </c>
      <c r="T9" s="40">
        <f>+'24-02-012 Ind. Alim - JUNAEB'!AE15</f>
        <v>0</v>
      </c>
      <c r="U9" s="40">
        <f>+'24-02-012 Ind. Alim - JUNAEB'!AF15</f>
        <v>0</v>
      </c>
      <c r="V9" s="40">
        <f>+'24-02-012 Ind. Alim - JUNAEB'!AG15</f>
        <v>0</v>
      </c>
      <c r="W9" s="40">
        <f>+'24-02-012 Ind. Alim - JUNAEB'!AH15</f>
        <v>0</v>
      </c>
      <c r="X9" s="61">
        <f>+'24-02-012 Ind. Alim - JUNAEB'!AI15</f>
        <v>0</v>
      </c>
      <c r="Y9" s="61">
        <f>+'24-02-012 Ind. Alim - JUNAEB'!AJ15</f>
        <v>0</v>
      </c>
    </row>
    <row r="10" spans="1:25" ht="24.75" customHeight="1" x14ac:dyDescent="0.25">
      <c r="A10" s="60" t="s">
        <v>47</v>
      </c>
      <c r="B10" s="40">
        <f>+'24-02-012 Ind. Alim - JUNAEB'!J19</f>
        <v>0</v>
      </c>
      <c r="C10" s="40">
        <f>+'24-02-012 Ind. Alim - JUNAEB'!K19</f>
        <v>0</v>
      </c>
      <c r="D10" s="40">
        <f>+'24-02-012 Ind. Alim - JUNAEB'!M19</f>
        <v>0</v>
      </c>
      <c r="E10" s="40">
        <f>+'24-02-012 Ind. Alim - JUNAEB'!N19</f>
        <v>0</v>
      </c>
      <c r="F10" s="40">
        <f>+'24-02-012 Ind. Alim - JUNAEB'!O19</f>
        <v>0</v>
      </c>
      <c r="G10" s="40">
        <f>+'24-02-012 Ind. Alim - JUNAEB'!R19</f>
        <v>0</v>
      </c>
      <c r="H10" s="40">
        <f>+'24-02-012 Ind. Alim - JUNAEB'!S19</f>
        <v>0</v>
      </c>
      <c r="I10" s="40">
        <f>+'24-02-012 Ind. Alim - JUNAEB'!T19</f>
        <v>0</v>
      </c>
      <c r="J10" s="40">
        <f>+'24-02-012 Ind. Alim - JUNAEB'!U19</f>
        <v>0</v>
      </c>
      <c r="K10" s="40">
        <f>+'24-02-012 Ind. Alim - JUNAEB'!V19</f>
        <v>0</v>
      </c>
      <c r="L10" s="40">
        <f>+'24-02-012 Ind. Alim - JUNAEB'!W19</f>
        <v>0</v>
      </c>
      <c r="M10" s="40">
        <f>+'24-02-012 Ind. Alim - JUNAEB'!X19</f>
        <v>0</v>
      </c>
      <c r="N10" s="40">
        <f>+'24-02-012 Ind. Alim - JUNAEB'!Y19</f>
        <v>0</v>
      </c>
      <c r="O10" s="40">
        <f>+'24-02-012 Ind. Alim - JUNAEB'!Z19</f>
        <v>0</v>
      </c>
      <c r="P10" s="40">
        <f>+'24-02-012 Ind. Alim - JUNAEB'!AA19</f>
        <v>0</v>
      </c>
      <c r="Q10" s="40">
        <f>+'24-02-012 Ind. Alim - JUNAEB'!AB19</f>
        <v>0</v>
      </c>
      <c r="R10" s="40">
        <f>+'24-02-012 Ind. Alim - JUNAEB'!AC19</f>
        <v>0</v>
      </c>
      <c r="S10" s="40">
        <f>+'24-02-012 Ind. Alim - JUNAEB'!AD19</f>
        <v>0</v>
      </c>
      <c r="T10" s="40">
        <f>+'24-02-012 Ind. Alim - JUNAEB'!AE19</f>
        <v>0</v>
      </c>
      <c r="U10" s="40">
        <f>+'24-02-012 Ind. Alim - JUNAEB'!AF19</f>
        <v>0</v>
      </c>
      <c r="V10" s="40">
        <f>+'24-02-012 Ind. Alim - JUNAEB'!AG19</f>
        <v>0</v>
      </c>
      <c r="W10" s="40">
        <f>+'24-02-012 Ind. Alim - JUNAEB'!AH19</f>
        <v>0</v>
      </c>
      <c r="X10" s="61">
        <f>+'24-02-012 Ind. Alim - JUNAEB'!AI19</f>
        <v>0</v>
      </c>
      <c r="Y10" s="61">
        <f>+'24-02-012 Ind. Alim - JUNAEB'!AJ19</f>
        <v>0</v>
      </c>
    </row>
    <row r="11" spans="1:25" ht="24.75" customHeight="1" x14ac:dyDescent="0.25">
      <c r="A11" s="60" t="s">
        <v>49</v>
      </c>
      <c r="B11" s="40">
        <f>+'24-02-012 Ind. Alim - JUNAEB'!J23</f>
        <v>0</v>
      </c>
      <c r="C11" s="40">
        <f>+'24-02-012 Ind. Alim - JUNAEB'!K23</f>
        <v>0</v>
      </c>
      <c r="D11" s="40">
        <f>+'24-02-012 Ind. Alim - JUNAEB'!M23</f>
        <v>0</v>
      </c>
      <c r="E11" s="40">
        <f>+'24-02-012 Ind. Alim - JUNAEB'!N23</f>
        <v>0</v>
      </c>
      <c r="F11" s="40">
        <f>+'24-02-012 Ind. Alim - JUNAEB'!O23</f>
        <v>0</v>
      </c>
      <c r="G11" s="40">
        <f>+'24-02-012 Ind. Alim - JUNAEB'!R23</f>
        <v>0</v>
      </c>
      <c r="H11" s="40">
        <f>+'24-02-012 Ind. Alim - JUNAEB'!S23</f>
        <v>0</v>
      </c>
      <c r="I11" s="40">
        <f>+'24-02-012 Ind. Alim - JUNAEB'!T23</f>
        <v>0</v>
      </c>
      <c r="J11" s="40">
        <f>+'24-02-012 Ind. Alim - JUNAEB'!U23</f>
        <v>0</v>
      </c>
      <c r="K11" s="40">
        <f>+'24-02-012 Ind. Alim - JUNAEB'!V23</f>
        <v>0</v>
      </c>
      <c r="L11" s="40">
        <f>+'24-02-012 Ind. Alim - JUNAEB'!W23</f>
        <v>0</v>
      </c>
      <c r="M11" s="40">
        <f>+'24-02-012 Ind. Alim - JUNAEB'!X23</f>
        <v>0</v>
      </c>
      <c r="N11" s="40">
        <f>+'24-02-012 Ind. Alim - JUNAEB'!Y23</f>
        <v>0</v>
      </c>
      <c r="O11" s="40">
        <f>+'24-02-012 Ind. Alim - JUNAEB'!Z23</f>
        <v>0</v>
      </c>
      <c r="P11" s="40">
        <f>+'24-02-012 Ind. Alim - JUNAEB'!AA23</f>
        <v>0</v>
      </c>
      <c r="Q11" s="40">
        <f>+'24-02-012 Ind. Alim - JUNAEB'!AB23</f>
        <v>0</v>
      </c>
      <c r="R11" s="40">
        <f>+'24-02-012 Ind. Alim - JUNAEB'!AC23</f>
        <v>0</v>
      </c>
      <c r="S11" s="40">
        <f>+'24-02-012 Ind. Alim - JUNAEB'!AD23</f>
        <v>0</v>
      </c>
      <c r="T11" s="40">
        <f>+'24-02-012 Ind. Alim - JUNAEB'!AE23</f>
        <v>0</v>
      </c>
      <c r="U11" s="40">
        <f>+'24-02-012 Ind. Alim - JUNAEB'!AF23</f>
        <v>0</v>
      </c>
      <c r="V11" s="40">
        <f>+'24-02-012 Ind. Alim - JUNAEB'!AG23</f>
        <v>0</v>
      </c>
      <c r="W11" s="40">
        <f>+'24-02-012 Ind. Alim - JUNAEB'!AH23</f>
        <v>0</v>
      </c>
      <c r="X11" s="61">
        <f>+'24-02-012 Ind. Alim - JUNAEB'!AI23</f>
        <v>0</v>
      </c>
      <c r="Y11" s="61">
        <f>+'24-02-012 Ind. Alim - JUNAEB'!AJ23</f>
        <v>0</v>
      </c>
    </row>
    <row r="12" spans="1:25" ht="24.75" customHeight="1" x14ac:dyDescent="0.25">
      <c r="A12" s="60" t="s">
        <v>51</v>
      </c>
      <c r="B12" s="40">
        <f>+'24-02-012 Ind. Alim - JUNAEB'!J27</f>
        <v>0</v>
      </c>
      <c r="C12" s="40">
        <f>+'24-02-012 Ind. Alim - JUNAEB'!K27</f>
        <v>0</v>
      </c>
      <c r="D12" s="40">
        <f>+'24-02-012 Ind. Alim - JUNAEB'!M27</f>
        <v>0</v>
      </c>
      <c r="E12" s="40">
        <f>+'24-02-012 Ind. Alim - JUNAEB'!N27</f>
        <v>0</v>
      </c>
      <c r="F12" s="40">
        <f>+'24-02-012 Ind. Alim - JUNAEB'!O27</f>
        <v>0</v>
      </c>
      <c r="G12" s="40">
        <f>+'24-02-012 Ind. Alim - JUNAEB'!R27</f>
        <v>0</v>
      </c>
      <c r="H12" s="40">
        <f>+'24-02-012 Ind. Alim - JUNAEB'!S27</f>
        <v>0</v>
      </c>
      <c r="I12" s="40">
        <f>+'24-02-012 Ind. Alim - JUNAEB'!T27</f>
        <v>0</v>
      </c>
      <c r="J12" s="40">
        <f>+'24-02-012 Ind. Alim - JUNAEB'!U27</f>
        <v>0</v>
      </c>
      <c r="K12" s="40">
        <f>+'24-02-012 Ind. Alim - JUNAEB'!V27</f>
        <v>0</v>
      </c>
      <c r="L12" s="40">
        <f>+'24-02-012 Ind. Alim - JUNAEB'!W27</f>
        <v>0</v>
      </c>
      <c r="M12" s="40">
        <f>+'24-02-012 Ind. Alim - JUNAEB'!X27</f>
        <v>0</v>
      </c>
      <c r="N12" s="40">
        <f>+'24-02-012 Ind. Alim - JUNAEB'!Y27</f>
        <v>0</v>
      </c>
      <c r="O12" s="40">
        <f>+'24-02-012 Ind. Alim - JUNAEB'!Z27</f>
        <v>0</v>
      </c>
      <c r="P12" s="40">
        <f>+'24-02-012 Ind. Alim - JUNAEB'!AA27</f>
        <v>0</v>
      </c>
      <c r="Q12" s="40">
        <f>+'24-02-012 Ind. Alim - JUNAEB'!AB27</f>
        <v>0</v>
      </c>
      <c r="R12" s="40">
        <f>+'24-02-012 Ind. Alim - JUNAEB'!AC27</f>
        <v>0</v>
      </c>
      <c r="S12" s="40">
        <f>+'24-02-012 Ind. Alim - JUNAEB'!AD27</f>
        <v>0</v>
      </c>
      <c r="T12" s="40">
        <f>+'24-02-012 Ind. Alim - JUNAEB'!AE27</f>
        <v>0</v>
      </c>
      <c r="U12" s="40">
        <f>+'24-02-012 Ind. Alim - JUNAEB'!AF27</f>
        <v>0</v>
      </c>
      <c r="V12" s="40">
        <f>+'24-02-012 Ind. Alim - JUNAEB'!AG27</f>
        <v>0</v>
      </c>
      <c r="W12" s="40">
        <f>+'24-02-012 Ind. Alim - JUNAEB'!AH27</f>
        <v>0</v>
      </c>
      <c r="X12" s="61">
        <f>+'24-02-012 Ind. Alim - JUNAEB'!AI27</f>
        <v>0</v>
      </c>
      <c r="Y12" s="61">
        <f>+'24-02-012 Ind. Alim - JUNAEB'!AJ27</f>
        <v>0</v>
      </c>
    </row>
    <row r="13" spans="1:25" ht="24.75" customHeight="1" x14ac:dyDescent="0.25">
      <c r="A13" s="60" t="s">
        <v>53</v>
      </c>
      <c r="B13" s="40">
        <f>+'24-02-012 Ind. Alim - JUNAEB'!J31</f>
        <v>0</v>
      </c>
      <c r="C13" s="40">
        <f>+'24-02-012 Ind. Alim - JUNAEB'!K31</f>
        <v>0</v>
      </c>
      <c r="D13" s="40">
        <f>+'24-02-012 Ind. Alim - JUNAEB'!M31</f>
        <v>0</v>
      </c>
      <c r="E13" s="40">
        <f>+'24-02-012 Ind. Alim - JUNAEB'!N31</f>
        <v>0</v>
      </c>
      <c r="F13" s="40">
        <f>+'24-02-012 Ind. Alim - JUNAEB'!O31</f>
        <v>0</v>
      </c>
      <c r="G13" s="40">
        <f>+'24-02-012 Ind. Alim - JUNAEB'!R31</f>
        <v>0</v>
      </c>
      <c r="H13" s="40">
        <f>+'24-02-012 Ind. Alim - JUNAEB'!S31</f>
        <v>0</v>
      </c>
      <c r="I13" s="40">
        <f>+'24-02-012 Ind. Alim - JUNAEB'!T31</f>
        <v>0</v>
      </c>
      <c r="J13" s="40">
        <f>+'24-02-012 Ind. Alim - JUNAEB'!U31</f>
        <v>0</v>
      </c>
      <c r="K13" s="40">
        <f>+'24-02-012 Ind. Alim - JUNAEB'!V31</f>
        <v>0</v>
      </c>
      <c r="L13" s="40">
        <f>+'24-02-012 Ind. Alim - JUNAEB'!W31</f>
        <v>0</v>
      </c>
      <c r="M13" s="40">
        <f>+'24-02-012 Ind. Alim - JUNAEB'!X31</f>
        <v>0</v>
      </c>
      <c r="N13" s="40">
        <f>+'24-02-012 Ind. Alim - JUNAEB'!Y31</f>
        <v>0</v>
      </c>
      <c r="O13" s="40">
        <f>+'24-02-012 Ind. Alim - JUNAEB'!Z31</f>
        <v>0</v>
      </c>
      <c r="P13" s="40">
        <f>+'24-02-012 Ind. Alim - JUNAEB'!AA31</f>
        <v>0</v>
      </c>
      <c r="Q13" s="40">
        <f>+'24-02-012 Ind. Alim - JUNAEB'!AB31</f>
        <v>0</v>
      </c>
      <c r="R13" s="40">
        <f>+'24-02-012 Ind. Alim - JUNAEB'!AC31</f>
        <v>0</v>
      </c>
      <c r="S13" s="40">
        <f>+'24-02-012 Ind. Alim - JUNAEB'!AD31</f>
        <v>0</v>
      </c>
      <c r="T13" s="40">
        <f>+'24-02-012 Ind. Alim - JUNAEB'!AE31</f>
        <v>0</v>
      </c>
      <c r="U13" s="40">
        <f>+'24-02-012 Ind. Alim - JUNAEB'!AF31</f>
        <v>0</v>
      </c>
      <c r="V13" s="40">
        <f>+'24-02-012 Ind. Alim - JUNAEB'!AG31</f>
        <v>0</v>
      </c>
      <c r="W13" s="40">
        <f>+'24-02-012 Ind. Alim - JUNAEB'!AH31</f>
        <v>0</v>
      </c>
      <c r="X13" s="61">
        <f>+'24-02-012 Ind. Alim - JUNAEB'!AI31</f>
        <v>0</v>
      </c>
      <c r="Y13" s="61">
        <f>+'24-02-012 Ind. Alim - JUNAEB'!AJ31</f>
        <v>0</v>
      </c>
    </row>
    <row r="14" spans="1:25" ht="24.75" customHeight="1" x14ac:dyDescent="0.25">
      <c r="A14" s="60" t="s">
        <v>55</v>
      </c>
      <c r="B14" s="40">
        <f>+'24-02-012 Ind. Alim - JUNAEB'!J35</f>
        <v>0</v>
      </c>
      <c r="C14" s="40">
        <f>+'24-02-012 Ind. Alim - JUNAEB'!K35</f>
        <v>0</v>
      </c>
      <c r="D14" s="40">
        <f>+'24-02-012 Ind. Alim - JUNAEB'!M35</f>
        <v>0</v>
      </c>
      <c r="E14" s="40">
        <f>+'24-02-012 Ind. Alim - JUNAEB'!N35</f>
        <v>0</v>
      </c>
      <c r="F14" s="40">
        <f>+'24-02-012 Ind. Alim - JUNAEB'!O35</f>
        <v>0</v>
      </c>
      <c r="G14" s="40">
        <f>+'24-02-012 Ind. Alim - JUNAEB'!R35</f>
        <v>0</v>
      </c>
      <c r="H14" s="40">
        <f>+'24-02-012 Ind. Alim - JUNAEB'!S35</f>
        <v>0</v>
      </c>
      <c r="I14" s="40">
        <f>+'24-02-012 Ind. Alim - JUNAEB'!T35</f>
        <v>0</v>
      </c>
      <c r="J14" s="40">
        <f>+'24-02-012 Ind. Alim - JUNAEB'!U35</f>
        <v>0</v>
      </c>
      <c r="K14" s="40">
        <f>+'24-02-012 Ind. Alim - JUNAEB'!V35</f>
        <v>0</v>
      </c>
      <c r="L14" s="40">
        <f>+'24-02-012 Ind. Alim - JUNAEB'!W35</f>
        <v>0</v>
      </c>
      <c r="M14" s="40">
        <f>+'24-02-012 Ind. Alim - JUNAEB'!X35</f>
        <v>0</v>
      </c>
      <c r="N14" s="40">
        <f>+'24-02-012 Ind. Alim - JUNAEB'!Y35</f>
        <v>0</v>
      </c>
      <c r="O14" s="40">
        <f>+'24-02-012 Ind. Alim - JUNAEB'!Z35</f>
        <v>0</v>
      </c>
      <c r="P14" s="40">
        <f>+'24-02-012 Ind. Alim - JUNAEB'!AA35</f>
        <v>0</v>
      </c>
      <c r="Q14" s="40">
        <f>+'24-02-012 Ind. Alim - JUNAEB'!AB35</f>
        <v>0</v>
      </c>
      <c r="R14" s="40">
        <f>+'24-02-012 Ind. Alim - JUNAEB'!AC35</f>
        <v>0</v>
      </c>
      <c r="S14" s="40">
        <f>+'24-02-012 Ind. Alim - JUNAEB'!AD35</f>
        <v>0</v>
      </c>
      <c r="T14" s="40">
        <f>+'24-02-012 Ind. Alim - JUNAEB'!AE35</f>
        <v>0</v>
      </c>
      <c r="U14" s="40">
        <f>+'24-02-012 Ind. Alim - JUNAEB'!AF35</f>
        <v>0</v>
      </c>
      <c r="V14" s="40">
        <f>+'24-02-012 Ind. Alim - JUNAEB'!AG35</f>
        <v>0</v>
      </c>
      <c r="W14" s="40">
        <f>+'24-02-012 Ind. Alim - JUNAEB'!AH35</f>
        <v>0</v>
      </c>
      <c r="X14" s="61">
        <f>+'24-02-012 Ind. Alim - JUNAEB'!AI35</f>
        <v>0</v>
      </c>
      <c r="Y14" s="61">
        <f>+'24-02-012 Ind. Alim - JUNAEB'!AJ35</f>
        <v>0</v>
      </c>
    </row>
    <row r="15" spans="1:25" ht="24.75" customHeight="1" x14ac:dyDescent="0.25">
      <c r="A15" s="60" t="s">
        <v>57</v>
      </c>
      <c r="B15" s="40">
        <f>+'24-02-012 Ind. Alim - JUNAEB'!J39</f>
        <v>0</v>
      </c>
      <c r="C15" s="40">
        <f>+'24-02-012 Ind. Alim - JUNAEB'!K39</f>
        <v>0</v>
      </c>
      <c r="D15" s="40">
        <f>+'24-02-012 Ind. Alim - JUNAEB'!M39</f>
        <v>0</v>
      </c>
      <c r="E15" s="40">
        <f>+'24-02-012 Ind. Alim - JUNAEB'!N39</f>
        <v>0</v>
      </c>
      <c r="F15" s="40">
        <f>+'24-02-012 Ind. Alim - JUNAEB'!O39</f>
        <v>0</v>
      </c>
      <c r="G15" s="40">
        <f>+'24-02-012 Ind. Alim - JUNAEB'!R39</f>
        <v>0</v>
      </c>
      <c r="H15" s="40">
        <f>+'24-02-012 Ind. Alim - JUNAEB'!S39</f>
        <v>0</v>
      </c>
      <c r="I15" s="40">
        <f>+'24-02-012 Ind. Alim - JUNAEB'!T39</f>
        <v>0</v>
      </c>
      <c r="J15" s="40">
        <f>+'24-02-012 Ind. Alim - JUNAEB'!U39</f>
        <v>0</v>
      </c>
      <c r="K15" s="40">
        <f>+'24-02-012 Ind. Alim - JUNAEB'!V39</f>
        <v>0</v>
      </c>
      <c r="L15" s="40">
        <f>+'24-02-012 Ind. Alim - JUNAEB'!W39</f>
        <v>0</v>
      </c>
      <c r="M15" s="40">
        <f>+'24-02-012 Ind. Alim - JUNAEB'!X39</f>
        <v>0</v>
      </c>
      <c r="N15" s="40">
        <f>+'24-02-012 Ind. Alim - JUNAEB'!Y39</f>
        <v>0</v>
      </c>
      <c r="O15" s="40">
        <f>+'24-02-012 Ind. Alim - JUNAEB'!Z39</f>
        <v>0</v>
      </c>
      <c r="P15" s="40">
        <f>+'24-02-012 Ind. Alim - JUNAEB'!AA39</f>
        <v>0</v>
      </c>
      <c r="Q15" s="40">
        <f>+'24-02-012 Ind. Alim - JUNAEB'!AB39</f>
        <v>0</v>
      </c>
      <c r="R15" s="40">
        <f>+'24-02-012 Ind. Alim - JUNAEB'!AC39</f>
        <v>0</v>
      </c>
      <c r="S15" s="40">
        <f>+'24-02-012 Ind. Alim - JUNAEB'!AD39</f>
        <v>0</v>
      </c>
      <c r="T15" s="40">
        <f>+'24-02-012 Ind. Alim - JUNAEB'!AE39</f>
        <v>0</v>
      </c>
      <c r="U15" s="40">
        <f>+'24-02-012 Ind. Alim - JUNAEB'!AF39</f>
        <v>0</v>
      </c>
      <c r="V15" s="40">
        <f>+'24-02-012 Ind. Alim - JUNAEB'!AG39</f>
        <v>0</v>
      </c>
      <c r="W15" s="40">
        <f>+'24-02-012 Ind. Alim - JUNAEB'!AH39</f>
        <v>0</v>
      </c>
      <c r="X15" s="61">
        <f>+'24-02-012 Ind. Alim - JUNAEB'!AI39</f>
        <v>0</v>
      </c>
      <c r="Y15" s="61">
        <f>+'24-02-012 Ind. Alim - JUNAEB'!AJ39</f>
        <v>0</v>
      </c>
    </row>
    <row r="16" spans="1:25" ht="24.75" customHeight="1" x14ac:dyDescent="0.25">
      <c r="A16" s="60" t="s">
        <v>59</v>
      </c>
      <c r="B16" s="40">
        <f>+'24-02-012 Ind. Alim - JUNAEB'!J43</f>
        <v>0</v>
      </c>
      <c r="C16" s="40">
        <f>+'24-02-012 Ind. Alim - JUNAEB'!K43</f>
        <v>0</v>
      </c>
      <c r="D16" s="40">
        <f>+'24-02-012 Ind. Alim - JUNAEB'!M43</f>
        <v>0</v>
      </c>
      <c r="E16" s="40">
        <f>+'24-02-012 Ind. Alim - JUNAEB'!N43</f>
        <v>0</v>
      </c>
      <c r="F16" s="40">
        <f>+'24-02-012 Ind. Alim - JUNAEB'!O43</f>
        <v>0</v>
      </c>
      <c r="G16" s="40">
        <f>+'24-02-012 Ind. Alim - JUNAEB'!R43</f>
        <v>0</v>
      </c>
      <c r="H16" s="40">
        <f>+'24-02-012 Ind. Alim - JUNAEB'!S43</f>
        <v>0</v>
      </c>
      <c r="I16" s="40">
        <f>+'24-02-012 Ind. Alim - JUNAEB'!T43</f>
        <v>0</v>
      </c>
      <c r="J16" s="40">
        <f>+'24-02-012 Ind. Alim - JUNAEB'!U43</f>
        <v>0</v>
      </c>
      <c r="K16" s="40">
        <f>+'24-02-012 Ind. Alim - JUNAEB'!V43</f>
        <v>0</v>
      </c>
      <c r="L16" s="40">
        <f>+'24-02-012 Ind. Alim - JUNAEB'!W43</f>
        <v>0</v>
      </c>
      <c r="M16" s="40">
        <f>+'24-02-012 Ind. Alim - JUNAEB'!X43</f>
        <v>0</v>
      </c>
      <c r="N16" s="40">
        <f>+'24-02-012 Ind. Alim - JUNAEB'!Y43</f>
        <v>0</v>
      </c>
      <c r="O16" s="40">
        <f>+'24-02-012 Ind. Alim - JUNAEB'!Z43</f>
        <v>0</v>
      </c>
      <c r="P16" s="40">
        <f>+'24-02-012 Ind. Alim - JUNAEB'!AA43</f>
        <v>0</v>
      </c>
      <c r="Q16" s="40">
        <f>+'24-02-012 Ind. Alim - JUNAEB'!AB43</f>
        <v>0</v>
      </c>
      <c r="R16" s="40">
        <f>+'24-02-012 Ind. Alim - JUNAEB'!AC43</f>
        <v>0</v>
      </c>
      <c r="S16" s="40">
        <f>+'24-02-012 Ind. Alim - JUNAEB'!AD43</f>
        <v>0</v>
      </c>
      <c r="T16" s="40">
        <f>+'24-02-012 Ind. Alim - JUNAEB'!AE43</f>
        <v>0</v>
      </c>
      <c r="U16" s="40">
        <f>+'24-02-012 Ind. Alim - JUNAEB'!AF43</f>
        <v>0</v>
      </c>
      <c r="V16" s="40">
        <f>+'24-02-012 Ind. Alim - JUNAEB'!AG43</f>
        <v>0</v>
      </c>
      <c r="W16" s="40">
        <f>+'24-02-012 Ind. Alim - JUNAEB'!AH43</f>
        <v>0</v>
      </c>
      <c r="X16" s="61">
        <f>+'24-02-012 Ind. Alim - JUNAEB'!AI43</f>
        <v>0</v>
      </c>
      <c r="Y16" s="61">
        <f>+'24-02-012 Ind. Alim - JUNAEB'!AJ43</f>
        <v>0</v>
      </c>
    </row>
    <row r="17" spans="1:25" ht="24.75" customHeight="1" x14ac:dyDescent="0.25">
      <c r="A17" s="60" t="s">
        <v>61</v>
      </c>
      <c r="B17" s="40">
        <f>+'24-02-012 Ind. Alim - JUNAEB'!J47</f>
        <v>0</v>
      </c>
      <c r="C17" s="40">
        <f>+'24-02-012 Ind. Alim - JUNAEB'!K47</f>
        <v>0</v>
      </c>
      <c r="D17" s="40">
        <f>+'24-02-012 Ind. Alim - JUNAEB'!M47</f>
        <v>0</v>
      </c>
      <c r="E17" s="40">
        <f>+'24-02-012 Ind. Alim - JUNAEB'!N47</f>
        <v>0</v>
      </c>
      <c r="F17" s="40">
        <f>+'24-02-012 Ind. Alim - JUNAEB'!O47</f>
        <v>0</v>
      </c>
      <c r="G17" s="40">
        <f>+'24-02-012 Ind. Alim - JUNAEB'!R47</f>
        <v>0</v>
      </c>
      <c r="H17" s="40">
        <f>+'24-02-012 Ind. Alim - JUNAEB'!S47</f>
        <v>0</v>
      </c>
      <c r="I17" s="40">
        <f>+'24-02-012 Ind. Alim - JUNAEB'!T47</f>
        <v>0</v>
      </c>
      <c r="J17" s="40">
        <f>+'24-02-012 Ind. Alim - JUNAEB'!U47</f>
        <v>0</v>
      </c>
      <c r="K17" s="40">
        <f>+'24-02-012 Ind. Alim - JUNAEB'!V47</f>
        <v>0</v>
      </c>
      <c r="L17" s="40">
        <f>+'24-02-012 Ind. Alim - JUNAEB'!W47</f>
        <v>0</v>
      </c>
      <c r="M17" s="40">
        <f>+'24-02-012 Ind. Alim - JUNAEB'!X47</f>
        <v>0</v>
      </c>
      <c r="N17" s="40">
        <f>+'24-02-012 Ind. Alim - JUNAEB'!Y47</f>
        <v>0</v>
      </c>
      <c r="O17" s="40">
        <f>+'24-02-012 Ind. Alim - JUNAEB'!Z47</f>
        <v>0</v>
      </c>
      <c r="P17" s="40">
        <f>+'24-02-012 Ind. Alim - JUNAEB'!AA47</f>
        <v>0</v>
      </c>
      <c r="Q17" s="40">
        <f>+'24-02-012 Ind. Alim - JUNAEB'!AB47</f>
        <v>0</v>
      </c>
      <c r="R17" s="40">
        <f>+'24-02-012 Ind. Alim - JUNAEB'!AC47</f>
        <v>0</v>
      </c>
      <c r="S17" s="40">
        <f>+'24-02-012 Ind. Alim - JUNAEB'!AD47</f>
        <v>0</v>
      </c>
      <c r="T17" s="40">
        <f>+'24-02-012 Ind. Alim - JUNAEB'!AE47</f>
        <v>0</v>
      </c>
      <c r="U17" s="40">
        <f>+'24-02-012 Ind. Alim - JUNAEB'!AF47</f>
        <v>0</v>
      </c>
      <c r="V17" s="40">
        <f>+'24-02-012 Ind. Alim - JUNAEB'!AG47</f>
        <v>0</v>
      </c>
      <c r="W17" s="40">
        <f>+'24-02-012 Ind. Alim - JUNAEB'!AH47</f>
        <v>0</v>
      </c>
      <c r="X17" s="61">
        <f>+'24-02-012 Ind. Alim - JUNAEB'!AI47</f>
        <v>0</v>
      </c>
      <c r="Y17" s="61">
        <f>+'24-02-012 Ind. Alim - JUNAEB'!AJ44</f>
        <v>0</v>
      </c>
    </row>
    <row r="18" spans="1:25" ht="24.75" customHeight="1" x14ac:dyDescent="0.25">
      <c r="A18" s="60" t="s">
        <v>63</v>
      </c>
      <c r="B18" s="40">
        <f>+'24-02-012 Ind. Alim - JUNAEB'!J51</f>
        <v>0</v>
      </c>
      <c r="C18" s="40">
        <f>+'24-02-012 Ind. Alim - JUNAEB'!K51</f>
        <v>0</v>
      </c>
      <c r="D18" s="40">
        <f>+'24-02-012 Ind. Alim - JUNAEB'!M51</f>
        <v>0</v>
      </c>
      <c r="E18" s="40">
        <f>+'24-02-012 Ind. Alim - JUNAEB'!N51</f>
        <v>0</v>
      </c>
      <c r="F18" s="40">
        <f>+'24-02-012 Ind. Alim - JUNAEB'!O51</f>
        <v>0</v>
      </c>
      <c r="G18" s="40">
        <f>+'24-02-012 Ind. Alim - JUNAEB'!R51</f>
        <v>0</v>
      </c>
      <c r="H18" s="40">
        <f>+'24-02-012 Ind. Alim - JUNAEB'!S51</f>
        <v>0</v>
      </c>
      <c r="I18" s="40">
        <f>+'24-02-012 Ind. Alim - JUNAEB'!T51</f>
        <v>0</v>
      </c>
      <c r="J18" s="40">
        <f>+'24-02-012 Ind. Alim - JUNAEB'!U51</f>
        <v>0</v>
      </c>
      <c r="K18" s="40">
        <f>+'24-02-012 Ind. Alim - JUNAEB'!V51</f>
        <v>0</v>
      </c>
      <c r="L18" s="40">
        <f>+'24-02-012 Ind. Alim - JUNAEB'!W51</f>
        <v>0</v>
      </c>
      <c r="M18" s="40">
        <f>+'24-02-012 Ind. Alim - JUNAEB'!X51</f>
        <v>0</v>
      </c>
      <c r="N18" s="40">
        <f>+'24-02-012 Ind. Alim - JUNAEB'!Y51</f>
        <v>0</v>
      </c>
      <c r="O18" s="40">
        <f>+'24-02-012 Ind. Alim - JUNAEB'!Z51</f>
        <v>0</v>
      </c>
      <c r="P18" s="40">
        <f>+'24-02-012 Ind. Alim - JUNAEB'!AA51</f>
        <v>0</v>
      </c>
      <c r="Q18" s="40">
        <f>+'24-02-012 Ind. Alim - JUNAEB'!AB51</f>
        <v>0</v>
      </c>
      <c r="R18" s="40">
        <f>+'24-02-012 Ind. Alim - JUNAEB'!AC51</f>
        <v>0</v>
      </c>
      <c r="S18" s="40">
        <f>+'24-02-012 Ind. Alim - JUNAEB'!AD51</f>
        <v>0</v>
      </c>
      <c r="T18" s="40">
        <f>+'24-02-012 Ind. Alim - JUNAEB'!AE51</f>
        <v>0</v>
      </c>
      <c r="U18" s="40">
        <f>+'24-02-012 Ind. Alim - JUNAEB'!AF51</f>
        <v>0</v>
      </c>
      <c r="V18" s="40">
        <f>+'24-02-012 Ind. Alim - JUNAEB'!AG51</f>
        <v>0</v>
      </c>
      <c r="W18" s="40">
        <f>+'24-02-012 Ind. Alim - JUNAEB'!AH51</f>
        <v>0</v>
      </c>
      <c r="X18" s="61">
        <f>+'24-02-012 Ind. Alim - JUNAEB'!AI51</f>
        <v>0</v>
      </c>
      <c r="Y18" s="61">
        <f>+'24-02-012 Ind. Alim - JUNAEB'!AJ51</f>
        <v>0</v>
      </c>
    </row>
    <row r="19" spans="1:25" ht="24.75" customHeight="1" x14ac:dyDescent="0.25">
      <c r="A19" s="60" t="s">
        <v>65</v>
      </c>
      <c r="B19" s="40">
        <f>+'24-02-012 Ind. Alim - JUNAEB'!J55</f>
        <v>0</v>
      </c>
      <c r="C19" s="40">
        <f>+'24-02-012 Ind. Alim - JUNAEB'!K55</f>
        <v>0</v>
      </c>
      <c r="D19" s="40">
        <f>+'24-02-012 Ind. Alim - JUNAEB'!M55</f>
        <v>0</v>
      </c>
      <c r="E19" s="40">
        <f>+'24-02-012 Ind. Alim - JUNAEB'!N55</f>
        <v>0</v>
      </c>
      <c r="F19" s="40">
        <f>+'24-02-012 Ind. Alim - JUNAEB'!O55</f>
        <v>0</v>
      </c>
      <c r="G19" s="40">
        <f>+'24-02-012 Ind. Alim - JUNAEB'!R55</f>
        <v>0</v>
      </c>
      <c r="H19" s="40">
        <f>+'24-02-012 Ind. Alim - JUNAEB'!S55</f>
        <v>0</v>
      </c>
      <c r="I19" s="40">
        <f>+'24-02-012 Ind. Alim - JUNAEB'!T55</f>
        <v>0</v>
      </c>
      <c r="J19" s="40">
        <f>+'24-02-012 Ind. Alim - JUNAEB'!U55</f>
        <v>0</v>
      </c>
      <c r="K19" s="40">
        <f>+'24-02-012 Ind. Alim - JUNAEB'!V55</f>
        <v>0</v>
      </c>
      <c r="L19" s="40">
        <f>+'24-02-012 Ind. Alim - JUNAEB'!W55</f>
        <v>0</v>
      </c>
      <c r="M19" s="40">
        <f>+'24-02-012 Ind. Alim - JUNAEB'!X55</f>
        <v>0</v>
      </c>
      <c r="N19" s="40">
        <f>+'24-02-012 Ind. Alim - JUNAEB'!Y55</f>
        <v>0</v>
      </c>
      <c r="O19" s="40">
        <f>+'24-02-012 Ind. Alim - JUNAEB'!Z55</f>
        <v>0</v>
      </c>
      <c r="P19" s="40">
        <f>+'24-02-012 Ind. Alim - JUNAEB'!AA55</f>
        <v>0</v>
      </c>
      <c r="Q19" s="40">
        <f>+'24-02-012 Ind. Alim - JUNAEB'!AB55</f>
        <v>0</v>
      </c>
      <c r="R19" s="40">
        <f>+'24-02-012 Ind. Alim - JUNAEB'!AC55</f>
        <v>0</v>
      </c>
      <c r="S19" s="40">
        <f>+'24-02-012 Ind. Alim - JUNAEB'!AD55</f>
        <v>0</v>
      </c>
      <c r="T19" s="40">
        <f>+'24-02-012 Ind. Alim - JUNAEB'!AE55</f>
        <v>0</v>
      </c>
      <c r="U19" s="40">
        <f>+'24-02-012 Ind. Alim - JUNAEB'!AF55</f>
        <v>0</v>
      </c>
      <c r="V19" s="40">
        <f>+'24-02-012 Ind. Alim - JUNAEB'!AG55</f>
        <v>0</v>
      </c>
      <c r="W19" s="40">
        <f>+'24-02-012 Ind. Alim - JUNAEB'!AH55</f>
        <v>0</v>
      </c>
      <c r="X19" s="61">
        <f>+'24-02-012 Ind. Alim - JUNAEB'!AI55</f>
        <v>0</v>
      </c>
      <c r="Y19" s="61">
        <f>+'24-02-012 Ind. Alim - JUNAEB'!AJ55</f>
        <v>0</v>
      </c>
    </row>
    <row r="20" spans="1:25" ht="24.75" customHeight="1" x14ac:dyDescent="0.25">
      <c r="A20" s="62" t="s">
        <v>67</v>
      </c>
      <c r="B20" s="40">
        <f>+'24-02-012 Ind. Alim - JUNAEB'!J59</f>
        <v>0</v>
      </c>
      <c r="C20" s="40">
        <f>+'24-02-012 Ind. Alim - JUNAEB'!K59</f>
        <v>0</v>
      </c>
      <c r="D20" s="40">
        <f>+'24-02-012 Ind. Alim - JUNAEB'!M59</f>
        <v>0</v>
      </c>
      <c r="E20" s="40">
        <f>+'24-02-012 Ind. Alim - JUNAEB'!N59</f>
        <v>0</v>
      </c>
      <c r="F20" s="40">
        <f>+'24-02-012 Ind. Alim - JUNAEB'!O59</f>
        <v>0</v>
      </c>
      <c r="G20" s="40">
        <f>+'24-02-012 Ind. Alim - JUNAEB'!R59</f>
        <v>0</v>
      </c>
      <c r="H20" s="40">
        <f>+'24-02-012 Ind. Alim - JUNAEB'!S59</f>
        <v>0</v>
      </c>
      <c r="I20" s="40">
        <f>+'24-02-012 Ind. Alim - JUNAEB'!T59</f>
        <v>0</v>
      </c>
      <c r="J20" s="40">
        <f>+'24-02-012 Ind. Alim - JUNAEB'!U59</f>
        <v>0</v>
      </c>
      <c r="K20" s="40">
        <f>+'24-02-012 Ind. Alim - JUNAEB'!V59</f>
        <v>0</v>
      </c>
      <c r="L20" s="40">
        <f>+'24-02-012 Ind. Alim - JUNAEB'!W59</f>
        <v>0</v>
      </c>
      <c r="M20" s="40">
        <f>+'24-02-012 Ind. Alim - JUNAEB'!X59</f>
        <v>0</v>
      </c>
      <c r="N20" s="40">
        <f>+'24-02-012 Ind. Alim - JUNAEB'!Y59</f>
        <v>0</v>
      </c>
      <c r="O20" s="40">
        <f>+'24-02-012 Ind. Alim - JUNAEB'!Z59</f>
        <v>0</v>
      </c>
      <c r="P20" s="40">
        <f>+'24-02-012 Ind. Alim - JUNAEB'!AA59</f>
        <v>0</v>
      </c>
      <c r="Q20" s="40">
        <f>+'24-02-012 Ind. Alim - JUNAEB'!AB59</f>
        <v>0</v>
      </c>
      <c r="R20" s="40">
        <f>+'24-02-012 Ind. Alim - JUNAEB'!AC59</f>
        <v>0</v>
      </c>
      <c r="S20" s="40">
        <f>+'24-02-012 Ind. Alim - JUNAEB'!AD59</f>
        <v>0</v>
      </c>
      <c r="T20" s="40">
        <f>+'24-02-012 Ind. Alim - JUNAEB'!AE59</f>
        <v>0</v>
      </c>
      <c r="U20" s="40">
        <f>+'24-02-012 Ind. Alim - JUNAEB'!AF59</f>
        <v>0</v>
      </c>
      <c r="V20" s="40">
        <f>+'24-02-012 Ind. Alim - JUNAEB'!AG59</f>
        <v>0</v>
      </c>
      <c r="W20" s="40">
        <f>+'24-02-012 Ind. Alim - JUNAEB'!AH59</f>
        <v>0</v>
      </c>
      <c r="X20" s="61">
        <f>+'24-02-012 Ind. Alim - JUNAEB'!AI59</f>
        <v>0</v>
      </c>
      <c r="Y20" s="61">
        <f>+'24-02-012 Ind. Alim - JUNAEB'!AJ59</f>
        <v>0</v>
      </c>
    </row>
    <row r="21" spans="1:25" ht="24.75" customHeight="1" x14ac:dyDescent="0.25">
      <c r="A21" s="62" t="s">
        <v>69</v>
      </c>
      <c r="B21" s="40">
        <f>+'24-02-012 Ind. Alim - JUNAEB'!J63</f>
        <v>0</v>
      </c>
      <c r="C21" s="40">
        <f>+'24-02-012 Ind. Alim - JUNAEB'!K63</f>
        <v>0</v>
      </c>
      <c r="D21" s="40">
        <f>+'24-02-012 Ind. Alim - JUNAEB'!M63</f>
        <v>0</v>
      </c>
      <c r="E21" s="40">
        <f>+'24-02-012 Ind. Alim - JUNAEB'!N63</f>
        <v>0</v>
      </c>
      <c r="F21" s="40">
        <f>+'24-02-012 Ind. Alim - JUNAEB'!O63</f>
        <v>0</v>
      </c>
      <c r="G21" s="40">
        <f>+'24-02-012 Ind. Alim - JUNAEB'!R63</f>
        <v>0</v>
      </c>
      <c r="H21" s="40">
        <f>+'24-02-012 Ind. Alim - JUNAEB'!S63</f>
        <v>0</v>
      </c>
      <c r="I21" s="40">
        <f>+'24-02-012 Ind. Alim - JUNAEB'!T63</f>
        <v>0</v>
      </c>
      <c r="J21" s="40">
        <f>+'24-02-012 Ind. Alim - JUNAEB'!U63</f>
        <v>0</v>
      </c>
      <c r="K21" s="40">
        <f>+'24-02-012 Ind. Alim - JUNAEB'!V63</f>
        <v>0</v>
      </c>
      <c r="L21" s="40">
        <f>+'24-02-012 Ind. Alim - JUNAEB'!W63</f>
        <v>0</v>
      </c>
      <c r="M21" s="40">
        <f>+'24-02-012 Ind. Alim - JUNAEB'!X63</f>
        <v>0</v>
      </c>
      <c r="N21" s="40">
        <f>+'24-02-012 Ind. Alim - JUNAEB'!Y63</f>
        <v>0</v>
      </c>
      <c r="O21" s="40">
        <f>+'24-02-012 Ind. Alim - JUNAEB'!Z63</f>
        <v>0</v>
      </c>
      <c r="P21" s="40">
        <f>+'24-02-012 Ind. Alim - JUNAEB'!AA63</f>
        <v>0</v>
      </c>
      <c r="Q21" s="40">
        <f>+'24-02-012 Ind. Alim - JUNAEB'!AB63</f>
        <v>0</v>
      </c>
      <c r="R21" s="40">
        <f>+'24-02-012 Ind. Alim - JUNAEB'!AC63</f>
        <v>0</v>
      </c>
      <c r="S21" s="40">
        <f>+'24-02-012 Ind. Alim - JUNAEB'!AD63</f>
        <v>0</v>
      </c>
      <c r="T21" s="40">
        <f>+'24-02-012 Ind. Alim - JUNAEB'!AE63</f>
        <v>0</v>
      </c>
      <c r="U21" s="40">
        <f>+'24-02-012 Ind. Alim - JUNAEB'!AF63</f>
        <v>0</v>
      </c>
      <c r="V21" s="40">
        <f>+'24-02-012 Ind. Alim - JUNAEB'!AG63</f>
        <v>0</v>
      </c>
      <c r="W21" s="40">
        <f>+'24-02-012 Ind. Alim - JUNAEB'!AH63</f>
        <v>0</v>
      </c>
      <c r="X21" s="61">
        <f>+'24-02-012 Ind. Alim - JUNAEB'!AI63</f>
        <v>0</v>
      </c>
      <c r="Y21" s="61">
        <f>+'24-02-012 Ind. Alim - JUNAEB'!AJ63</f>
        <v>0</v>
      </c>
    </row>
    <row r="22" spans="1:25" ht="24.75" customHeight="1" x14ac:dyDescent="0.25">
      <c r="A22" s="62" t="s">
        <v>81</v>
      </c>
      <c r="B22" s="40">
        <f>+'24-02-012 Ind. Alim - JUNAEB'!J67</f>
        <v>0</v>
      </c>
      <c r="C22" s="40">
        <f>+'24-02-012 Ind. Alim - JUNAEB'!K67</f>
        <v>0</v>
      </c>
      <c r="D22" s="40">
        <f>+'24-02-012 Ind. Alim - JUNAEB'!M64</f>
        <v>0</v>
      </c>
      <c r="E22" s="40">
        <f>+'24-02-012 Ind. Alim - JUNAEB'!N64</f>
        <v>0</v>
      </c>
      <c r="F22" s="40">
        <f>+'24-02-012 Ind. Alim - JUNAEB'!O64</f>
        <v>0</v>
      </c>
      <c r="G22" s="40">
        <f>+'24-02-012 Ind. Alim - JUNAEB'!R64</f>
        <v>0</v>
      </c>
      <c r="H22" s="40">
        <f>+'24-02-012 Ind. Alim - JUNAEB'!S64</f>
        <v>0</v>
      </c>
      <c r="I22" s="40">
        <f>+'24-02-012 Ind. Alim - JUNAEB'!T64</f>
        <v>0</v>
      </c>
      <c r="J22" s="40">
        <f>+'24-02-012 Ind. Alim - JUNAEB'!U67</f>
        <v>0</v>
      </c>
      <c r="K22" s="40">
        <f>+'24-02-012 Ind. Alim - JUNAEB'!V64</f>
        <v>0</v>
      </c>
      <c r="L22" s="40">
        <f>+'24-02-012 Ind. Alim - JUNAEB'!W64</f>
        <v>0</v>
      </c>
      <c r="M22" s="40">
        <f>+'24-02-012 Ind. Alim - JUNAEB'!X64</f>
        <v>0</v>
      </c>
      <c r="N22" s="40">
        <f>+'24-02-012 Ind. Alim - JUNAEB'!Y67</f>
        <v>0</v>
      </c>
      <c r="O22" s="40">
        <f>+'24-02-012 Ind. Alim - JUNAEB'!Z64</f>
        <v>0</v>
      </c>
      <c r="P22" s="40">
        <f>+'24-02-012 Ind. Alim - JUNAEB'!AA64</f>
        <v>0</v>
      </c>
      <c r="Q22" s="40">
        <f>+'24-02-012 Ind. Alim - JUNAEB'!AB64</f>
        <v>0</v>
      </c>
      <c r="R22" s="40">
        <f>+'24-02-012 Ind. Alim - JUNAEB'!AC67</f>
        <v>0</v>
      </c>
      <c r="S22" s="40">
        <f>+'24-02-012 Ind. Alim - JUNAEB'!AD64</f>
        <v>0</v>
      </c>
      <c r="T22" s="40">
        <f>+'24-02-012 Ind. Alim - JUNAEB'!AE64</f>
        <v>0</v>
      </c>
      <c r="U22" s="40">
        <f>+'24-02-012 Ind. Alim - JUNAEB'!AF64</f>
        <v>0</v>
      </c>
      <c r="V22" s="40">
        <f>+'24-02-012 Ind. Alim - JUNAEB'!AG67</f>
        <v>0</v>
      </c>
      <c r="W22" s="40">
        <f>+'24-02-012 Ind. Alim - JUNAEB'!AH67</f>
        <v>0</v>
      </c>
      <c r="X22" s="61">
        <f>+'24-02-012 Ind. Alim - JUNAEB'!AI67</f>
        <v>0</v>
      </c>
      <c r="Y22" s="61">
        <f>+'24-02-012 Ind. Alim - JUNAEB'!AJ67</f>
        <v>0</v>
      </c>
    </row>
    <row r="23" spans="1:25" ht="24.75" customHeight="1" x14ac:dyDescent="0.25">
      <c r="A23" s="62" t="s">
        <v>71</v>
      </c>
      <c r="B23" s="40">
        <f>+'24-02-012 Ind. Alim - JUNAEB'!J71</f>
        <v>0</v>
      </c>
      <c r="C23" s="40">
        <f>+'24-02-012 Ind. Alim - JUNAEB'!K71</f>
        <v>0</v>
      </c>
      <c r="D23" s="40">
        <f>+'24-02-012 Ind. Alim - JUNAEB'!M71</f>
        <v>0</v>
      </c>
      <c r="E23" s="40">
        <f>+'24-02-012 Ind. Alim - JUNAEB'!N71</f>
        <v>0</v>
      </c>
      <c r="F23" s="40">
        <f>+'24-02-012 Ind. Alim - JUNAEB'!O71</f>
        <v>0</v>
      </c>
      <c r="G23" s="40">
        <f>+'24-02-012 Ind. Alim - JUNAEB'!R71</f>
        <v>0</v>
      </c>
      <c r="H23" s="40">
        <f>+'24-02-012 Ind. Alim - JUNAEB'!S71</f>
        <v>0</v>
      </c>
      <c r="I23" s="40">
        <f>+'24-02-012 Ind. Alim - JUNAEB'!T71</f>
        <v>0</v>
      </c>
      <c r="J23" s="40">
        <f>+'24-02-012 Ind. Alim - JUNAEB'!U71</f>
        <v>0</v>
      </c>
      <c r="K23" s="40">
        <f>+'24-02-012 Ind. Alim - JUNAEB'!V71</f>
        <v>0</v>
      </c>
      <c r="L23" s="40">
        <f>+'24-02-012 Ind. Alim - JUNAEB'!W71</f>
        <v>0</v>
      </c>
      <c r="M23" s="40">
        <f>+'24-02-012 Ind. Alim - JUNAEB'!X71</f>
        <v>0</v>
      </c>
      <c r="N23" s="40">
        <f>+'24-02-012 Ind. Alim - JUNAEB'!Y71</f>
        <v>0</v>
      </c>
      <c r="O23" s="40">
        <f>+'24-02-012 Ind. Alim - JUNAEB'!Z71</f>
        <v>0</v>
      </c>
      <c r="P23" s="40">
        <f>+'24-02-012 Ind. Alim - JUNAEB'!AA71</f>
        <v>0</v>
      </c>
      <c r="Q23" s="40">
        <f>+'24-02-012 Ind. Alim - JUNAEB'!AB71</f>
        <v>0</v>
      </c>
      <c r="R23" s="40">
        <f>+'24-02-012 Ind. Alim - JUNAEB'!AC71</f>
        <v>0</v>
      </c>
      <c r="S23" s="40">
        <f>+'24-02-012 Ind. Alim - JUNAEB'!AD71</f>
        <v>0</v>
      </c>
      <c r="T23" s="40">
        <f>+'24-02-012 Ind. Alim - JUNAEB'!AE71</f>
        <v>0</v>
      </c>
      <c r="U23" s="40">
        <f>+'24-02-012 Ind. Alim - JUNAEB'!AF71</f>
        <v>0</v>
      </c>
      <c r="V23" s="40">
        <f>+'24-02-012 Ind. Alim - JUNAEB'!AG71</f>
        <v>0</v>
      </c>
      <c r="W23" s="40">
        <f>+'24-02-012 Ind. Alim - JUNAEB'!AH71</f>
        <v>0</v>
      </c>
      <c r="X23" s="61">
        <f>+'24-02-012 Ind. Alim - JUNAEB'!AI71</f>
        <v>0</v>
      </c>
      <c r="Y23" s="61">
        <f>+'24-02-012 Ind. Alim - JUNAEB'!AJ71</f>
        <v>0</v>
      </c>
    </row>
    <row r="24" spans="1:25" ht="24.75" customHeight="1" x14ac:dyDescent="0.25">
      <c r="A24" s="63" t="s">
        <v>73</v>
      </c>
      <c r="B24" s="40">
        <f>+'24-02-012 Ind. Alim - JUNAEB'!J75</f>
        <v>4030853000</v>
      </c>
      <c r="C24" s="40">
        <f>+'24-02-012 Ind. Alim - JUNAEB'!K75</f>
        <v>4030853000</v>
      </c>
      <c r="D24" s="40">
        <f>+'24-02-012 Ind. Alim - JUNAEB'!M75</f>
        <v>0</v>
      </c>
      <c r="E24" s="40">
        <f>+'24-02-012 Ind. Alim - JUNAEB'!N75</f>
        <v>0</v>
      </c>
      <c r="F24" s="40">
        <f>+'24-02-012 Ind. Alim - JUNAEB'!O75</f>
        <v>0</v>
      </c>
      <c r="G24" s="40">
        <f>+'24-02-012 Ind. Alim - JUNAEB'!R75</f>
        <v>0</v>
      </c>
      <c r="H24" s="40">
        <f>+'24-02-012 Ind. Alim - JUNAEB'!S75</f>
        <v>0</v>
      </c>
      <c r="I24" s="40">
        <f>+'24-02-012 Ind. Alim - JUNAEB'!T75</f>
        <v>0</v>
      </c>
      <c r="J24" s="40">
        <f>+'24-02-012 Ind. Alim - JUNAEB'!U75</f>
        <v>0</v>
      </c>
      <c r="K24" s="40">
        <f>+'24-02-012 Ind. Alim - JUNAEB'!V75</f>
        <v>0</v>
      </c>
      <c r="L24" s="40">
        <f>+'24-02-012 Ind. Alim - JUNAEB'!W75</f>
        <v>2821597100</v>
      </c>
      <c r="M24" s="40">
        <f>+'24-02-012 Ind. Alim - JUNAEB'!X75</f>
        <v>0</v>
      </c>
      <c r="N24" s="40">
        <f>+'24-02-012 Ind. Alim - JUNAEB'!Y75</f>
        <v>2821597100</v>
      </c>
      <c r="O24" s="40">
        <f>+'24-02-012 Ind. Alim - JUNAEB'!Z75</f>
        <v>0</v>
      </c>
      <c r="P24" s="40">
        <f>+'24-02-012 Ind. Alim - JUNAEB'!AA75</f>
        <v>0</v>
      </c>
      <c r="Q24" s="40">
        <f>+'24-02-012 Ind. Alim - JUNAEB'!AB75</f>
        <v>0</v>
      </c>
      <c r="R24" s="40">
        <f>+'24-02-012 Ind. Alim - JUNAEB'!AC75</f>
        <v>0</v>
      </c>
      <c r="S24" s="40">
        <f>+'24-02-012 Ind. Alim - JUNAEB'!AD75</f>
        <v>0</v>
      </c>
      <c r="T24" s="40">
        <f>+'24-02-012 Ind. Alim - JUNAEB'!AE75</f>
        <v>0</v>
      </c>
      <c r="U24" s="40">
        <f>+'24-02-012 Ind. Alim - JUNAEB'!AF75</f>
        <v>0</v>
      </c>
      <c r="V24" s="40">
        <f>+'24-02-012 Ind. Alim - JUNAEB'!AG75</f>
        <v>0</v>
      </c>
      <c r="W24" s="40">
        <f>+'24-02-012 Ind. Alim - JUNAEB'!AH75</f>
        <v>2821597100</v>
      </c>
      <c r="X24" s="61">
        <f>+'24-02-012 Ind. Alim - JUNAEB'!AI75</f>
        <v>0.7</v>
      </c>
      <c r="Y24" s="61">
        <f>+'24-02-012 Ind. Alim - JUNAEB'!AJ75</f>
        <v>1</v>
      </c>
    </row>
    <row r="25" spans="1:25" ht="34.5" customHeight="1" x14ac:dyDescent="0.25">
      <c r="A25" s="65" t="str">
        <f>"TOTAL ASIG."&amp;" "&amp;$A$5</f>
        <v>TOTAL ASIG. 24-02-012 "Programas de Alimentación - JUNAEB"</v>
      </c>
      <c r="B25" s="66">
        <f>SUM(B8:B24)</f>
        <v>4030853000</v>
      </c>
      <c r="C25" s="66">
        <f t="shared" ref="C25:V25" si="0">SUM(C8:C24)</f>
        <v>4030853000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0</v>
      </c>
      <c r="J25" s="66">
        <f t="shared" si="0"/>
        <v>0</v>
      </c>
      <c r="K25" s="66">
        <f t="shared" si="0"/>
        <v>0</v>
      </c>
      <c r="L25" s="66">
        <f t="shared" si="0"/>
        <v>2821597100</v>
      </c>
      <c r="M25" s="66">
        <f t="shared" si="0"/>
        <v>0</v>
      </c>
      <c r="N25" s="66">
        <f t="shared" si="0"/>
        <v>2821597100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0</v>
      </c>
      <c r="V25" s="66">
        <f t="shared" si="0"/>
        <v>0</v>
      </c>
      <c r="W25" s="66">
        <f>SUM(W8:W24)</f>
        <v>2821597100</v>
      </c>
      <c r="X25" s="67">
        <f>+'24-02-012 Ind. Alim - JUNAEB'!AI76</f>
        <v>0.7</v>
      </c>
      <c r="Y25" s="67">
        <f>'24-02-012 Ind. Alim - JUNAEB'!AJ76</f>
        <v>1</v>
      </c>
    </row>
    <row r="26" spans="1:25" x14ac:dyDescent="0.25">
      <c r="B26" s="47"/>
      <c r="G26" s="47"/>
      <c r="H26" s="47"/>
      <c r="I26" s="47"/>
      <c r="K26" s="47"/>
      <c r="L26" s="47"/>
      <c r="M26" s="47"/>
      <c r="O26" s="47"/>
      <c r="P26" s="47"/>
      <c r="Q26" s="47"/>
      <c r="S26" s="47"/>
      <c r="T26" s="47"/>
      <c r="U26" s="47"/>
    </row>
    <row r="27" spans="1:25" x14ac:dyDescent="0.25">
      <c r="B27" s="47"/>
      <c r="G27" s="47"/>
      <c r="H27" s="47"/>
      <c r="I27" s="47"/>
      <c r="K27" s="47"/>
      <c r="L27" s="47"/>
      <c r="M27" s="47"/>
      <c r="O27" s="47"/>
      <c r="P27" s="47"/>
      <c r="Q27" s="47"/>
      <c r="S27" s="47"/>
      <c r="T27" s="47"/>
      <c r="U27" s="47"/>
    </row>
    <row r="28" spans="1:25" x14ac:dyDescent="0.25">
      <c r="B28" s="47"/>
      <c r="G28" s="47"/>
      <c r="H28" s="47"/>
      <c r="I28" s="47"/>
      <c r="K28" s="47"/>
      <c r="L28" s="47"/>
      <c r="M28" s="47"/>
      <c r="O28" s="47"/>
      <c r="P28" s="47"/>
      <c r="Q28" s="47"/>
      <c r="S28" s="47"/>
      <c r="T28" s="47"/>
      <c r="U28" s="47"/>
    </row>
    <row r="29" spans="1:25" x14ac:dyDescent="0.25">
      <c r="B29" s="47"/>
      <c r="G29" s="47"/>
      <c r="H29" s="47"/>
      <c r="I29" s="47"/>
      <c r="K29" s="47"/>
      <c r="L29" s="47"/>
      <c r="M29" s="47"/>
      <c r="O29" s="47"/>
      <c r="P29" s="47"/>
      <c r="Q29" s="47"/>
      <c r="S29" s="47"/>
      <c r="T29" s="47"/>
      <c r="U29" s="47"/>
    </row>
    <row r="30" spans="1:25" x14ac:dyDescent="0.25">
      <c r="B30" s="47"/>
      <c r="G30" s="47"/>
      <c r="H30" s="47"/>
      <c r="I30" s="47"/>
      <c r="K30" s="47"/>
      <c r="L30" s="47"/>
      <c r="M30" s="47"/>
      <c r="O30" s="47"/>
      <c r="P30" s="47"/>
      <c r="Q30" s="47"/>
      <c r="S30" s="47"/>
      <c r="T30" s="47"/>
      <c r="U30" s="47"/>
    </row>
    <row r="31" spans="1:25" x14ac:dyDescent="0.25">
      <c r="B31" s="47"/>
      <c r="G31" s="47"/>
      <c r="H31" s="47"/>
      <c r="I31" s="47"/>
      <c r="K31" s="47"/>
      <c r="L31" s="47"/>
      <c r="M31" s="47"/>
      <c r="O31" s="47"/>
      <c r="P31" s="47"/>
      <c r="Q31" s="47"/>
      <c r="S31" s="47"/>
      <c r="T31" s="47"/>
      <c r="U31" s="47"/>
    </row>
    <row r="32" spans="1:25" x14ac:dyDescent="0.25">
      <c r="B32" s="47"/>
      <c r="G32" s="47"/>
      <c r="H32" s="47"/>
      <c r="I32" s="47"/>
      <c r="K32" s="47"/>
      <c r="L32" s="47"/>
      <c r="M32" s="47"/>
      <c r="O32" s="47"/>
      <c r="P32" s="47"/>
      <c r="Q32" s="47"/>
      <c r="S32" s="47"/>
      <c r="T32" s="47"/>
      <c r="U32" s="47"/>
    </row>
    <row r="33" spans="1:25" x14ac:dyDescent="0.25">
      <c r="B33" s="47"/>
      <c r="G33" s="47"/>
      <c r="H33" s="47"/>
      <c r="I33" s="47"/>
      <c r="K33" s="47"/>
      <c r="L33" s="47"/>
      <c r="M33" s="47"/>
      <c r="O33" s="47"/>
      <c r="P33" s="47"/>
      <c r="Q33" s="47"/>
      <c r="S33" s="47"/>
      <c r="T33" s="47"/>
      <c r="U33" s="47"/>
    </row>
    <row r="34" spans="1:25" x14ac:dyDescent="0.25">
      <c r="A34" s="2"/>
      <c r="B34" s="47"/>
      <c r="G34" s="47"/>
      <c r="H34" s="47"/>
      <c r="I34" s="47"/>
      <c r="K34" s="47"/>
      <c r="L34" s="47"/>
      <c r="M34" s="47"/>
      <c r="O34" s="47"/>
      <c r="P34" s="47"/>
      <c r="Q34" s="47"/>
      <c r="S34" s="47"/>
      <c r="T34" s="47"/>
      <c r="U34" s="47"/>
      <c r="V34" s="2"/>
      <c r="W34" s="2"/>
      <c r="X34" s="46"/>
      <c r="Y34" s="46"/>
    </row>
    <row r="35" spans="1:25" x14ac:dyDescent="0.25">
      <c r="A35" s="2"/>
      <c r="B35" s="47"/>
      <c r="G35" s="47"/>
      <c r="H35" s="47"/>
      <c r="I35" s="47"/>
      <c r="K35" s="47"/>
      <c r="L35" s="47"/>
      <c r="M35" s="47"/>
      <c r="O35" s="47"/>
      <c r="P35" s="47"/>
      <c r="Q35" s="47"/>
      <c r="S35" s="47"/>
      <c r="T35" s="47"/>
      <c r="U35" s="47"/>
      <c r="V35" s="2"/>
      <c r="W35" s="2"/>
      <c r="X35" s="46"/>
      <c r="Y35" s="46"/>
    </row>
    <row r="36" spans="1:25" x14ac:dyDescent="0.25">
      <c r="A36" s="2"/>
      <c r="B36" s="47"/>
      <c r="G36" s="47"/>
      <c r="H36" s="47"/>
      <c r="I36" s="47"/>
      <c r="K36" s="47"/>
      <c r="L36" s="47"/>
      <c r="M36" s="47"/>
      <c r="O36" s="47"/>
      <c r="P36" s="47"/>
      <c r="Q36" s="47"/>
      <c r="S36" s="47"/>
      <c r="T36" s="47"/>
      <c r="U36" s="47"/>
      <c r="V36" s="2"/>
      <c r="W36" s="2"/>
      <c r="X36" s="46"/>
      <c r="Y36" s="46"/>
    </row>
    <row r="37" spans="1:25" x14ac:dyDescent="0.25">
      <c r="A37" s="2"/>
      <c r="B37" s="47"/>
      <c r="G37" s="47"/>
      <c r="H37" s="47"/>
      <c r="I37" s="47"/>
      <c r="K37" s="47"/>
      <c r="L37" s="47"/>
      <c r="M37" s="47"/>
      <c r="O37" s="47"/>
      <c r="P37" s="47"/>
      <c r="Q37" s="47"/>
      <c r="S37" s="47"/>
      <c r="T37" s="47"/>
      <c r="U37" s="47"/>
      <c r="V37" s="2"/>
      <c r="W37" s="2"/>
      <c r="X37" s="46"/>
      <c r="Y37" s="46"/>
    </row>
    <row r="38" spans="1:25" x14ac:dyDescent="0.25">
      <c r="A38" s="2"/>
      <c r="B38" s="47"/>
      <c r="G38" s="47"/>
      <c r="H38" s="47"/>
      <c r="I38" s="47"/>
      <c r="K38" s="47"/>
      <c r="L38" s="47"/>
      <c r="M38" s="47"/>
      <c r="O38" s="47"/>
      <c r="P38" s="47"/>
      <c r="Q38" s="47"/>
      <c r="S38" s="47"/>
      <c r="T38" s="47"/>
      <c r="U38" s="47"/>
      <c r="V38" s="2"/>
      <c r="W38" s="2"/>
      <c r="X38" s="46"/>
      <c r="Y38" s="46"/>
    </row>
    <row r="39" spans="1:25" x14ac:dyDescent="0.25">
      <c r="A39" s="2"/>
      <c r="B39" s="47"/>
      <c r="G39" s="47"/>
      <c r="H39" s="47"/>
      <c r="I39" s="47"/>
      <c r="K39" s="47"/>
      <c r="L39" s="47"/>
      <c r="M39" s="47"/>
      <c r="O39" s="47"/>
      <c r="P39" s="47"/>
      <c r="Q39" s="47"/>
      <c r="S39" s="47"/>
      <c r="T39" s="47"/>
      <c r="U39" s="47"/>
      <c r="V39" s="2"/>
      <c r="W39" s="2"/>
      <c r="X39" s="46"/>
      <c r="Y39" s="46"/>
    </row>
    <row r="40" spans="1:25" x14ac:dyDescent="0.25">
      <c r="A40" s="2"/>
      <c r="B40" s="47"/>
      <c r="G40" s="47"/>
      <c r="H40" s="47"/>
      <c r="I40" s="47"/>
      <c r="K40" s="47"/>
      <c r="L40" s="47"/>
      <c r="M40" s="47"/>
      <c r="O40" s="47"/>
      <c r="P40" s="47"/>
      <c r="Q40" s="47"/>
      <c r="S40" s="47"/>
      <c r="T40" s="47"/>
      <c r="U40" s="47"/>
      <c r="V40" s="2"/>
      <c r="W40" s="2"/>
      <c r="X40" s="46"/>
      <c r="Y40" s="46"/>
    </row>
    <row r="41" spans="1:25" x14ac:dyDescent="0.25">
      <c r="A41" s="2"/>
      <c r="B41" s="47"/>
      <c r="G41" s="47"/>
      <c r="H41" s="47"/>
      <c r="I41" s="47"/>
      <c r="K41" s="47"/>
      <c r="L41" s="47"/>
      <c r="M41" s="47"/>
      <c r="O41" s="47"/>
      <c r="P41" s="47"/>
      <c r="Q41" s="47"/>
      <c r="S41" s="47"/>
      <c r="T41" s="47"/>
      <c r="U41" s="47"/>
      <c r="V41" s="2"/>
      <c r="W41" s="2"/>
      <c r="X41" s="46"/>
      <c r="Y41" s="46"/>
    </row>
    <row r="42" spans="1:25" x14ac:dyDescent="0.25">
      <c r="A42" s="2"/>
      <c r="B42" s="47"/>
      <c r="G42" s="47"/>
      <c r="H42" s="47"/>
      <c r="I42" s="47"/>
      <c r="K42" s="47"/>
      <c r="L42" s="47"/>
      <c r="M42" s="47"/>
      <c r="O42" s="47"/>
      <c r="P42" s="47"/>
      <c r="Q42" s="47"/>
      <c r="S42" s="47"/>
      <c r="T42" s="47"/>
      <c r="U42" s="47"/>
      <c r="V42" s="2"/>
      <c r="W42" s="2"/>
      <c r="X42" s="46"/>
      <c r="Y42" s="46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56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D1683-C459-4572-8DCD-07A85837E7F7}">
  <sheetPr codeName="Hoja9">
    <tabColor rgb="FF007DB5"/>
    <pageSetUpPr fitToPage="1"/>
  </sheetPr>
  <dimension ref="A1:DB95"/>
  <sheetViews>
    <sheetView zoomScaleNormal="100" workbookViewId="0">
      <pane xSplit="20" ySplit="7" topLeftCell="W65" activePane="bottomRight" state="frozen"/>
      <selection pane="topRight" activeCell="U1" sqref="U1"/>
      <selection pane="bottomLeft" activeCell="A8" sqref="A8"/>
      <selection pane="bottomRight" activeCell="AH76" sqref="AH76"/>
    </sheetView>
  </sheetViews>
  <sheetFormatPr baseColWidth="10" defaultColWidth="11.42578125" defaultRowHeight="10.5" outlineLevelRow="1" outlineLevelCol="1" x14ac:dyDescent="0.25"/>
  <cols>
    <col min="1" max="1" width="3.5703125" style="46" customWidth="1"/>
    <col min="2" max="2" width="8" style="46" hidden="1" customWidth="1"/>
    <col min="3" max="3" width="11.85546875" style="46" customWidth="1"/>
    <col min="4" max="4" width="10.42578125" style="46" bestFit="1" customWidth="1"/>
    <col min="5" max="5" width="23" style="2" customWidth="1"/>
    <col min="6" max="6" width="27.7109375" style="2" bestFit="1" customWidth="1"/>
    <col min="7" max="7" width="11.140625" style="46" customWidth="1"/>
    <col min="8" max="9" width="9.85546875" style="46" hidden="1" customWidth="1"/>
    <col min="10" max="10" width="15.7109375" style="49" customWidth="1"/>
    <col min="11" max="11" width="15.7109375" style="47" customWidth="1"/>
    <col min="12" max="12" width="14.85546875" style="2" customWidth="1"/>
    <col min="13" max="13" width="10.42578125" style="46" hidden="1" customWidth="1"/>
    <col min="14" max="14" width="9.140625" style="46" hidden="1" customWidth="1"/>
    <col min="15" max="15" width="13" style="46" hidden="1" customWidth="1"/>
    <col min="16" max="16" width="10.5703125" style="46" hidden="1" customWidth="1"/>
    <col min="17" max="17" width="10.5703125" style="48" hidden="1" customWidth="1"/>
    <col min="18" max="20" width="15.7109375" style="49" hidden="1" customWidth="1" outlineLevel="1"/>
    <col min="21" max="21" width="20.7109375" style="49" customWidth="1" collapsed="1"/>
    <col min="22" max="24" width="20.7109375" style="49" customWidth="1" outlineLevel="1"/>
    <col min="25" max="25" width="20.7109375" style="49" customWidth="1"/>
    <col min="26" max="28" width="20.7109375" style="49" hidden="1" customWidth="1" outlineLevel="1"/>
    <col min="29" max="29" width="20.7109375" style="49" customWidth="1" collapsed="1"/>
    <col min="30" max="32" width="20.7109375" style="49" hidden="1" customWidth="1" outlineLevel="1"/>
    <col min="33" max="33" width="20.7109375" style="49" customWidth="1" collapsed="1"/>
    <col min="34" max="34" width="20.7109375" style="49" customWidth="1"/>
    <col min="35" max="36" width="20.7109375" style="50" customWidth="1"/>
    <col min="37" max="16384" width="11.42578125" style="2"/>
  </cols>
  <sheetData>
    <row r="1" spans="1:106" s="1" customFormat="1" ht="16.5" customHeight="1" x14ac:dyDescent="0.25">
      <c r="A1" s="80" t="s">
        <v>96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</row>
    <row r="2" spans="1:106" s="1" customFormat="1" ht="16.5" customHeight="1" x14ac:dyDescent="0.25">
      <c r="A2" s="81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106" s="1" customFormat="1" ht="16.5" customHeight="1" x14ac:dyDescent="0.25">
      <c r="A3" s="82" t="s">
        <v>251</v>
      </c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</row>
    <row r="4" spans="1:106" s="1" customFormat="1" ht="16.5" customHeight="1" x14ac:dyDescent="0.25">
      <c r="A4" s="83" t="s">
        <v>1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</row>
    <row r="5" spans="1:106" ht="54.75" customHeight="1" x14ac:dyDescent="0.25">
      <c r="A5" s="84" t="s">
        <v>85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</row>
    <row r="6" spans="1:106" s="3" customFormat="1" ht="22.5" customHeight="1" x14ac:dyDescent="0.25">
      <c r="A6" s="87" t="s">
        <v>2</v>
      </c>
      <c r="B6" s="87" t="s">
        <v>3</v>
      </c>
      <c r="C6" s="52" t="s">
        <v>4</v>
      </c>
      <c r="D6" s="87" t="s">
        <v>5</v>
      </c>
      <c r="E6" s="87" t="s">
        <v>6</v>
      </c>
      <c r="F6" s="87" t="s">
        <v>7</v>
      </c>
      <c r="G6" s="87" t="s">
        <v>8</v>
      </c>
      <c r="H6" s="87" t="s">
        <v>9</v>
      </c>
      <c r="I6" s="87"/>
      <c r="J6" s="85" t="s">
        <v>10</v>
      </c>
      <c r="K6" s="85" t="s">
        <v>11</v>
      </c>
      <c r="L6" s="87" t="s">
        <v>12</v>
      </c>
      <c r="M6" s="85" t="s">
        <v>13</v>
      </c>
      <c r="N6" s="85"/>
      <c r="O6" s="85"/>
      <c r="P6" s="87" t="s">
        <v>14</v>
      </c>
      <c r="Q6" s="87" t="s">
        <v>15</v>
      </c>
      <c r="R6" s="85" t="s">
        <v>16</v>
      </c>
      <c r="S6" s="85"/>
      <c r="T6" s="85"/>
      <c r="U6" s="85" t="s">
        <v>17</v>
      </c>
      <c r="V6" s="85" t="s">
        <v>16</v>
      </c>
      <c r="W6" s="85"/>
      <c r="X6" s="85"/>
      <c r="Y6" s="85" t="s">
        <v>18</v>
      </c>
      <c r="Z6" s="85" t="s">
        <v>16</v>
      </c>
      <c r="AA6" s="85"/>
      <c r="AB6" s="85"/>
      <c r="AC6" s="85" t="s">
        <v>19</v>
      </c>
      <c r="AD6" s="85" t="s">
        <v>16</v>
      </c>
      <c r="AE6" s="85"/>
      <c r="AF6" s="85"/>
      <c r="AG6" s="85" t="s">
        <v>20</v>
      </c>
      <c r="AH6" s="85" t="s">
        <v>21</v>
      </c>
      <c r="AI6" s="86" t="s">
        <v>22</v>
      </c>
      <c r="AJ6" s="86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7.75" customHeight="1" x14ac:dyDescent="0.25">
      <c r="A7" s="87"/>
      <c r="B7" s="87"/>
      <c r="C7" s="52" t="s">
        <v>23</v>
      </c>
      <c r="D7" s="87"/>
      <c r="E7" s="87"/>
      <c r="F7" s="87"/>
      <c r="G7" s="87"/>
      <c r="H7" s="52" t="s">
        <v>24</v>
      </c>
      <c r="I7" s="52" t="s">
        <v>25</v>
      </c>
      <c r="J7" s="85"/>
      <c r="K7" s="85"/>
      <c r="L7" s="87"/>
      <c r="M7" s="53" t="s">
        <v>26</v>
      </c>
      <c r="N7" s="53" t="s">
        <v>27</v>
      </c>
      <c r="O7" s="53" t="s">
        <v>28</v>
      </c>
      <c r="P7" s="87"/>
      <c r="Q7" s="87"/>
      <c r="R7" s="53" t="s">
        <v>29</v>
      </c>
      <c r="S7" s="53" t="s">
        <v>30</v>
      </c>
      <c r="T7" s="53" t="s">
        <v>31</v>
      </c>
      <c r="U7" s="85"/>
      <c r="V7" s="53" t="s">
        <v>32</v>
      </c>
      <c r="W7" s="53" t="s">
        <v>33</v>
      </c>
      <c r="X7" s="53" t="s">
        <v>34</v>
      </c>
      <c r="Y7" s="85"/>
      <c r="Z7" s="53" t="s">
        <v>35</v>
      </c>
      <c r="AA7" s="53" t="s">
        <v>36</v>
      </c>
      <c r="AB7" s="53" t="s">
        <v>37</v>
      </c>
      <c r="AC7" s="85"/>
      <c r="AD7" s="53" t="s">
        <v>38</v>
      </c>
      <c r="AE7" s="53" t="s">
        <v>39</v>
      </c>
      <c r="AF7" s="53" t="s">
        <v>40</v>
      </c>
      <c r="AG7" s="85"/>
      <c r="AH7" s="85"/>
      <c r="AI7" s="54" t="s">
        <v>41</v>
      </c>
      <c r="AJ7" s="54" t="s">
        <v>42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24.95" customHeight="1" x14ac:dyDescent="0.25">
      <c r="A8" s="77" t="s">
        <v>43</v>
      </c>
      <c r="B8" s="77"/>
      <c r="C8" s="77"/>
      <c r="D8" s="77"/>
      <c r="E8" s="77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3"/>
    </row>
    <row r="9" spans="1:106" ht="24.95" customHeight="1" outlineLevel="1" x14ac:dyDescent="0.15">
      <c r="A9" s="14">
        <v>1</v>
      </c>
      <c r="B9" s="14"/>
      <c r="C9" s="15"/>
      <c r="D9" s="16"/>
      <c r="E9" s="15"/>
      <c r="F9" s="15"/>
      <c r="G9" s="15"/>
      <c r="H9" s="16"/>
      <c r="I9" s="16"/>
      <c r="J9" s="78"/>
      <c r="K9" s="18"/>
      <c r="L9" s="15"/>
      <c r="M9" s="19"/>
      <c r="N9" s="19"/>
      <c r="O9" s="19"/>
      <c r="P9" s="15"/>
      <c r="Q9" s="15"/>
      <c r="R9" s="19"/>
      <c r="S9" s="19"/>
      <c r="T9" s="19"/>
      <c r="U9" s="8">
        <f>SUM(R9:T9)</f>
        <v>0</v>
      </c>
      <c r="V9" s="19"/>
      <c r="W9" s="19"/>
      <c r="X9" s="19"/>
      <c r="Y9" s="8">
        <f>SUM(V9:X9)</f>
        <v>0</v>
      </c>
      <c r="Z9" s="19"/>
      <c r="AA9" s="19"/>
      <c r="AB9" s="19"/>
      <c r="AC9" s="8">
        <f>SUM(Z9:AB9)</f>
        <v>0</v>
      </c>
      <c r="AD9" s="19"/>
      <c r="AE9" s="19"/>
      <c r="AF9" s="19"/>
      <c r="AG9" s="8">
        <f>SUM(AD9:AF9)</f>
        <v>0</v>
      </c>
      <c r="AH9" s="8">
        <f>SUM(U9,Y9,AC9,AG9)</f>
        <v>0</v>
      </c>
      <c r="AI9" s="20">
        <f>IF(ISERROR(AH9/J9),0,AH9/J9)</f>
        <v>0</v>
      </c>
      <c r="AJ9" s="21">
        <f>IF(ISERROR(AH9/$AH$76),"-",AH9/$AH$76)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95" customHeight="1" outlineLevel="1" x14ac:dyDescent="0.15">
      <c r="A10" s="14">
        <v>2</v>
      </c>
      <c r="B10" s="14"/>
      <c r="C10" s="15"/>
      <c r="D10" s="16"/>
      <c r="E10" s="15"/>
      <c r="F10" s="15"/>
      <c r="G10" s="15"/>
      <c r="H10" s="16"/>
      <c r="I10" s="16"/>
      <c r="J10" s="78"/>
      <c r="K10" s="18"/>
      <c r="L10" s="15"/>
      <c r="M10" s="19"/>
      <c r="N10" s="19"/>
      <c r="O10" s="19"/>
      <c r="P10" s="15"/>
      <c r="Q10" s="15"/>
      <c r="R10" s="19"/>
      <c r="S10" s="19"/>
      <c r="T10" s="19"/>
      <c r="U10" s="8">
        <f>SUM(R10:T10)</f>
        <v>0</v>
      </c>
      <c r="V10" s="19"/>
      <c r="W10" s="19"/>
      <c r="X10" s="19"/>
      <c r="Y10" s="8">
        <f>SUM(V10:X10)</f>
        <v>0</v>
      </c>
      <c r="Z10" s="19"/>
      <c r="AA10" s="19"/>
      <c r="AB10" s="19"/>
      <c r="AC10" s="8">
        <f>SUM(Z10:AB10)</f>
        <v>0</v>
      </c>
      <c r="AD10" s="19"/>
      <c r="AE10" s="19"/>
      <c r="AF10" s="19"/>
      <c r="AG10" s="8">
        <f>SUM(AD10:AF10)</f>
        <v>0</v>
      </c>
      <c r="AH10" s="8">
        <f>SUM(U10,Y10,AC10,AG10)</f>
        <v>0</v>
      </c>
      <c r="AI10" s="20">
        <f>IF(ISERROR(AH10/J10),0,AH10/J10)</f>
        <v>0</v>
      </c>
      <c r="AJ10" s="20">
        <f>IF(ISERROR(AH10/$AH$76),"-",AH10/$AH$76)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22" customFormat="1" ht="24.95" customHeight="1" x14ac:dyDescent="0.25">
      <c r="A11" s="79" t="s">
        <v>44</v>
      </c>
      <c r="B11" s="79"/>
      <c r="C11" s="79"/>
      <c r="D11" s="79"/>
      <c r="E11" s="79"/>
      <c r="F11" s="79"/>
      <c r="G11" s="79"/>
      <c r="H11" s="79"/>
      <c r="I11" s="79"/>
      <c r="J11" s="56">
        <f>SUM(J9:J10)</f>
        <v>0</v>
      </c>
      <c r="K11" s="56">
        <f>SUM(K9:K10)</f>
        <v>0</v>
      </c>
      <c r="L11" s="55"/>
      <c r="M11" s="56">
        <f>SUM(M9:M10)</f>
        <v>0</v>
      </c>
      <c r="N11" s="56">
        <f>SUM(N9:N10)</f>
        <v>0</v>
      </c>
      <c r="O11" s="56">
        <f>SUM(O9:O10)</f>
        <v>0</v>
      </c>
      <c r="P11" s="57"/>
      <c r="Q11" s="58"/>
      <c r="R11" s="56">
        <f>SUM(R9:R10)</f>
        <v>0</v>
      </c>
      <c r="S11" s="56">
        <f t="shared" ref="S11:AH11" si="0">SUM(S9:S10)</f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56">
        <f t="shared" si="0"/>
        <v>0</v>
      </c>
      <c r="AG11" s="56">
        <f t="shared" si="0"/>
        <v>0</v>
      </c>
      <c r="AH11" s="56">
        <f t="shared" si="0"/>
        <v>0</v>
      </c>
      <c r="AI11" s="59">
        <f>IF(ISERROR(AH11/J11),0,AH11/J11)</f>
        <v>0</v>
      </c>
      <c r="AJ11" s="59">
        <f>IF(ISERROR(AH11/$AH$76),0,AH11/$AH$76)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24.95" customHeight="1" x14ac:dyDescent="0.25">
      <c r="A12" s="77" t="s">
        <v>45</v>
      </c>
      <c r="B12" s="77"/>
      <c r="C12" s="77"/>
      <c r="D12" s="77"/>
      <c r="E12" s="77"/>
      <c r="F12" s="4"/>
      <c r="G12" s="5"/>
      <c r="H12" s="6"/>
      <c r="I12" s="6"/>
      <c r="J12" s="2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3"/>
    </row>
    <row r="13" spans="1:106" ht="24.95" customHeight="1" outlineLevel="1" x14ac:dyDescent="0.15">
      <c r="A13" s="14">
        <v>1</v>
      </c>
      <c r="B13" s="14"/>
      <c r="C13" s="15"/>
      <c r="D13" s="16"/>
      <c r="E13" s="15"/>
      <c r="F13" s="15"/>
      <c r="G13" s="15"/>
      <c r="H13" s="16"/>
      <c r="I13" s="16"/>
      <c r="J13" s="88"/>
      <c r="K13" s="18"/>
      <c r="L13" s="15"/>
      <c r="M13" s="19"/>
      <c r="N13" s="19"/>
      <c r="O13" s="19"/>
      <c r="P13" s="15"/>
      <c r="Q13" s="15"/>
      <c r="R13" s="19"/>
      <c r="S13" s="19"/>
      <c r="T13" s="19"/>
      <c r="U13" s="8">
        <f>SUM(R13:T13)</f>
        <v>0</v>
      </c>
      <c r="V13" s="19"/>
      <c r="W13" s="19"/>
      <c r="X13" s="19"/>
      <c r="Y13" s="8">
        <f>SUM(V13:X13)</f>
        <v>0</v>
      </c>
      <c r="Z13" s="19"/>
      <c r="AA13" s="19"/>
      <c r="AB13" s="19"/>
      <c r="AC13" s="8">
        <f>SUM(Z13:AB13)</f>
        <v>0</v>
      </c>
      <c r="AD13" s="19"/>
      <c r="AE13" s="19"/>
      <c r="AF13" s="19"/>
      <c r="AG13" s="8">
        <f>SUM(AD13:AF13)</f>
        <v>0</v>
      </c>
      <c r="AH13" s="8">
        <f>SUM(U13,Y13,AC13,AG13)</f>
        <v>0</v>
      </c>
      <c r="AI13" s="20">
        <f>IF(ISERROR(AH13/J13),0,AH13/J13)</f>
        <v>0</v>
      </c>
      <c r="AJ13" s="20">
        <f>IF(ISERROR(AH13/$AH$76),"-",AH13/$AH$76)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24.95" customHeight="1" outlineLevel="1" x14ac:dyDescent="0.15">
      <c r="A14" s="14">
        <v>2</v>
      </c>
      <c r="B14" s="14"/>
      <c r="C14" s="15"/>
      <c r="D14" s="16"/>
      <c r="E14" s="15"/>
      <c r="F14" s="15"/>
      <c r="G14" s="15"/>
      <c r="H14" s="16"/>
      <c r="I14" s="16"/>
      <c r="J14" s="88"/>
      <c r="K14" s="18"/>
      <c r="L14" s="15"/>
      <c r="M14" s="19"/>
      <c r="N14" s="19"/>
      <c r="O14" s="19"/>
      <c r="P14" s="15"/>
      <c r="Q14" s="15"/>
      <c r="R14" s="19"/>
      <c r="S14" s="19"/>
      <c r="T14" s="19"/>
      <c r="U14" s="8">
        <f>SUM(R14:T14)</f>
        <v>0</v>
      </c>
      <c r="V14" s="19"/>
      <c r="W14" s="19"/>
      <c r="X14" s="19"/>
      <c r="Y14" s="8">
        <f>SUM(V14:X14)</f>
        <v>0</v>
      </c>
      <c r="Z14" s="19"/>
      <c r="AA14" s="19"/>
      <c r="AB14" s="19"/>
      <c r="AC14" s="8">
        <f>SUM(Z14:AB14)</f>
        <v>0</v>
      </c>
      <c r="AD14" s="19"/>
      <c r="AE14" s="19"/>
      <c r="AF14" s="19"/>
      <c r="AG14" s="8">
        <f>SUM(AD14:AF14)</f>
        <v>0</v>
      </c>
      <c r="AH14" s="8">
        <f>SUM(U14,Y14,AC14,AG14)</f>
        <v>0</v>
      </c>
      <c r="AI14" s="20">
        <f>IF(ISERROR(AH14/J14),0,AH14/J14)</f>
        <v>0</v>
      </c>
      <c r="AJ14" s="20">
        <f>IF(ISERROR(AH14/$AH$76),"-",AH14/$AH$76)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22" customFormat="1" ht="24.95" customHeight="1" x14ac:dyDescent="0.25">
      <c r="A15" s="79" t="s">
        <v>46</v>
      </c>
      <c r="B15" s="79"/>
      <c r="C15" s="79"/>
      <c r="D15" s="79"/>
      <c r="E15" s="79"/>
      <c r="F15" s="79"/>
      <c r="G15" s="79"/>
      <c r="H15" s="79"/>
      <c r="I15" s="79"/>
      <c r="J15" s="56">
        <f>SUM(J13:J14)</f>
        <v>0</v>
      </c>
      <c r="K15" s="56">
        <f>SUM(K13:K14)</f>
        <v>0</v>
      </c>
      <c r="L15" s="55"/>
      <c r="M15" s="56">
        <f>SUM(M13:M14)</f>
        <v>0</v>
      </c>
      <c r="N15" s="56">
        <f>SUM(N13:N14)</f>
        <v>0</v>
      </c>
      <c r="O15" s="56">
        <f>SUM(O13:O14)</f>
        <v>0</v>
      </c>
      <c r="P15" s="57"/>
      <c r="Q15" s="58"/>
      <c r="R15" s="56">
        <f t="shared" ref="R15:AH15" si="1">SUM(R13:R14)</f>
        <v>0</v>
      </c>
      <c r="S15" s="56">
        <f t="shared" si="1"/>
        <v>0</v>
      </c>
      <c r="T15" s="56">
        <f t="shared" si="1"/>
        <v>0</v>
      </c>
      <c r="U15" s="56">
        <f t="shared" si="1"/>
        <v>0</v>
      </c>
      <c r="V15" s="56">
        <f t="shared" si="1"/>
        <v>0</v>
      </c>
      <c r="W15" s="56">
        <f t="shared" si="1"/>
        <v>0</v>
      </c>
      <c r="X15" s="56">
        <f t="shared" si="1"/>
        <v>0</v>
      </c>
      <c r="Y15" s="56">
        <f t="shared" si="1"/>
        <v>0</v>
      </c>
      <c r="Z15" s="56">
        <f t="shared" si="1"/>
        <v>0</v>
      </c>
      <c r="AA15" s="56">
        <f t="shared" si="1"/>
        <v>0</v>
      </c>
      <c r="AB15" s="56">
        <f t="shared" si="1"/>
        <v>0</v>
      </c>
      <c r="AC15" s="56">
        <f t="shared" si="1"/>
        <v>0</v>
      </c>
      <c r="AD15" s="56">
        <f t="shared" si="1"/>
        <v>0</v>
      </c>
      <c r="AE15" s="56">
        <f t="shared" si="1"/>
        <v>0</v>
      </c>
      <c r="AF15" s="56">
        <f t="shared" si="1"/>
        <v>0</v>
      </c>
      <c r="AG15" s="56">
        <f t="shared" si="1"/>
        <v>0</v>
      </c>
      <c r="AH15" s="56">
        <f t="shared" si="1"/>
        <v>0</v>
      </c>
      <c r="AI15" s="59">
        <f>IF(ISERROR(AH15/J15),0,AH15/J15)</f>
        <v>0</v>
      </c>
      <c r="AJ15" s="59">
        <f>IF(ISERROR(AH15/$AH$76),0,AH15/$AH$76)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95" customHeight="1" x14ac:dyDescent="0.25">
      <c r="A16" s="77" t="s">
        <v>47</v>
      </c>
      <c r="B16" s="77"/>
      <c r="C16" s="77"/>
      <c r="D16" s="77"/>
      <c r="E16" s="77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3"/>
    </row>
    <row r="17" spans="1:106" ht="24.95" customHeight="1" outlineLevel="1" x14ac:dyDescent="0.15">
      <c r="A17" s="14">
        <v>1</v>
      </c>
      <c r="B17" s="14"/>
      <c r="C17" s="15"/>
      <c r="D17" s="16"/>
      <c r="E17" s="15"/>
      <c r="F17" s="15"/>
      <c r="G17" s="15"/>
      <c r="H17" s="16"/>
      <c r="I17" s="16"/>
      <c r="J17" s="78"/>
      <c r="K17" s="18"/>
      <c r="L17" s="15"/>
      <c r="M17" s="19"/>
      <c r="N17" s="19"/>
      <c r="O17" s="19"/>
      <c r="P17" s="15"/>
      <c r="Q17" s="15"/>
      <c r="R17" s="19"/>
      <c r="S17" s="19"/>
      <c r="T17" s="19"/>
      <c r="U17" s="8">
        <f>SUM(R17:T17)</f>
        <v>0</v>
      </c>
      <c r="V17" s="19"/>
      <c r="W17" s="19"/>
      <c r="X17" s="19"/>
      <c r="Y17" s="8">
        <f>SUM(V17:X17)</f>
        <v>0</v>
      </c>
      <c r="Z17" s="19"/>
      <c r="AA17" s="19"/>
      <c r="AB17" s="19"/>
      <c r="AC17" s="8">
        <f>SUM(Z17:AB17)</f>
        <v>0</v>
      </c>
      <c r="AD17" s="19"/>
      <c r="AE17" s="19"/>
      <c r="AF17" s="19"/>
      <c r="AG17" s="8">
        <f>SUM(AD17:AF17)</f>
        <v>0</v>
      </c>
      <c r="AH17" s="8">
        <f>SUM(U17,Y17,AC17,AG17)</f>
        <v>0</v>
      </c>
      <c r="AI17" s="20">
        <f>IF(ISERROR(AH17/J17),0,AH17/J17)</f>
        <v>0</v>
      </c>
      <c r="AJ17" s="20">
        <f>IF(ISERROR(AH17/$AH$76),"-",AH17/$AH$76)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24.95" customHeight="1" outlineLevel="1" x14ac:dyDescent="0.15">
      <c r="A18" s="14">
        <v>2</v>
      </c>
      <c r="B18" s="14"/>
      <c r="C18" s="15"/>
      <c r="D18" s="16"/>
      <c r="E18" s="15"/>
      <c r="F18" s="15"/>
      <c r="G18" s="15"/>
      <c r="H18" s="16"/>
      <c r="I18" s="16"/>
      <c r="J18" s="78"/>
      <c r="K18" s="18"/>
      <c r="L18" s="15"/>
      <c r="M18" s="19"/>
      <c r="N18" s="19"/>
      <c r="O18" s="19"/>
      <c r="P18" s="15"/>
      <c r="Q18" s="15"/>
      <c r="R18" s="19"/>
      <c r="S18" s="19"/>
      <c r="T18" s="19"/>
      <c r="U18" s="8">
        <f>SUM(R18:T18)</f>
        <v>0</v>
      </c>
      <c r="V18" s="19"/>
      <c r="W18" s="19"/>
      <c r="X18" s="19"/>
      <c r="Y18" s="8">
        <f>SUM(V18:X18)</f>
        <v>0</v>
      </c>
      <c r="Z18" s="19"/>
      <c r="AA18" s="19"/>
      <c r="AB18" s="19"/>
      <c r="AC18" s="8">
        <f>SUM(Z18:AB18)</f>
        <v>0</v>
      </c>
      <c r="AD18" s="19"/>
      <c r="AE18" s="19"/>
      <c r="AF18" s="19"/>
      <c r="AG18" s="8">
        <f>SUM(AD18:AF18)</f>
        <v>0</v>
      </c>
      <c r="AH18" s="8">
        <f>SUM(U18,Y18,AC18,AG18)</f>
        <v>0</v>
      </c>
      <c r="AI18" s="20">
        <f>IF(ISERROR(AH18/J18),0,AH18/J18)</f>
        <v>0</v>
      </c>
      <c r="AJ18" s="20">
        <f>IF(ISERROR(AH18/$AH$76),"-",AH18/$AH$76)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22" customFormat="1" ht="24.95" customHeight="1" x14ac:dyDescent="0.25">
      <c r="A19" s="79" t="s">
        <v>48</v>
      </c>
      <c r="B19" s="79"/>
      <c r="C19" s="79"/>
      <c r="D19" s="79"/>
      <c r="E19" s="79"/>
      <c r="F19" s="79"/>
      <c r="G19" s="79"/>
      <c r="H19" s="79"/>
      <c r="I19" s="79"/>
      <c r="J19" s="56">
        <f>SUM(J17:J18)</f>
        <v>0</v>
      </c>
      <c r="K19" s="56">
        <f>SUM(K17:K18)</f>
        <v>0</v>
      </c>
      <c r="L19" s="55"/>
      <c r="M19" s="56">
        <f>SUM(M17:M18)</f>
        <v>0</v>
      </c>
      <c r="N19" s="56">
        <f>SUM(N17:N18)</f>
        <v>0</v>
      </c>
      <c r="O19" s="56">
        <f>SUM(O17:O18)</f>
        <v>0</v>
      </c>
      <c r="P19" s="57"/>
      <c r="Q19" s="58"/>
      <c r="R19" s="56">
        <f t="shared" ref="R19:AH19" si="2">SUM(R17:R18)</f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56">
        <f t="shared" si="2"/>
        <v>0</v>
      </c>
      <c r="AG19" s="56">
        <f t="shared" si="2"/>
        <v>0</v>
      </c>
      <c r="AH19" s="56">
        <f t="shared" si="2"/>
        <v>0</v>
      </c>
      <c r="AI19" s="59">
        <f>IF(ISERROR(AH19/J19),0,AH19/J19)</f>
        <v>0</v>
      </c>
      <c r="AJ19" s="59">
        <f>IF(ISERROR(AH19/$AH$76),0,AH19/$AH$76)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24.95" customHeight="1" x14ac:dyDescent="0.25">
      <c r="A20" s="77" t="s">
        <v>49</v>
      </c>
      <c r="B20" s="77"/>
      <c r="C20" s="77"/>
      <c r="D20" s="77"/>
      <c r="E20" s="77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3"/>
    </row>
    <row r="21" spans="1:106" ht="24.95" customHeight="1" outlineLevel="1" x14ac:dyDescent="0.15">
      <c r="A21" s="14">
        <v>1</v>
      </c>
      <c r="B21" s="14"/>
      <c r="C21" s="15"/>
      <c r="D21" s="16"/>
      <c r="E21" s="15"/>
      <c r="F21" s="15"/>
      <c r="G21" s="15"/>
      <c r="H21" s="16"/>
      <c r="I21" s="16"/>
      <c r="J21" s="78"/>
      <c r="K21" s="18"/>
      <c r="L21" s="15"/>
      <c r="M21" s="19"/>
      <c r="N21" s="19"/>
      <c r="O21" s="19"/>
      <c r="P21" s="15"/>
      <c r="Q21" s="15"/>
      <c r="R21" s="19"/>
      <c r="S21" s="19"/>
      <c r="T21" s="19"/>
      <c r="U21" s="8">
        <f>SUM(R21:T21)</f>
        <v>0</v>
      </c>
      <c r="V21" s="19"/>
      <c r="W21" s="19"/>
      <c r="X21" s="19"/>
      <c r="Y21" s="8">
        <f>SUM(V21:X21)</f>
        <v>0</v>
      </c>
      <c r="Z21" s="19"/>
      <c r="AA21" s="19"/>
      <c r="AB21" s="19"/>
      <c r="AC21" s="8">
        <f>SUM(Z21:AB21)</f>
        <v>0</v>
      </c>
      <c r="AD21" s="19"/>
      <c r="AE21" s="19"/>
      <c r="AF21" s="19"/>
      <c r="AG21" s="8">
        <f>SUM(AD21:AF21)</f>
        <v>0</v>
      </c>
      <c r="AH21" s="8">
        <f>SUM(U21,Y21,AC21,AG21)</f>
        <v>0</v>
      </c>
      <c r="AI21" s="20">
        <f>IF(ISERROR(AH21/J21),0,AH21/J21)</f>
        <v>0</v>
      </c>
      <c r="AJ21" s="20">
        <f>IF(ISERROR(AH21/$AH$76),"-",AH21/$AH$76)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95" customHeight="1" outlineLevel="1" x14ac:dyDescent="0.15">
      <c r="A22" s="14">
        <v>2</v>
      </c>
      <c r="B22" s="14"/>
      <c r="C22" s="15"/>
      <c r="D22" s="16"/>
      <c r="E22" s="15"/>
      <c r="F22" s="15"/>
      <c r="G22" s="15"/>
      <c r="H22" s="16"/>
      <c r="I22" s="16"/>
      <c r="J22" s="78"/>
      <c r="K22" s="18"/>
      <c r="L22" s="15"/>
      <c r="M22" s="19"/>
      <c r="N22" s="19"/>
      <c r="O22" s="19"/>
      <c r="P22" s="15"/>
      <c r="Q22" s="15"/>
      <c r="R22" s="19"/>
      <c r="S22" s="19"/>
      <c r="T22" s="19"/>
      <c r="U22" s="8">
        <f>SUM(R22:T22)</f>
        <v>0</v>
      </c>
      <c r="V22" s="19"/>
      <c r="W22" s="19"/>
      <c r="X22" s="19"/>
      <c r="Y22" s="8">
        <f>SUM(V22:X22)</f>
        <v>0</v>
      </c>
      <c r="Z22" s="19"/>
      <c r="AA22" s="19"/>
      <c r="AB22" s="19"/>
      <c r="AC22" s="8">
        <f>SUM(Z22:AB22)</f>
        <v>0</v>
      </c>
      <c r="AD22" s="19"/>
      <c r="AE22" s="19"/>
      <c r="AF22" s="19"/>
      <c r="AG22" s="8">
        <f>SUM(AD22:AF22)</f>
        <v>0</v>
      </c>
      <c r="AH22" s="8">
        <f>SUM(U22,Y22,AC22,AG22)</f>
        <v>0</v>
      </c>
      <c r="AI22" s="20">
        <f>IF(ISERROR(AH22/J22),0,AH22/J22)</f>
        <v>0</v>
      </c>
      <c r="AJ22" s="20">
        <f>IF(ISERROR(AH22/$AH$76),"-",AH22/$AH$76)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22" customFormat="1" ht="24.95" customHeight="1" x14ac:dyDescent="0.25">
      <c r="A23" s="79" t="s">
        <v>50</v>
      </c>
      <c r="B23" s="79"/>
      <c r="C23" s="79"/>
      <c r="D23" s="79"/>
      <c r="E23" s="79"/>
      <c r="F23" s="79"/>
      <c r="G23" s="79"/>
      <c r="H23" s="79"/>
      <c r="I23" s="79"/>
      <c r="J23" s="56">
        <f>SUM(J21:J22)</f>
        <v>0</v>
      </c>
      <c r="K23" s="56">
        <f>SUM(K21:K22)</f>
        <v>0</v>
      </c>
      <c r="L23" s="55"/>
      <c r="M23" s="56">
        <f>SUM(M21:M22)</f>
        <v>0</v>
      </c>
      <c r="N23" s="56">
        <f>SUM(N21:N22)</f>
        <v>0</v>
      </c>
      <c r="O23" s="56">
        <f>SUM(O21:O22)</f>
        <v>0</v>
      </c>
      <c r="P23" s="57"/>
      <c r="Q23" s="58"/>
      <c r="R23" s="56">
        <f t="shared" ref="R23:AH23" si="3">SUM(R21:R22)</f>
        <v>0</v>
      </c>
      <c r="S23" s="56">
        <f t="shared" si="3"/>
        <v>0</v>
      </c>
      <c r="T23" s="56">
        <f>SUM(T21:T22)</f>
        <v>0</v>
      </c>
      <c r="U23" s="56">
        <f>SUM(U21:U22)</f>
        <v>0</v>
      </c>
      <c r="V23" s="56">
        <f t="shared" si="3"/>
        <v>0</v>
      </c>
      <c r="W23" s="56">
        <f t="shared" si="3"/>
        <v>0</v>
      </c>
      <c r="X23" s="56">
        <f t="shared" si="3"/>
        <v>0</v>
      </c>
      <c r="Y23" s="56">
        <f t="shared" si="3"/>
        <v>0</v>
      </c>
      <c r="Z23" s="56">
        <f t="shared" si="3"/>
        <v>0</v>
      </c>
      <c r="AA23" s="56">
        <f t="shared" si="3"/>
        <v>0</v>
      </c>
      <c r="AB23" s="56">
        <f t="shared" si="3"/>
        <v>0</v>
      </c>
      <c r="AC23" s="56">
        <f t="shared" si="3"/>
        <v>0</v>
      </c>
      <c r="AD23" s="56">
        <f t="shared" si="3"/>
        <v>0</v>
      </c>
      <c r="AE23" s="56">
        <f t="shared" si="3"/>
        <v>0</v>
      </c>
      <c r="AF23" s="56">
        <f t="shared" si="3"/>
        <v>0</v>
      </c>
      <c r="AG23" s="56">
        <f t="shared" si="3"/>
        <v>0</v>
      </c>
      <c r="AH23" s="56">
        <f t="shared" si="3"/>
        <v>0</v>
      </c>
      <c r="AI23" s="59">
        <f>IF(ISERROR(AH23/J23),0,AH23/J23)</f>
        <v>0</v>
      </c>
      <c r="AJ23" s="59">
        <f>IF(ISERROR(AH23/$AH$76),0,AH23/$AH$76)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24.95" customHeight="1" x14ac:dyDescent="0.25">
      <c r="A24" s="77" t="s">
        <v>51</v>
      </c>
      <c r="B24" s="77"/>
      <c r="C24" s="77"/>
      <c r="D24" s="77"/>
      <c r="E24" s="77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3"/>
    </row>
    <row r="25" spans="1:106" ht="24.95" customHeight="1" outlineLevel="1" x14ac:dyDescent="0.25">
      <c r="A25" s="14">
        <v>1</v>
      </c>
      <c r="B25" s="14"/>
      <c r="C25" s="24"/>
      <c r="D25" s="25"/>
      <c r="E25" s="26"/>
      <c r="F25" s="27"/>
      <c r="G25" s="27"/>
      <c r="H25" s="28"/>
      <c r="I25" s="28"/>
      <c r="J25" s="78"/>
      <c r="K25" s="29"/>
      <c r="L25" s="30"/>
      <c r="M25" s="31"/>
      <c r="N25" s="32"/>
      <c r="O25" s="31"/>
      <c r="P25" s="27"/>
      <c r="Q25" s="27"/>
      <c r="R25" s="19"/>
      <c r="S25" s="19"/>
      <c r="T25" s="19"/>
      <c r="U25" s="8">
        <f>SUM(R25:T25)</f>
        <v>0</v>
      </c>
      <c r="V25" s="19"/>
      <c r="W25" s="19"/>
      <c r="X25" s="19"/>
      <c r="Y25" s="8">
        <f>SUM(V25:X25)</f>
        <v>0</v>
      </c>
      <c r="Z25" s="19"/>
      <c r="AA25" s="19"/>
      <c r="AB25" s="19"/>
      <c r="AC25" s="8">
        <f>SUM(Z25:AB25)</f>
        <v>0</v>
      </c>
      <c r="AD25" s="19"/>
      <c r="AE25" s="19">
        <v>0</v>
      </c>
      <c r="AF25" s="19">
        <v>0</v>
      </c>
      <c r="AG25" s="8">
        <f>SUM(AD25:AF25)</f>
        <v>0</v>
      </c>
      <c r="AH25" s="8">
        <f>SUM(U25,Y25,AC25,AG25)</f>
        <v>0</v>
      </c>
      <c r="AI25" s="20">
        <f>IF(ISERROR(AH25/J25),0,AH25/J25)</f>
        <v>0</v>
      </c>
      <c r="AJ25" s="20">
        <f>IF(ISERROR(AH25/$AH$76),"-",AH25/$AH$76)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95" customHeight="1" outlineLevel="1" x14ac:dyDescent="0.25">
      <c r="A26" s="14">
        <v>2</v>
      </c>
      <c r="B26" s="14"/>
      <c r="C26" s="33"/>
      <c r="D26" s="34"/>
      <c r="E26" s="35"/>
      <c r="F26" s="27"/>
      <c r="G26" s="27"/>
      <c r="H26" s="36"/>
      <c r="I26" s="28"/>
      <c r="J26" s="78"/>
      <c r="K26" s="29"/>
      <c r="L26" s="30"/>
      <c r="M26" s="31"/>
      <c r="N26" s="32"/>
      <c r="O26" s="31"/>
      <c r="P26" s="27"/>
      <c r="Q26" s="27"/>
      <c r="R26" s="19"/>
      <c r="S26" s="19"/>
      <c r="T26" s="19"/>
      <c r="U26" s="8">
        <f>SUM(R26:T26)</f>
        <v>0</v>
      </c>
      <c r="V26" s="19"/>
      <c r="W26" s="19"/>
      <c r="X26" s="19"/>
      <c r="Y26" s="8">
        <f>SUM(V26:X26)</f>
        <v>0</v>
      </c>
      <c r="Z26" s="19"/>
      <c r="AA26" s="19"/>
      <c r="AB26" s="19"/>
      <c r="AC26" s="8">
        <f>SUM(Z26:AB26)</f>
        <v>0</v>
      </c>
      <c r="AD26" s="19"/>
      <c r="AE26" s="19">
        <v>0</v>
      </c>
      <c r="AF26" s="19">
        <v>0</v>
      </c>
      <c r="AG26" s="8">
        <f>SUM(AD26:AF26)</f>
        <v>0</v>
      </c>
      <c r="AH26" s="8">
        <f>SUM(U26,Y26,AC26,AG26)</f>
        <v>0</v>
      </c>
      <c r="AI26" s="20">
        <f>IF(ISERROR(AH26/J26),0,AH26/J26)</f>
        <v>0</v>
      </c>
      <c r="AJ26" s="20">
        <f>IF(ISERROR(AH26/$AH$76),"-",AH26/$AH$76)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22" customFormat="1" ht="24.95" customHeight="1" x14ac:dyDescent="0.25">
      <c r="A27" s="79" t="s">
        <v>52</v>
      </c>
      <c r="B27" s="79"/>
      <c r="C27" s="79"/>
      <c r="D27" s="79"/>
      <c r="E27" s="79"/>
      <c r="F27" s="79"/>
      <c r="G27" s="79"/>
      <c r="H27" s="79"/>
      <c r="I27" s="79"/>
      <c r="J27" s="56">
        <f>SUM(J25:J26)</f>
        <v>0</v>
      </c>
      <c r="K27" s="56">
        <f>SUM(K25:K26)</f>
        <v>0</v>
      </c>
      <c r="L27" s="55"/>
      <c r="M27" s="56">
        <f>SUM(M25:M26)</f>
        <v>0</v>
      </c>
      <c r="N27" s="56">
        <f>SUM(N25:N26)</f>
        <v>0</v>
      </c>
      <c r="O27" s="56">
        <f>SUM(O25:O26)</f>
        <v>0</v>
      </c>
      <c r="P27" s="57"/>
      <c r="Q27" s="58"/>
      <c r="R27" s="56">
        <f t="shared" ref="R27:AH27" si="4">SUM(R25:R26)</f>
        <v>0</v>
      </c>
      <c r="S27" s="56">
        <f t="shared" si="4"/>
        <v>0</v>
      </c>
      <c r="T27" s="56">
        <f t="shared" si="4"/>
        <v>0</v>
      </c>
      <c r="U27" s="56">
        <f t="shared" si="4"/>
        <v>0</v>
      </c>
      <c r="V27" s="56">
        <f t="shared" si="4"/>
        <v>0</v>
      </c>
      <c r="W27" s="56">
        <f t="shared" si="4"/>
        <v>0</v>
      </c>
      <c r="X27" s="56">
        <f t="shared" si="4"/>
        <v>0</v>
      </c>
      <c r="Y27" s="56">
        <f t="shared" si="4"/>
        <v>0</v>
      </c>
      <c r="Z27" s="56">
        <f t="shared" si="4"/>
        <v>0</v>
      </c>
      <c r="AA27" s="56">
        <f t="shared" si="4"/>
        <v>0</v>
      </c>
      <c r="AB27" s="56">
        <f t="shared" si="4"/>
        <v>0</v>
      </c>
      <c r="AC27" s="56">
        <f t="shared" si="4"/>
        <v>0</v>
      </c>
      <c r="AD27" s="56">
        <f t="shared" si="4"/>
        <v>0</v>
      </c>
      <c r="AE27" s="56">
        <f t="shared" si="4"/>
        <v>0</v>
      </c>
      <c r="AF27" s="56">
        <f t="shared" si="4"/>
        <v>0</v>
      </c>
      <c r="AG27" s="56">
        <f t="shared" si="4"/>
        <v>0</v>
      </c>
      <c r="AH27" s="56">
        <f t="shared" si="4"/>
        <v>0</v>
      </c>
      <c r="AI27" s="59">
        <f>IF(ISERROR(AH27/J27),0,AH27/J27)</f>
        <v>0</v>
      </c>
      <c r="AJ27" s="59">
        <f>IF(ISERROR(AH27/$AH$76),0,AH27/$AH$76)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24.95" customHeight="1" x14ac:dyDescent="0.25">
      <c r="A28" s="77" t="s">
        <v>53</v>
      </c>
      <c r="B28" s="77"/>
      <c r="C28" s="77"/>
      <c r="D28" s="77"/>
      <c r="E28" s="77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3"/>
    </row>
    <row r="29" spans="1:106" ht="24.95" customHeight="1" outlineLevel="1" x14ac:dyDescent="0.15">
      <c r="A29" s="14">
        <v>1</v>
      </c>
      <c r="B29" s="14"/>
      <c r="C29" s="15"/>
      <c r="D29" s="16"/>
      <c r="E29" s="15"/>
      <c r="F29" s="15"/>
      <c r="G29" s="15"/>
      <c r="H29" s="16"/>
      <c r="I29" s="16"/>
      <c r="J29" s="78"/>
      <c r="K29" s="18"/>
      <c r="L29" s="15"/>
      <c r="M29" s="19"/>
      <c r="N29" s="19"/>
      <c r="O29" s="19"/>
      <c r="P29" s="15"/>
      <c r="Q29" s="15"/>
      <c r="R29" s="19"/>
      <c r="S29" s="19"/>
      <c r="T29" s="19"/>
      <c r="U29" s="8">
        <f>SUM(R29:T29)</f>
        <v>0</v>
      </c>
      <c r="V29" s="19"/>
      <c r="W29" s="19"/>
      <c r="X29" s="19"/>
      <c r="Y29" s="8">
        <f>SUM(V29:X29)</f>
        <v>0</v>
      </c>
      <c r="Z29" s="19"/>
      <c r="AA29" s="19"/>
      <c r="AB29" s="19"/>
      <c r="AC29" s="8">
        <f>SUM(Z29:AB29)</f>
        <v>0</v>
      </c>
      <c r="AD29" s="19"/>
      <c r="AE29" s="19"/>
      <c r="AF29" s="19"/>
      <c r="AG29" s="8">
        <f>SUM(AD29:AF29)</f>
        <v>0</v>
      </c>
      <c r="AH29" s="8">
        <f>SUM(U29,Y29,AC29,AG29)</f>
        <v>0</v>
      </c>
      <c r="AI29" s="20">
        <f>IF(ISERROR(AH29/J29),0,AH29/J29)</f>
        <v>0</v>
      </c>
      <c r="AJ29" s="20">
        <f>IF(ISERROR(AH29/$AH$76),"-",AH29/$AH$76)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24.95" customHeight="1" outlineLevel="1" x14ac:dyDescent="0.15">
      <c r="A30" s="14">
        <v>2</v>
      </c>
      <c r="B30" s="14"/>
      <c r="C30" s="15"/>
      <c r="D30" s="16"/>
      <c r="E30" s="15"/>
      <c r="F30" s="15"/>
      <c r="G30" s="15"/>
      <c r="H30" s="16"/>
      <c r="I30" s="16"/>
      <c r="J30" s="78"/>
      <c r="K30" s="18"/>
      <c r="L30" s="15"/>
      <c r="M30" s="19"/>
      <c r="N30" s="19"/>
      <c r="O30" s="19"/>
      <c r="P30" s="15"/>
      <c r="Q30" s="15"/>
      <c r="R30" s="19"/>
      <c r="S30" s="19"/>
      <c r="T30" s="19"/>
      <c r="U30" s="8">
        <f>SUM(R30:T30)</f>
        <v>0</v>
      </c>
      <c r="V30" s="19"/>
      <c r="W30" s="19"/>
      <c r="X30" s="19"/>
      <c r="Y30" s="8">
        <f>SUM(V30:X30)</f>
        <v>0</v>
      </c>
      <c r="Z30" s="19"/>
      <c r="AA30" s="19"/>
      <c r="AB30" s="19"/>
      <c r="AC30" s="8">
        <f>SUM(Z30:AB30)</f>
        <v>0</v>
      </c>
      <c r="AD30" s="19"/>
      <c r="AE30" s="19"/>
      <c r="AF30" s="19"/>
      <c r="AG30" s="8">
        <f>SUM(AD30:AF30)</f>
        <v>0</v>
      </c>
      <c r="AH30" s="8">
        <f>SUM(U30,Y30,AC30,AG30)</f>
        <v>0</v>
      </c>
      <c r="AI30" s="20">
        <f>IF(ISERROR(AH30/J30),0,AH30/J30)</f>
        <v>0</v>
      </c>
      <c r="AJ30" s="20">
        <f>IF(ISERROR(AH30/$AH$76),"-",AH30/$AH$76)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22" customFormat="1" ht="24.95" customHeight="1" x14ac:dyDescent="0.25">
      <c r="A31" s="79" t="s">
        <v>54</v>
      </c>
      <c r="B31" s="79"/>
      <c r="C31" s="79"/>
      <c r="D31" s="79"/>
      <c r="E31" s="79"/>
      <c r="F31" s="79"/>
      <c r="G31" s="79"/>
      <c r="H31" s="79"/>
      <c r="I31" s="79"/>
      <c r="J31" s="56">
        <f>SUM(J29:J30)</f>
        <v>0</v>
      </c>
      <c r="K31" s="56">
        <f>SUM(K29:K30)</f>
        <v>0</v>
      </c>
      <c r="L31" s="55"/>
      <c r="M31" s="56">
        <f>SUM(M29:M30)</f>
        <v>0</v>
      </c>
      <c r="N31" s="56">
        <f>SUM(N29:N30)</f>
        <v>0</v>
      </c>
      <c r="O31" s="56">
        <f>SUM(O29:O30)</f>
        <v>0</v>
      </c>
      <c r="P31" s="57"/>
      <c r="Q31" s="58"/>
      <c r="R31" s="56">
        <f t="shared" ref="R31:AH31" si="5">SUM(R29:R30)</f>
        <v>0</v>
      </c>
      <c r="S31" s="56">
        <f t="shared" si="5"/>
        <v>0</v>
      </c>
      <c r="T31" s="56">
        <f t="shared" si="5"/>
        <v>0</v>
      </c>
      <c r="U31" s="56">
        <f t="shared" si="5"/>
        <v>0</v>
      </c>
      <c r="V31" s="56">
        <f t="shared" si="5"/>
        <v>0</v>
      </c>
      <c r="W31" s="56">
        <f t="shared" si="5"/>
        <v>0</v>
      </c>
      <c r="X31" s="56">
        <f t="shared" si="5"/>
        <v>0</v>
      </c>
      <c r="Y31" s="56">
        <f t="shared" si="5"/>
        <v>0</v>
      </c>
      <c r="Z31" s="56">
        <f t="shared" si="5"/>
        <v>0</v>
      </c>
      <c r="AA31" s="56">
        <f t="shared" si="5"/>
        <v>0</v>
      </c>
      <c r="AB31" s="56">
        <f t="shared" si="5"/>
        <v>0</v>
      </c>
      <c r="AC31" s="56">
        <f t="shared" si="5"/>
        <v>0</v>
      </c>
      <c r="AD31" s="56">
        <f t="shared" si="5"/>
        <v>0</v>
      </c>
      <c r="AE31" s="56">
        <f t="shared" si="5"/>
        <v>0</v>
      </c>
      <c r="AF31" s="56">
        <f t="shared" si="5"/>
        <v>0</v>
      </c>
      <c r="AG31" s="56">
        <f t="shared" si="5"/>
        <v>0</v>
      </c>
      <c r="AH31" s="56">
        <f t="shared" si="5"/>
        <v>0</v>
      </c>
      <c r="AI31" s="59">
        <f>IF(ISERROR(AH31/J31),0,AH31/J31)</f>
        <v>0</v>
      </c>
      <c r="AJ31" s="59">
        <f>IF(ISERROR(AH31/$AH$76),0,AH31/$AH$76)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95" customHeight="1" x14ac:dyDescent="0.25">
      <c r="A32" s="77" t="s">
        <v>55</v>
      </c>
      <c r="B32" s="77"/>
      <c r="C32" s="77"/>
      <c r="D32" s="77"/>
      <c r="E32" s="77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3"/>
    </row>
    <row r="33" spans="1:106" ht="24.95" customHeight="1" outlineLevel="1" x14ac:dyDescent="0.15">
      <c r="A33" s="14">
        <v>1</v>
      </c>
      <c r="B33" s="14"/>
      <c r="C33" s="15"/>
      <c r="D33" s="16"/>
      <c r="E33" s="15"/>
      <c r="F33" s="15"/>
      <c r="G33" s="15"/>
      <c r="H33" s="16"/>
      <c r="I33" s="16"/>
      <c r="J33" s="78"/>
      <c r="K33" s="18"/>
      <c r="L33" s="15"/>
      <c r="M33" s="19"/>
      <c r="N33" s="19"/>
      <c r="O33" s="19"/>
      <c r="P33" s="15"/>
      <c r="Q33" s="15"/>
      <c r="R33" s="19"/>
      <c r="S33" s="19"/>
      <c r="T33" s="19"/>
      <c r="U33" s="8">
        <f>SUM(R33:T33)</f>
        <v>0</v>
      </c>
      <c r="V33" s="19"/>
      <c r="W33" s="19"/>
      <c r="X33" s="19"/>
      <c r="Y33" s="8">
        <f>SUM(V33:X33)</f>
        <v>0</v>
      </c>
      <c r="Z33" s="19"/>
      <c r="AA33" s="19"/>
      <c r="AB33" s="19"/>
      <c r="AC33" s="8">
        <f>SUM(Z33:AB33)</f>
        <v>0</v>
      </c>
      <c r="AD33" s="19"/>
      <c r="AE33" s="19"/>
      <c r="AF33" s="19"/>
      <c r="AG33" s="8">
        <f>SUM(AD33:AF33)</f>
        <v>0</v>
      </c>
      <c r="AH33" s="8">
        <f>SUM(U33,Y33,AC33,AG33)</f>
        <v>0</v>
      </c>
      <c r="AI33" s="20">
        <f>IF(ISERROR(AH33/J33),0,AH33/J33)</f>
        <v>0</v>
      </c>
      <c r="AJ33" s="20">
        <f>IF(ISERROR(AH33/$AH$76),"-",AH33/$AH$76)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95" customHeight="1" outlineLevel="1" x14ac:dyDescent="0.15">
      <c r="A34" s="14">
        <v>2</v>
      </c>
      <c r="B34" s="14"/>
      <c r="C34" s="15"/>
      <c r="D34" s="16"/>
      <c r="E34" s="15"/>
      <c r="F34" s="15"/>
      <c r="G34" s="15"/>
      <c r="H34" s="16"/>
      <c r="I34" s="16"/>
      <c r="J34" s="78"/>
      <c r="K34" s="18"/>
      <c r="L34" s="15"/>
      <c r="M34" s="19"/>
      <c r="N34" s="19"/>
      <c r="O34" s="19"/>
      <c r="P34" s="15"/>
      <c r="Q34" s="15"/>
      <c r="R34" s="19"/>
      <c r="S34" s="19"/>
      <c r="T34" s="19"/>
      <c r="U34" s="8">
        <f>SUM(R34:T34)</f>
        <v>0</v>
      </c>
      <c r="V34" s="19"/>
      <c r="W34" s="19"/>
      <c r="X34" s="19"/>
      <c r="Y34" s="8">
        <f>SUM(V34:X34)</f>
        <v>0</v>
      </c>
      <c r="Z34" s="19"/>
      <c r="AA34" s="19"/>
      <c r="AB34" s="19"/>
      <c r="AC34" s="8">
        <f>SUM(Z34:AB34)</f>
        <v>0</v>
      </c>
      <c r="AD34" s="19"/>
      <c r="AE34" s="19"/>
      <c r="AF34" s="19"/>
      <c r="AG34" s="8">
        <f>SUM(AD34:AF34)</f>
        <v>0</v>
      </c>
      <c r="AH34" s="8">
        <f>SUM(U34,Y34,AC34,AG34)</f>
        <v>0</v>
      </c>
      <c r="AI34" s="20">
        <f>IF(ISERROR(AH34/J34),0,AH34/J34)</f>
        <v>0</v>
      </c>
      <c r="AJ34" s="20">
        <f>IF(ISERROR(AH34/$AH$76),"-",AH34/$AH$76)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22" customFormat="1" ht="24.95" customHeight="1" x14ac:dyDescent="0.25">
      <c r="A35" s="79" t="s">
        <v>56</v>
      </c>
      <c r="B35" s="79"/>
      <c r="C35" s="79"/>
      <c r="D35" s="79"/>
      <c r="E35" s="79"/>
      <c r="F35" s="79"/>
      <c r="G35" s="79"/>
      <c r="H35" s="79"/>
      <c r="I35" s="79"/>
      <c r="J35" s="56">
        <f>SUM(J33:J34)</f>
        <v>0</v>
      </c>
      <c r="K35" s="56">
        <f>SUM(K33:K34)</f>
        <v>0</v>
      </c>
      <c r="L35" s="55"/>
      <c r="M35" s="56">
        <f>SUM(M33:M34)</f>
        <v>0</v>
      </c>
      <c r="N35" s="56">
        <f>SUM(N33:N34)</f>
        <v>0</v>
      </c>
      <c r="O35" s="56">
        <f>SUM(O33:O34)</f>
        <v>0</v>
      </c>
      <c r="P35" s="57"/>
      <c r="Q35" s="58"/>
      <c r="R35" s="56">
        <f t="shared" ref="R35:AH35" si="6">SUM(R33:R34)</f>
        <v>0</v>
      </c>
      <c r="S35" s="56">
        <f t="shared" si="6"/>
        <v>0</v>
      </c>
      <c r="T35" s="56">
        <f t="shared" si="6"/>
        <v>0</v>
      </c>
      <c r="U35" s="56">
        <f t="shared" si="6"/>
        <v>0</v>
      </c>
      <c r="V35" s="56">
        <f t="shared" si="6"/>
        <v>0</v>
      </c>
      <c r="W35" s="56">
        <f t="shared" si="6"/>
        <v>0</v>
      </c>
      <c r="X35" s="56">
        <f t="shared" si="6"/>
        <v>0</v>
      </c>
      <c r="Y35" s="56">
        <f t="shared" si="6"/>
        <v>0</v>
      </c>
      <c r="Z35" s="56">
        <f t="shared" si="6"/>
        <v>0</v>
      </c>
      <c r="AA35" s="56">
        <f t="shared" si="6"/>
        <v>0</v>
      </c>
      <c r="AB35" s="56">
        <f t="shared" si="6"/>
        <v>0</v>
      </c>
      <c r="AC35" s="56">
        <f t="shared" si="6"/>
        <v>0</v>
      </c>
      <c r="AD35" s="56">
        <f t="shared" si="6"/>
        <v>0</v>
      </c>
      <c r="AE35" s="56">
        <f t="shared" si="6"/>
        <v>0</v>
      </c>
      <c r="AF35" s="56">
        <f t="shared" si="6"/>
        <v>0</v>
      </c>
      <c r="AG35" s="56">
        <f t="shared" si="6"/>
        <v>0</v>
      </c>
      <c r="AH35" s="56">
        <f t="shared" si="6"/>
        <v>0</v>
      </c>
      <c r="AI35" s="59">
        <f>IF(ISERROR(AH35/J35),0,AH35/J35)</f>
        <v>0</v>
      </c>
      <c r="AJ35" s="59">
        <f>IF(ISERROR(AH35/$AH$76),0,AH35/$AH$76)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95" customHeight="1" x14ac:dyDescent="0.25">
      <c r="A36" s="77" t="s">
        <v>57</v>
      </c>
      <c r="B36" s="77"/>
      <c r="C36" s="77"/>
      <c r="D36" s="77"/>
      <c r="E36" s="77"/>
      <c r="F36" s="4"/>
      <c r="G36" s="5"/>
      <c r="H36" s="37"/>
      <c r="I36" s="37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3"/>
    </row>
    <row r="37" spans="1:106" ht="24.95" customHeight="1" outlineLevel="1" x14ac:dyDescent="0.15">
      <c r="A37" s="14">
        <v>1</v>
      </c>
      <c r="B37" s="14"/>
      <c r="C37" s="15"/>
      <c r="D37" s="16"/>
      <c r="E37" s="15"/>
      <c r="F37" s="15"/>
      <c r="G37" s="15"/>
      <c r="H37" s="16"/>
      <c r="I37" s="16"/>
      <c r="J37" s="78"/>
      <c r="K37" s="18"/>
      <c r="L37" s="15"/>
      <c r="M37" s="19"/>
      <c r="N37" s="19"/>
      <c r="O37" s="19"/>
      <c r="P37" s="15"/>
      <c r="Q37" s="15"/>
      <c r="R37" s="19"/>
      <c r="S37" s="19"/>
      <c r="T37" s="19"/>
      <c r="U37" s="8">
        <f>SUM(R37:T37)</f>
        <v>0</v>
      </c>
      <c r="V37" s="19"/>
      <c r="W37" s="19"/>
      <c r="X37" s="19"/>
      <c r="Y37" s="8">
        <f>SUM(V37:X37)</f>
        <v>0</v>
      </c>
      <c r="Z37" s="19"/>
      <c r="AA37" s="19"/>
      <c r="AB37" s="19"/>
      <c r="AC37" s="8">
        <f>SUM(Z37:AB37)</f>
        <v>0</v>
      </c>
      <c r="AD37" s="19"/>
      <c r="AE37" s="19"/>
      <c r="AF37" s="19"/>
      <c r="AG37" s="8">
        <f>SUM(AD37:AF37)</f>
        <v>0</v>
      </c>
      <c r="AH37" s="8">
        <f>SUM(U37,Y37,AC37,AG37)</f>
        <v>0</v>
      </c>
      <c r="AI37" s="20">
        <f>IF(ISERROR(AH37/J37),0,AH37/J37)</f>
        <v>0</v>
      </c>
      <c r="AJ37" s="20">
        <f>IF(ISERROR(AH37/$AH$76),"-",AH37/$AH$76)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95" customHeight="1" outlineLevel="1" x14ac:dyDescent="0.15">
      <c r="A38" s="14">
        <v>2</v>
      </c>
      <c r="B38" s="14"/>
      <c r="C38" s="15"/>
      <c r="D38" s="16"/>
      <c r="E38" s="15"/>
      <c r="F38" s="15"/>
      <c r="G38" s="15"/>
      <c r="H38" s="16"/>
      <c r="I38" s="16"/>
      <c r="J38" s="78"/>
      <c r="K38" s="18"/>
      <c r="L38" s="15"/>
      <c r="M38" s="19"/>
      <c r="N38" s="19"/>
      <c r="O38" s="19"/>
      <c r="P38" s="15"/>
      <c r="Q38" s="15"/>
      <c r="R38" s="19"/>
      <c r="S38" s="19"/>
      <c r="T38" s="19"/>
      <c r="U38" s="8">
        <f>SUM(R38:T38)</f>
        <v>0</v>
      </c>
      <c r="V38" s="19"/>
      <c r="W38" s="19"/>
      <c r="X38" s="19"/>
      <c r="Y38" s="8">
        <f>SUM(V38:X38)</f>
        <v>0</v>
      </c>
      <c r="Z38" s="19"/>
      <c r="AA38" s="19"/>
      <c r="AB38" s="19"/>
      <c r="AC38" s="8">
        <f>SUM(Z38:AB38)</f>
        <v>0</v>
      </c>
      <c r="AD38" s="19"/>
      <c r="AE38" s="19"/>
      <c r="AF38" s="19"/>
      <c r="AG38" s="8">
        <f>SUM(AD38:AF38)</f>
        <v>0</v>
      </c>
      <c r="AH38" s="8">
        <f>SUM(U38,Y38,AC38,AG38)</f>
        <v>0</v>
      </c>
      <c r="AI38" s="20">
        <f>IF(ISERROR(AH38/J38),0,AH38/J38)</f>
        <v>0</v>
      </c>
      <c r="AJ38" s="20">
        <f>IF(ISERROR(AH38/$AH$76),"-",AH38/$AH$76)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22" customFormat="1" ht="24.95" customHeight="1" x14ac:dyDescent="0.25">
      <c r="A39" s="79" t="s">
        <v>58</v>
      </c>
      <c r="B39" s="79"/>
      <c r="C39" s="79"/>
      <c r="D39" s="79"/>
      <c r="E39" s="79"/>
      <c r="F39" s="79"/>
      <c r="G39" s="79"/>
      <c r="H39" s="79"/>
      <c r="I39" s="79"/>
      <c r="J39" s="56">
        <f>SUM(J37:J38)</f>
        <v>0</v>
      </c>
      <c r="K39" s="56">
        <f>SUM(K37:K38)</f>
        <v>0</v>
      </c>
      <c r="L39" s="55"/>
      <c r="M39" s="56">
        <f>SUM(M37:M38)</f>
        <v>0</v>
      </c>
      <c r="N39" s="56">
        <f>SUM(N37:N38)</f>
        <v>0</v>
      </c>
      <c r="O39" s="56">
        <f>SUM(O37:O38)</f>
        <v>0</v>
      </c>
      <c r="P39" s="57"/>
      <c r="Q39" s="58"/>
      <c r="R39" s="56">
        <f t="shared" ref="R39:AH39" si="7">SUM(R37:R38)</f>
        <v>0</v>
      </c>
      <c r="S39" s="56">
        <f t="shared" si="7"/>
        <v>0</v>
      </c>
      <c r="T39" s="56">
        <f t="shared" si="7"/>
        <v>0</v>
      </c>
      <c r="U39" s="56">
        <f t="shared" si="7"/>
        <v>0</v>
      </c>
      <c r="V39" s="56">
        <f t="shared" si="7"/>
        <v>0</v>
      </c>
      <c r="W39" s="56">
        <f t="shared" si="7"/>
        <v>0</v>
      </c>
      <c r="X39" s="56">
        <f t="shared" si="7"/>
        <v>0</v>
      </c>
      <c r="Y39" s="56">
        <f t="shared" si="7"/>
        <v>0</v>
      </c>
      <c r="Z39" s="56">
        <f t="shared" si="7"/>
        <v>0</v>
      </c>
      <c r="AA39" s="56">
        <f t="shared" si="7"/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0</v>
      </c>
      <c r="AG39" s="56">
        <f t="shared" si="7"/>
        <v>0</v>
      </c>
      <c r="AH39" s="56">
        <f t="shared" si="7"/>
        <v>0</v>
      </c>
      <c r="AI39" s="59">
        <f>IF(ISERROR(AH39/J39),0,AH39/J39)</f>
        <v>0</v>
      </c>
      <c r="AJ39" s="59">
        <f>IF(ISERROR(AH39/$AH$76),0,AH39/$AH$76)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95" customHeight="1" x14ac:dyDescent="0.25">
      <c r="A40" s="77" t="s">
        <v>59</v>
      </c>
      <c r="B40" s="77"/>
      <c r="C40" s="77"/>
      <c r="D40" s="77"/>
      <c r="E40" s="77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3"/>
    </row>
    <row r="41" spans="1:106" ht="24.95" customHeight="1" outlineLevel="1" x14ac:dyDescent="0.25">
      <c r="A41" s="14">
        <v>1</v>
      </c>
      <c r="B41" s="14"/>
      <c r="C41" s="24"/>
      <c r="D41" s="25"/>
      <c r="E41" s="26"/>
      <c r="F41" s="27"/>
      <c r="G41" s="27"/>
      <c r="H41" s="38"/>
      <c r="I41" s="38"/>
      <c r="J41" s="78"/>
      <c r="K41" s="29"/>
      <c r="L41" s="30"/>
      <c r="M41" s="31"/>
      <c r="N41" s="32"/>
      <c r="O41" s="31"/>
      <c r="P41" s="27"/>
      <c r="Q41" s="27"/>
      <c r="R41" s="19"/>
      <c r="S41" s="19"/>
      <c r="T41" s="19"/>
      <c r="U41" s="8">
        <f>SUM(R41:T41)</f>
        <v>0</v>
      </c>
      <c r="V41" s="19"/>
      <c r="W41" s="19"/>
      <c r="X41" s="19"/>
      <c r="Y41" s="8">
        <f>SUM(V41:X41)</f>
        <v>0</v>
      </c>
      <c r="Z41" s="19"/>
      <c r="AA41" s="19"/>
      <c r="AB41" s="19"/>
      <c r="AC41" s="8">
        <f>SUM(Z41:AB41)</f>
        <v>0</v>
      </c>
      <c r="AD41" s="19"/>
      <c r="AE41" s="19">
        <v>0</v>
      </c>
      <c r="AF41" s="19">
        <v>0</v>
      </c>
      <c r="AG41" s="8">
        <f>SUM(AD41:AF41)</f>
        <v>0</v>
      </c>
      <c r="AH41" s="8">
        <f>SUM(U41,Y41,AC41,AG41)</f>
        <v>0</v>
      </c>
      <c r="AI41" s="20">
        <f>IF(ISERROR(AH41/J41),0,AH41/J41)</f>
        <v>0</v>
      </c>
      <c r="AJ41" s="20">
        <f>IF(ISERROR(AH41/$AH$76),"-",AH41/$AH$76)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95" customHeight="1" outlineLevel="1" x14ac:dyDescent="0.15">
      <c r="A42" s="14">
        <v>2</v>
      </c>
      <c r="B42" s="14"/>
      <c r="C42" s="15"/>
      <c r="D42" s="16"/>
      <c r="E42" s="15"/>
      <c r="F42" s="15"/>
      <c r="G42" s="15"/>
      <c r="H42" s="16"/>
      <c r="I42" s="16"/>
      <c r="J42" s="78"/>
      <c r="K42" s="18"/>
      <c r="L42" s="15"/>
      <c r="M42" s="19"/>
      <c r="N42" s="19"/>
      <c r="O42" s="19"/>
      <c r="P42" s="15"/>
      <c r="Q42" s="15"/>
      <c r="R42" s="19"/>
      <c r="S42" s="19"/>
      <c r="T42" s="19"/>
      <c r="U42" s="8">
        <f>SUM(R42:T42)</f>
        <v>0</v>
      </c>
      <c r="V42" s="19"/>
      <c r="W42" s="19"/>
      <c r="X42" s="19"/>
      <c r="Y42" s="8">
        <f>SUM(V42:X42)</f>
        <v>0</v>
      </c>
      <c r="Z42" s="19"/>
      <c r="AA42" s="19"/>
      <c r="AB42" s="19"/>
      <c r="AC42" s="8">
        <f>SUM(Z42:AB42)</f>
        <v>0</v>
      </c>
      <c r="AD42" s="19"/>
      <c r="AE42" s="19"/>
      <c r="AF42" s="19"/>
      <c r="AG42" s="8">
        <f>SUM(AD42:AF42)</f>
        <v>0</v>
      </c>
      <c r="AH42" s="8">
        <f>SUM(U42,Y42,AC42,AG42)</f>
        <v>0</v>
      </c>
      <c r="AI42" s="20">
        <f>IF(ISERROR(AH42/J42),0,AH42/J42)</f>
        <v>0</v>
      </c>
      <c r="AJ42" s="20">
        <f>IF(ISERROR(AH42/$AH$76),"-",AH42/$AH$76)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22" customFormat="1" ht="24.95" customHeight="1" x14ac:dyDescent="0.25">
      <c r="A43" s="79" t="s">
        <v>60</v>
      </c>
      <c r="B43" s="79"/>
      <c r="C43" s="79"/>
      <c r="D43" s="79"/>
      <c r="E43" s="79"/>
      <c r="F43" s="79"/>
      <c r="G43" s="79"/>
      <c r="H43" s="79"/>
      <c r="I43" s="79"/>
      <c r="J43" s="56">
        <f>SUM(J41:J42)</f>
        <v>0</v>
      </c>
      <c r="K43" s="56">
        <f>SUM(K41:K42)</f>
        <v>0</v>
      </c>
      <c r="L43" s="55"/>
      <c r="M43" s="56">
        <f>SUM(M41:M42)</f>
        <v>0</v>
      </c>
      <c r="N43" s="56">
        <f>SUM(N41:N42)</f>
        <v>0</v>
      </c>
      <c r="O43" s="56">
        <f>SUM(O41:O42)</f>
        <v>0</v>
      </c>
      <c r="P43" s="57"/>
      <c r="Q43" s="58"/>
      <c r="R43" s="56">
        <f t="shared" ref="R43:AH43" si="8">SUM(R41:R42)</f>
        <v>0</v>
      </c>
      <c r="S43" s="56">
        <f t="shared" si="8"/>
        <v>0</v>
      </c>
      <c r="T43" s="56">
        <f t="shared" si="8"/>
        <v>0</v>
      </c>
      <c r="U43" s="56">
        <f t="shared" si="8"/>
        <v>0</v>
      </c>
      <c r="V43" s="56">
        <f t="shared" si="8"/>
        <v>0</v>
      </c>
      <c r="W43" s="56">
        <f t="shared" si="8"/>
        <v>0</v>
      </c>
      <c r="X43" s="56">
        <f t="shared" si="8"/>
        <v>0</v>
      </c>
      <c r="Y43" s="56">
        <f t="shared" si="8"/>
        <v>0</v>
      </c>
      <c r="Z43" s="56">
        <f t="shared" si="8"/>
        <v>0</v>
      </c>
      <c r="AA43" s="56">
        <f t="shared" si="8"/>
        <v>0</v>
      </c>
      <c r="AB43" s="56">
        <f t="shared" si="8"/>
        <v>0</v>
      </c>
      <c r="AC43" s="56">
        <f t="shared" si="8"/>
        <v>0</v>
      </c>
      <c r="AD43" s="56">
        <f t="shared" si="8"/>
        <v>0</v>
      </c>
      <c r="AE43" s="56">
        <f t="shared" si="8"/>
        <v>0</v>
      </c>
      <c r="AF43" s="56">
        <f t="shared" si="8"/>
        <v>0</v>
      </c>
      <c r="AG43" s="56">
        <f t="shared" si="8"/>
        <v>0</v>
      </c>
      <c r="AH43" s="56">
        <f t="shared" si="8"/>
        <v>0</v>
      </c>
      <c r="AI43" s="59">
        <f>IF(ISERROR(AH43/J43),0,AH43/J43)</f>
        <v>0</v>
      </c>
      <c r="AJ43" s="59">
        <f>IF(ISERROR(AH43/$AH$76),0,AH43/$AH$76)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24.95" customHeight="1" x14ac:dyDescent="0.25">
      <c r="A44" s="77" t="s">
        <v>61</v>
      </c>
      <c r="B44" s="77"/>
      <c r="C44" s="77"/>
      <c r="D44" s="77"/>
      <c r="E44" s="77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3"/>
    </row>
    <row r="45" spans="1:106" ht="24.95" customHeight="1" outlineLevel="1" x14ac:dyDescent="0.25">
      <c r="A45" s="14">
        <v>1</v>
      </c>
      <c r="B45" s="14"/>
      <c r="C45" s="24"/>
      <c r="D45" s="25"/>
      <c r="E45" s="26"/>
      <c r="F45" s="27"/>
      <c r="G45" s="27"/>
      <c r="H45" s="38"/>
      <c r="I45" s="38"/>
      <c r="J45" s="78"/>
      <c r="K45" s="29"/>
      <c r="L45" s="30"/>
      <c r="M45" s="31"/>
      <c r="N45" s="32"/>
      <c r="O45" s="31"/>
      <c r="P45" s="27"/>
      <c r="Q45" s="27"/>
      <c r="R45" s="19">
        <v>0</v>
      </c>
      <c r="S45" s="19">
        <v>0</v>
      </c>
      <c r="T45" s="19">
        <v>0</v>
      </c>
      <c r="U45" s="8">
        <f>SUM(R45:T45)</f>
        <v>0</v>
      </c>
      <c r="V45" s="19">
        <v>0</v>
      </c>
      <c r="W45" s="19">
        <v>0</v>
      </c>
      <c r="X45" s="19">
        <v>0</v>
      </c>
      <c r="Y45" s="8">
        <f>SUM(V45:X45)</f>
        <v>0</v>
      </c>
      <c r="Z45" s="19">
        <v>0</v>
      </c>
      <c r="AA45" s="19">
        <v>0</v>
      </c>
      <c r="AB45" s="19">
        <v>0</v>
      </c>
      <c r="AC45" s="8">
        <f>SUM(Z45:AB45)</f>
        <v>0</v>
      </c>
      <c r="AD45" s="19">
        <v>0</v>
      </c>
      <c r="AE45" s="19">
        <v>0</v>
      </c>
      <c r="AF45" s="19">
        <v>0</v>
      </c>
      <c r="AG45" s="8">
        <f>SUM(AD45:AF45)</f>
        <v>0</v>
      </c>
      <c r="AH45" s="8">
        <f>SUM(U45,Y45,AC45,AG45)</f>
        <v>0</v>
      </c>
      <c r="AI45" s="20">
        <f>IF(ISERROR(AH45/J45),0,AH45/J45)</f>
        <v>0</v>
      </c>
      <c r="AJ45" s="20">
        <f>IF(ISERROR(AH45/$AH$76),"-",AH45/$AH$76)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95" customHeight="1" outlineLevel="1" x14ac:dyDescent="0.15">
      <c r="A46" s="14">
        <v>2</v>
      </c>
      <c r="B46" s="14"/>
      <c r="C46" s="15"/>
      <c r="D46" s="16"/>
      <c r="E46" s="15"/>
      <c r="F46" s="15"/>
      <c r="G46" s="15"/>
      <c r="H46" s="16"/>
      <c r="I46" s="16"/>
      <c r="J46" s="78"/>
      <c r="K46" s="29"/>
      <c r="L46" s="15"/>
      <c r="M46" s="19"/>
      <c r="N46" s="19"/>
      <c r="O46" s="19"/>
      <c r="P46" s="15"/>
      <c r="Q46" s="15"/>
      <c r="R46" s="19"/>
      <c r="S46" s="19"/>
      <c r="T46" s="19"/>
      <c r="U46" s="8">
        <f>SUM(R46:T46)</f>
        <v>0</v>
      </c>
      <c r="V46" s="19"/>
      <c r="W46" s="19"/>
      <c r="X46" s="19"/>
      <c r="Y46" s="8">
        <f>SUM(V46:X46)</f>
        <v>0</v>
      </c>
      <c r="Z46" s="19"/>
      <c r="AA46" s="19"/>
      <c r="AB46" s="19"/>
      <c r="AC46" s="8">
        <f>SUM(Z46:AB46)</f>
        <v>0</v>
      </c>
      <c r="AD46" s="19"/>
      <c r="AE46" s="19"/>
      <c r="AF46" s="19"/>
      <c r="AG46" s="8">
        <f>SUM(AD46:AF46)</f>
        <v>0</v>
      </c>
      <c r="AH46" s="8">
        <f>SUM(U46,Y46,AC46,AG46)</f>
        <v>0</v>
      </c>
      <c r="AI46" s="20">
        <f>IF(ISERROR(AH46/J46),0,AH46/J46)</f>
        <v>0</v>
      </c>
      <c r="AJ46" s="20">
        <f>IF(ISERROR(AH46/$AH$76),"-",AH46/$AH$76)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22" customFormat="1" ht="24.95" customHeight="1" x14ac:dyDescent="0.25">
      <c r="A47" s="79" t="s">
        <v>62</v>
      </c>
      <c r="B47" s="79"/>
      <c r="C47" s="79"/>
      <c r="D47" s="79"/>
      <c r="E47" s="79"/>
      <c r="F47" s="79"/>
      <c r="G47" s="79"/>
      <c r="H47" s="79"/>
      <c r="I47" s="79"/>
      <c r="J47" s="56">
        <f>SUM(J45:J46)</f>
        <v>0</v>
      </c>
      <c r="K47" s="56">
        <f>SUM(K45:K46)</f>
        <v>0</v>
      </c>
      <c r="L47" s="55"/>
      <c r="M47" s="56">
        <f>SUM(M45:M46)</f>
        <v>0</v>
      </c>
      <c r="N47" s="56">
        <f>SUM(N45:N46)</f>
        <v>0</v>
      </c>
      <c r="O47" s="56">
        <f>SUM(O45:O46)</f>
        <v>0</v>
      </c>
      <c r="P47" s="57"/>
      <c r="Q47" s="58"/>
      <c r="R47" s="56">
        <f t="shared" ref="R47:AH47" si="9">SUM(R45:R46)</f>
        <v>0</v>
      </c>
      <c r="S47" s="56">
        <f t="shared" si="9"/>
        <v>0</v>
      </c>
      <c r="T47" s="56">
        <f t="shared" si="9"/>
        <v>0</v>
      </c>
      <c r="U47" s="56">
        <f t="shared" si="9"/>
        <v>0</v>
      </c>
      <c r="V47" s="56">
        <f t="shared" si="9"/>
        <v>0</v>
      </c>
      <c r="W47" s="56">
        <f t="shared" si="9"/>
        <v>0</v>
      </c>
      <c r="X47" s="56">
        <f t="shared" si="9"/>
        <v>0</v>
      </c>
      <c r="Y47" s="56">
        <f t="shared" si="9"/>
        <v>0</v>
      </c>
      <c r="Z47" s="56">
        <f t="shared" si="9"/>
        <v>0</v>
      </c>
      <c r="AA47" s="56">
        <f t="shared" si="9"/>
        <v>0</v>
      </c>
      <c r="AB47" s="56">
        <f t="shared" si="9"/>
        <v>0</v>
      </c>
      <c r="AC47" s="56">
        <f t="shared" si="9"/>
        <v>0</v>
      </c>
      <c r="AD47" s="56">
        <f t="shared" si="9"/>
        <v>0</v>
      </c>
      <c r="AE47" s="56">
        <f t="shared" si="9"/>
        <v>0</v>
      </c>
      <c r="AF47" s="56">
        <f t="shared" si="9"/>
        <v>0</v>
      </c>
      <c r="AG47" s="56">
        <f t="shared" si="9"/>
        <v>0</v>
      </c>
      <c r="AH47" s="56">
        <f t="shared" si="9"/>
        <v>0</v>
      </c>
      <c r="AI47" s="59">
        <f>IF(ISERROR(AH47/J47),0,AH47/J47)</f>
        <v>0</v>
      </c>
      <c r="AJ47" s="59">
        <f>IF(ISERROR(AH47/$AH$76),0,AH47/$AH$76)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24.95" customHeight="1" x14ac:dyDescent="0.25">
      <c r="A48" s="77" t="s">
        <v>63</v>
      </c>
      <c r="B48" s="77"/>
      <c r="C48" s="77"/>
      <c r="D48" s="77"/>
      <c r="E48" s="77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3"/>
    </row>
    <row r="49" spans="1:106" ht="24.95" customHeight="1" outlineLevel="1" x14ac:dyDescent="0.25">
      <c r="A49" s="14">
        <v>1</v>
      </c>
      <c r="B49" s="30"/>
      <c r="C49" s="30"/>
      <c r="D49" s="28"/>
      <c r="E49" s="39"/>
      <c r="F49" s="39"/>
      <c r="G49" s="5"/>
      <c r="H49" s="38"/>
      <c r="I49" s="38"/>
      <c r="J49" s="78"/>
      <c r="K49" s="8"/>
      <c r="L49" s="38"/>
      <c r="M49" s="17"/>
      <c r="N49" s="17"/>
      <c r="O49" s="5"/>
      <c r="P49" s="5"/>
      <c r="Q49" s="5"/>
      <c r="R49" s="40"/>
      <c r="S49" s="40"/>
      <c r="T49" s="40"/>
      <c r="U49" s="8">
        <f>SUM(R49:T49)</f>
        <v>0</v>
      </c>
      <c r="V49" s="19"/>
      <c r="W49" s="19"/>
      <c r="X49" s="19"/>
      <c r="Y49" s="8">
        <f>SUM(V49:X49)</f>
        <v>0</v>
      </c>
      <c r="Z49" s="19"/>
      <c r="AA49" s="19"/>
      <c r="AB49" s="19"/>
      <c r="AC49" s="8">
        <f>SUM(Z49:AB49)</f>
        <v>0</v>
      </c>
      <c r="AD49" s="19"/>
      <c r="AE49" s="19"/>
      <c r="AF49" s="19"/>
      <c r="AG49" s="8">
        <f>SUM(AD49:AF49)</f>
        <v>0</v>
      </c>
      <c r="AH49" s="8">
        <f>SUM(U49,Y49,AC49,AG49)</f>
        <v>0</v>
      </c>
      <c r="AI49" s="20">
        <f>IF(ISERROR(AH49/J49),0,AH49/J49)</f>
        <v>0</v>
      </c>
      <c r="AJ49" s="20">
        <f>IF(ISERROR(AH49/$AH$76),"-",AH49/$AH$76)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95" customHeight="1" outlineLevel="1" x14ac:dyDescent="0.15">
      <c r="A50" s="14">
        <v>2</v>
      </c>
      <c r="B50" s="14"/>
      <c r="C50" s="15"/>
      <c r="D50" s="16"/>
      <c r="E50" s="15"/>
      <c r="F50" s="15"/>
      <c r="G50" s="15"/>
      <c r="H50" s="16"/>
      <c r="I50" s="16"/>
      <c r="J50" s="78"/>
      <c r="K50" s="18"/>
      <c r="L50" s="15"/>
      <c r="M50" s="19"/>
      <c r="N50" s="19"/>
      <c r="O50" s="19"/>
      <c r="P50" s="15"/>
      <c r="Q50" s="15"/>
      <c r="R50" s="19"/>
      <c r="S50" s="19"/>
      <c r="T50" s="19"/>
      <c r="U50" s="8">
        <f>SUM(R50:T50)</f>
        <v>0</v>
      </c>
      <c r="V50" s="19"/>
      <c r="W50" s="19"/>
      <c r="X50" s="19"/>
      <c r="Y50" s="8">
        <f>SUM(V50:X50)</f>
        <v>0</v>
      </c>
      <c r="Z50" s="19"/>
      <c r="AA50" s="19"/>
      <c r="AB50" s="19"/>
      <c r="AC50" s="8">
        <f>SUM(Z50:AB50)</f>
        <v>0</v>
      </c>
      <c r="AD50" s="19"/>
      <c r="AE50" s="19"/>
      <c r="AF50" s="19"/>
      <c r="AG50" s="8">
        <f>SUM(AD50:AF50)</f>
        <v>0</v>
      </c>
      <c r="AH50" s="8">
        <f>SUM(U50,Y50,AC50,AG50)</f>
        <v>0</v>
      </c>
      <c r="AI50" s="20">
        <f>IF(ISERROR(AH50/J50),0,AH50/J50)</f>
        <v>0</v>
      </c>
      <c r="AJ50" s="20">
        <f>IF(ISERROR(AH50/$AH$76),"-",AH50/$AH$76)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22" customFormat="1" ht="24.95" customHeight="1" x14ac:dyDescent="0.25">
      <c r="A51" s="79" t="s">
        <v>64</v>
      </c>
      <c r="B51" s="79"/>
      <c r="C51" s="79"/>
      <c r="D51" s="79"/>
      <c r="E51" s="79"/>
      <c r="F51" s="79"/>
      <c r="G51" s="79"/>
      <c r="H51" s="79"/>
      <c r="I51" s="79"/>
      <c r="J51" s="56">
        <f>J49</f>
        <v>0</v>
      </c>
      <c r="K51" s="56">
        <v>0</v>
      </c>
      <c r="L51" s="55"/>
      <c r="M51" s="56">
        <f>SUM(M49:M50)</f>
        <v>0</v>
      </c>
      <c r="N51" s="56">
        <f>SUM(N49:N50)</f>
        <v>0</v>
      </c>
      <c r="O51" s="56">
        <f>SUM(O49:O50)</f>
        <v>0</v>
      </c>
      <c r="P51" s="57"/>
      <c r="Q51" s="58"/>
      <c r="R51" s="56">
        <f t="shared" ref="R51:AH51" si="10">SUM(R49:R50)</f>
        <v>0</v>
      </c>
      <c r="S51" s="56">
        <f t="shared" si="10"/>
        <v>0</v>
      </c>
      <c r="T51" s="56">
        <f t="shared" si="10"/>
        <v>0</v>
      </c>
      <c r="U51" s="56">
        <f t="shared" si="10"/>
        <v>0</v>
      </c>
      <c r="V51" s="56">
        <f t="shared" si="10"/>
        <v>0</v>
      </c>
      <c r="W51" s="56">
        <f t="shared" si="10"/>
        <v>0</v>
      </c>
      <c r="X51" s="56">
        <f t="shared" si="10"/>
        <v>0</v>
      </c>
      <c r="Y51" s="56">
        <f t="shared" si="10"/>
        <v>0</v>
      </c>
      <c r="Z51" s="56">
        <f t="shared" si="10"/>
        <v>0</v>
      </c>
      <c r="AA51" s="56">
        <f t="shared" si="10"/>
        <v>0</v>
      </c>
      <c r="AB51" s="56">
        <f t="shared" si="10"/>
        <v>0</v>
      </c>
      <c r="AC51" s="56">
        <f t="shared" si="10"/>
        <v>0</v>
      </c>
      <c r="AD51" s="56">
        <f t="shared" si="10"/>
        <v>0</v>
      </c>
      <c r="AE51" s="56">
        <f t="shared" si="10"/>
        <v>0</v>
      </c>
      <c r="AF51" s="56">
        <f t="shared" si="10"/>
        <v>0</v>
      </c>
      <c r="AG51" s="56">
        <f t="shared" si="10"/>
        <v>0</v>
      </c>
      <c r="AH51" s="56">
        <f t="shared" si="10"/>
        <v>0</v>
      </c>
      <c r="AI51" s="59">
        <f>IF(ISERROR(AH51/J51),0,AH51/J51)</f>
        <v>0</v>
      </c>
      <c r="AJ51" s="59">
        <f>IF(ISERROR(AH51/$AH$76),0,AH51/$AH$76)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24.95" customHeight="1" x14ac:dyDescent="0.25">
      <c r="A52" s="77" t="s">
        <v>65</v>
      </c>
      <c r="B52" s="77"/>
      <c r="C52" s="77"/>
      <c r="D52" s="77"/>
      <c r="E52" s="77"/>
      <c r="F52" s="4"/>
      <c r="G52" s="5"/>
      <c r="H52" s="6"/>
      <c r="I52" s="6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3"/>
    </row>
    <row r="53" spans="1:106" ht="24.95" customHeight="1" outlineLevel="1" x14ac:dyDescent="0.15">
      <c r="A53" s="14">
        <v>1</v>
      </c>
      <c r="B53" s="14"/>
      <c r="C53" s="15"/>
      <c r="D53" s="16"/>
      <c r="E53" s="15"/>
      <c r="F53" s="15"/>
      <c r="G53" s="15"/>
      <c r="H53" s="16"/>
      <c r="I53" s="16"/>
      <c r="J53" s="78"/>
      <c r="K53" s="18"/>
      <c r="L53" s="15"/>
      <c r="M53" s="19"/>
      <c r="N53" s="19"/>
      <c r="O53" s="19"/>
      <c r="P53" s="15"/>
      <c r="Q53" s="15"/>
      <c r="R53" s="19"/>
      <c r="S53" s="19"/>
      <c r="T53" s="19"/>
      <c r="U53" s="8">
        <f>SUM(R53:T53)</f>
        <v>0</v>
      </c>
      <c r="V53" s="19"/>
      <c r="W53" s="19"/>
      <c r="X53" s="19"/>
      <c r="Y53" s="8">
        <f>SUM(V53:X53)</f>
        <v>0</v>
      </c>
      <c r="Z53" s="19"/>
      <c r="AA53" s="19"/>
      <c r="AB53" s="19"/>
      <c r="AC53" s="8">
        <f>SUM(Z53:AB53)</f>
        <v>0</v>
      </c>
      <c r="AD53" s="19"/>
      <c r="AE53" s="19"/>
      <c r="AF53" s="19"/>
      <c r="AG53" s="8">
        <f>SUM(AD53:AF53)</f>
        <v>0</v>
      </c>
      <c r="AH53" s="8">
        <f>SUM(U53,Y53,AC53,AG53)</f>
        <v>0</v>
      </c>
      <c r="AI53" s="20">
        <f>IF(ISERROR(AH53/J53),0,AH53/J53)</f>
        <v>0</v>
      </c>
      <c r="AJ53" s="20">
        <f>IF(ISERROR(AH53/$AH$76),"-",AH53/$AH$76)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24.95" customHeight="1" outlineLevel="1" x14ac:dyDescent="0.15">
      <c r="A54" s="14">
        <v>2</v>
      </c>
      <c r="B54" s="14"/>
      <c r="C54" s="15"/>
      <c r="D54" s="16"/>
      <c r="E54" s="15"/>
      <c r="F54" s="15"/>
      <c r="G54" s="15"/>
      <c r="H54" s="16"/>
      <c r="I54" s="16"/>
      <c r="J54" s="78"/>
      <c r="K54" s="18"/>
      <c r="L54" s="15"/>
      <c r="M54" s="19"/>
      <c r="N54" s="19"/>
      <c r="O54" s="19"/>
      <c r="P54" s="15"/>
      <c r="Q54" s="15"/>
      <c r="R54" s="19"/>
      <c r="S54" s="19"/>
      <c r="T54" s="19"/>
      <c r="U54" s="8">
        <f>SUM(R54:T54)</f>
        <v>0</v>
      </c>
      <c r="V54" s="19"/>
      <c r="W54" s="19"/>
      <c r="X54" s="19"/>
      <c r="Y54" s="8">
        <f>SUM(V54:X54)</f>
        <v>0</v>
      </c>
      <c r="Z54" s="19"/>
      <c r="AA54" s="19"/>
      <c r="AB54" s="19"/>
      <c r="AC54" s="8">
        <f>SUM(Z54:AB54)</f>
        <v>0</v>
      </c>
      <c r="AD54" s="19"/>
      <c r="AE54" s="19"/>
      <c r="AF54" s="19"/>
      <c r="AG54" s="8">
        <f>SUM(AD54:AF54)</f>
        <v>0</v>
      </c>
      <c r="AH54" s="8">
        <f>SUM(U54,Y54,AC54,AG54)</f>
        <v>0</v>
      </c>
      <c r="AI54" s="20">
        <f>IF(ISERROR(AH54/J54),0,AH54/J54)</f>
        <v>0</v>
      </c>
      <c r="AJ54" s="20">
        <f>IF(ISERROR(AH54/$AH$76),"-",AH54/$AH$76)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22" customFormat="1" ht="24.95" customHeight="1" x14ac:dyDescent="0.25">
      <c r="A55" s="79" t="s">
        <v>66</v>
      </c>
      <c r="B55" s="79"/>
      <c r="C55" s="79"/>
      <c r="D55" s="79"/>
      <c r="E55" s="79"/>
      <c r="F55" s="79"/>
      <c r="G55" s="79"/>
      <c r="H55" s="79"/>
      <c r="I55" s="79"/>
      <c r="J55" s="56">
        <f>SUM(J53:J54)</f>
        <v>0</v>
      </c>
      <c r="K55" s="56">
        <f>SUM(K53:K54)</f>
        <v>0</v>
      </c>
      <c r="L55" s="55"/>
      <c r="M55" s="56">
        <f>SUM(M53:M54)</f>
        <v>0</v>
      </c>
      <c r="N55" s="56">
        <f>SUM(N53:N54)</f>
        <v>0</v>
      </c>
      <c r="O55" s="56">
        <f>SUM(O53:O54)</f>
        <v>0</v>
      </c>
      <c r="P55" s="57"/>
      <c r="Q55" s="58"/>
      <c r="R55" s="56">
        <f t="shared" ref="R55:AH55" si="11">SUM(R53:R54)</f>
        <v>0</v>
      </c>
      <c r="S55" s="56">
        <f t="shared" si="11"/>
        <v>0</v>
      </c>
      <c r="T55" s="56">
        <f t="shared" si="11"/>
        <v>0</v>
      </c>
      <c r="U55" s="56">
        <f t="shared" si="11"/>
        <v>0</v>
      </c>
      <c r="V55" s="56">
        <f t="shared" si="11"/>
        <v>0</v>
      </c>
      <c r="W55" s="56">
        <f t="shared" si="11"/>
        <v>0</v>
      </c>
      <c r="X55" s="56">
        <f t="shared" si="11"/>
        <v>0</v>
      </c>
      <c r="Y55" s="56">
        <f t="shared" si="11"/>
        <v>0</v>
      </c>
      <c r="Z55" s="56">
        <f t="shared" si="11"/>
        <v>0</v>
      </c>
      <c r="AA55" s="56">
        <f t="shared" si="11"/>
        <v>0</v>
      </c>
      <c r="AB55" s="56">
        <f t="shared" si="11"/>
        <v>0</v>
      </c>
      <c r="AC55" s="56">
        <f t="shared" si="11"/>
        <v>0</v>
      </c>
      <c r="AD55" s="56">
        <f t="shared" si="11"/>
        <v>0</v>
      </c>
      <c r="AE55" s="56">
        <f t="shared" si="11"/>
        <v>0</v>
      </c>
      <c r="AF55" s="56">
        <f t="shared" si="11"/>
        <v>0</v>
      </c>
      <c r="AG55" s="56">
        <f t="shared" si="11"/>
        <v>0</v>
      </c>
      <c r="AH55" s="56">
        <f t="shared" si="11"/>
        <v>0</v>
      </c>
      <c r="AI55" s="59">
        <f>IF(ISERROR(AH55/J55),0,AH55/J55)</f>
        <v>0</v>
      </c>
      <c r="AJ55" s="59">
        <f>IF(ISERROR(AH55/$AH$76),0,AH55/$AH$76)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95" customHeight="1" x14ac:dyDescent="0.25">
      <c r="A56" s="77" t="s">
        <v>67</v>
      </c>
      <c r="B56" s="77"/>
      <c r="C56" s="77"/>
      <c r="D56" s="77"/>
      <c r="E56" s="77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3"/>
    </row>
    <row r="57" spans="1:106" ht="24.95" customHeight="1" outlineLevel="1" x14ac:dyDescent="0.15">
      <c r="A57" s="14">
        <v>1</v>
      </c>
      <c r="B57" s="14"/>
      <c r="C57" s="15"/>
      <c r="D57" s="16"/>
      <c r="E57" s="15"/>
      <c r="F57" s="15"/>
      <c r="G57" s="15"/>
      <c r="H57" s="16"/>
      <c r="I57" s="16"/>
      <c r="J57" s="78"/>
      <c r="K57" s="18"/>
      <c r="L57" s="15"/>
      <c r="M57" s="19"/>
      <c r="N57" s="19"/>
      <c r="O57" s="19"/>
      <c r="P57" s="15"/>
      <c r="Q57" s="15"/>
      <c r="R57" s="19"/>
      <c r="S57" s="19"/>
      <c r="T57" s="19"/>
      <c r="U57" s="8">
        <f>SUM(R57:T57)</f>
        <v>0</v>
      </c>
      <c r="V57" s="19"/>
      <c r="W57" s="19"/>
      <c r="X57" s="19"/>
      <c r="Y57" s="8">
        <f>SUM(V57:X57)</f>
        <v>0</v>
      </c>
      <c r="Z57" s="19"/>
      <c r="AA57" s="19"/>
      <c r="AB57" s="19"/>
      <c r="AC57" s="8">
        <f>SUM(Z57:AB57)</f>
        <v>0</v>
      </c>
      <c r="AD57" s="19"/>
      <c r="AE57" s="19"/>
      <c r="AF57" s="19"/>
      <c r="AG57" s="8">
        <f>SUM(AD57:AF57)</f>
        <v>0</v>
      </c>
      <c r="AH57" s="8">
        <f>SUM(U57,Y57,AC57,AG57)</f>
        <v>0</v>
      </c>
      <c r="AI57" s="20">
        <f>IF(ISERROR(AH57/J57),0,AH57/J57)</f>
        <v>0</v>
      </c>
      <c r="AJ57" s="20">
        <f>IF(ISERROR(AH57/$AH$76),"-",AH57/$AH$76)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95" customHeight="1" outlineLevel="1" x14ac:dyDescent="0.15">
      <c r="A58" s="14">
        <v>2</v>
      </c>
      <c r="B58" s="14"/>
      <c r="C58" s="15"/>
      <c r="D58" s="16"/>
      <c r="E58" s="15"/>
      <c r="F58" s="15"/>
      <c r="G58" s="15"/>
      <c r="H58" s="16"/>
      <c r="I58" s="16"/>
      <c r="J58" s="78"/>
      <c r="K58" s="18"/>
      <c r="L58" s="15"/>
      <c r="M58" s="19"/>
      <c r="N58" s="19"/>
      <c r="O58" s="19"/>
      <c r="P58" s="15"/>
      <c r="Q58" s="15"/>
      <c r="R58" s="19"/>
      <c r="S58" s="19"/>
      <c r="T58" s="19"/>
      <c r="U58" s="8">
        <f>SUM(R58:T58)</f>
        <v>0</v>
      </c>
      <c r="V58" s="19"/>
      <c r="W58" s="19"/>
      <c r="X58" s="19"/>
      <c r="Y58" s="8">
        <f>SUM(V58:X58)</f>
        <v>0</v>
      </c>
      <c r="Z58" s="19"/>
      <c r="AA58" s="19"/>
      <c r="AB58" s="19"/>
      <c r="AC58" s="8">
        <f>SUM(Z58:AB58)</f>
        <v>0</v>
      </c>
      <c r="AD58" s="19"/>
      <c r="AE58" s="19"/>
      <c r="AF58" s="19"/>
      <c r="AG58" s="8">
        <f>SUM(AD58:AF58)</f>
        <v>0</v>
      </c>
      <c r="AH58" s="8">
        <f>SUM(U58,Y58,AC58,AG58)</f>
        <v>0</v>
      </c>
      <c r="AI58" s="20">
        <f>IF(ISERROR(AH58/J58),0,AH58/J58)</f>
        <v>0</v>
      </c>
      <c r="AJ58" s="20">
        <f>IF(ISERROR(AH58/$AH$76),"-",AH58/$AH$76)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22" customFormat="1" ht="24.95" customHeight="1" x14ac:dyDescent="0.25">
      <c r="A59" s="79" t="s">
        <v>68</v>
      </c>
      <c r="B59" s="79"/>
      <c r="C59" s="79"/>
      <c r="D59" s="79"/>
      <c r="E59" s="79"/>
      <c r="F59" s="79"/>
      <c r="G59" s="79"/>
      <c r="H59" s="79"/>
      <c r="I59" s="79"/>
      <c r="J59" s="56">
        <f>SUM(J57:J58)</f>
        <v>0</v>
      </c>
      <c r="K59" s="56">
        <f>SUM(K57:K58)</f>
        <v>0</v>
      </c>
      <c r="L59" s="55"/>
      <c r="M59" s="56">
        <f>SUM(M57:M58)</f>
        <v>0</v>
      </c>
      <c r="N59" s="56">
        <f>SUM(N57:N58)</f>
        <v>0</v>
      </c>
      <c r="O59" s="56">
        <f>SUM(O57:O58)</f>
        <v>0</v>
      </c>
      <c r="P59" s="57"/>
      <c r="Q59" s="58"/>
      <c r="R59" s="56">
        <f t="shared" ref="R59:AH59" si="12">SUM(R57:R58)</f>
        <v>0</v>
      </c>
      <c r="S59" s="56">
        <f t="shared" si="12"/>
        <v>0</v>
      </c>
      <c r="T59" s="56">
        <f t="shared" si="12"/>
        <v>0</v>
      </c>
      <c r="U59" s="56">
        <f t="shared" si="12"/>
        <v>0</v>
      </c>
      <c r="V59" s="56">
        <f t="shared" si="12"/>
        <v>0</v>
      </c>
      <c r="W59" s="56">
        <f t="shared" si="12"/>
        <v>0</v>
      </c>
      <c r="X59" s="56">
        <f t="shared" si="12"/>
        <v>0</v>
      </c>
      <c r="Y59" s="56">
        <f t="shared" si="12"/>
        <v>0</v>
      </c>
      <c r="Z59" s="56">
        <f t="shared" si="12"/>
        <v>0</v>
      </c>
      <c r="AA59" s="56">
        <f t="shared" si="12"/>
        <v>0</v>
      </c>
      <c r="AB59" s="56">
        <f t="shared" si="12"/>
        <v>0</v>
      </c>
      <c r="AC59" s="56">
        <f t="shared" si="12"/>
        <v>0</v>
      </c>
      <c r="AD59" s="56">
        <f t="shared" si="12"/>
        <v>0</v>
      </c>
      <c r="AE59" s="56">
        <f t="shared" si="12"/>
        <v>0</v>
      </c>
      <c r="AF59" s="56">
        <f t="shared" si="12"/>
        <v>0</v>
      </c>
      <c r="AG59" s="56">
        <f t="shared" si="12"/>
        <v>0</v>
      </c>
      <c r="AH59" s="56">
        <f t="shared" si="12"/>
        <v>0</v>
      </c>
      <c r="AI59" s="59">
        <f>IF(ISERROR(AH59/J59),0,AH59/J59)</f>
        <v>0</v>
      </c>
      <c r="AJ59" s="59">
        <f>IF(ISERROR(AH59/$AH$76),0,AH59/$AH$76)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24.95" customHeight="1" x14ac:dyDescent="0.25">
      <c r="A60" s="77" t="s">
        <v>69</v>
      </c>
      <c r="B60" s="77"/>
      <c r="C60" s="77"/>
      <c r="D60" s="77"/>
      <c r="E60" s="77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3"/>
    </row>
    <row r="61" spans="1:106" ht="24.95" customHeight="1" outlineLevel="1" x14ac:dyDescent="0.15">
      <c r="A61" s="14">
        <v>1</v>
      </c>
      <c r="B61" s="14"/>
      <c r="C61" s="15"/>
      <c r="D61" s="16"/>
      <c r="E61" s="15"/>
      <c r="F61" s="15"/>
      <c r="G61" s="15"/>
      <c r="H61" s="16"/>
      <c r="I61" s="16"/>
      <c r="J61" s="78"/>
      <c r="K61" s="18"/>
      <c r="L61" s="15"/>
      <c r="M61" s="19"/>
      <c r="N61" s="19"/>
      <c r="O61" s="19"/>
      <c r="P61" s="15"/>
      <c r="Q61" s="15"/>
      <c r="R61" s="19"/>
      <c r="S61" s="19"/>
      <c r="T61" s="19"/>
      <c r="U61" s="8">
        <f>SUM(R61:T61)</f>
        <v>0</v>
      </c>
      <c r="V61" s="19"/>
      <c r="W61" s="19"/>
      <c r="X61" s="19"/>
      <c r="Y61" s="8">
        <f>SUM(V61:X61)</f>
        <v>0</v>
      </c>
      <c r="Z61" s="19"/>
      <c r="AA61" s="19"/>
      <c r="AB61" s="19"/>
      <c r="AC61" s="8">
        <f>SUM(Z61:AB61)</f>
        <v>0</v>
      </c>
      <c r="AD61" s="19"/>
      <c r="AE61" s="19"/>
      <c r="AF61" s="19"/>
      <c r="AG61" s="8">
        <f>SUM(AD61:AF61)</f>
        <v>0</v>
      </c>
      <c r="AH61" s="8">
        <f>SUM(U61,Y61,AC61,AG61)</f>
        <v>0</v>
      </c>
      <c r="AI61" s="20">
        <f>IF(ISERROR(AH61/J61),0,AH61/J61)</f>
        <v>0</v>
      </c>
      <c r="AJ61" s="20">
        <f>IF(ISERROR(AH61/$AH$76),"-",AH61/$AH$76)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95" customHeight="1" outlineLevel="1" x14ac:dyDescent="0.15">
      <c r="A62" s="14">
        <v>2</v>
      </c>
      <c r="B62" s="14"/>
      <c r="C62" s="15"/>
      <c r="D62" s="16"/>
      <c r="E62" s="15"/>
      <c r="F62" s="15"/>
      <c r="G62" s="15"/>
      <c r="H62" s="16"/>
      <c r="I62" s="16"/>
      <c r="J62" s="78"/>
      <c r="K62" s="18"/>
      <c r="L62" s="15"/>
      <c r="M62" s="19"/>
      <c r="N62" s="19"/>
      <c r="O62" s="19"/>
      <c r="P62" s="15"/>
      <c r="Q62" s="15"/>
      <c r="R62" s="19"/>
      <c r="S62" s="19"/>
      <c r="T62" s="19"/>
      <c r="U62" s="8">
        <f>SUM(R62:T62)</f>
        <v>0</v>
      </c>
      <c r="V62" s="19"/>
      <c r="W62" s="19"/>
      <c r="X62" s="19"/>
      <c r="Y62" s="8">
        <f>SUM(V62:X62)</f>
        <v>0</v>
      </c>
      <c r="Z62" s="19"/>
      <c r="AA62" s="19"/>
      <c r="AB62" s="19"/>
      <c r="AC62" s="8">
        <f>SUM(Z62:AB62)</f>
        <v>0</v>
      </c>
      <c r="AD62" s="19"/>
      <c r="AE62" s="19"/>
      <c r="AF62" s="19"/>
      <c r="AG62" s="8">
        <f>SUM(AD62:AF62)</f>
        <v>0</v>
      </c>
      <c r="AH62" s="8">
        <f>SUM(U62,Y62,AC62,AG62)</f>
        <v>0</v>
      </c>
      <c r="AI62" s="20">
        <f>IF(ISERROR(AH62/J62),0,AH62/J62)</f>
        <v>0</v>
      </c>
      <c r="AJ62" s="20">
        <f>IF(ISERROR(AH62/$AH$76),"-",AH62/$AH$76)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22" customFormat="1" ht="24.95" customHeight="1" x14ac:dyDescent="0.25">
      <c r="A63" s="79" t="s">
        <v>70</v>
      </c>
      <c r="B63" s="79"/>
      <c r="C63" s="79"/>
      <c r="D63" s="79"/>
      <c r="E63" s="79"/>
      <c r="F63" s="79"/>
      <c r="G63" s="79"/>
      <c r="H63" s="79"/>
      <c r="I63" s="79"/>
      <c r="J63" s="56">
        <f>SUM(J61:J62)</f>
        <v>0</v>
      </c>
      <c r="K63" s="56">
        <f>SUM(K61:K62)</f>
        <v>0</v>
      </c>
      <c r="L63" s="55"/>
      <c r="M63" s="56">
        <f>SUM(M61:M62)</f>
        <v>0</v>
      </c>
      <c r="N63" s="56">
        <f>SUM(N61:N62)</f>
        <v>0</v>
      </c>
      <c r="O63" s="56">
        <f>SUM(O61:O62)</f>
        <v>0</v>
      </c>
      <c r="P63" s="57"/>
      <c r="Q63" s="58"/>
      <c r="R63" s="56">
        <f t="shared" ref="R63:AH63" si="13">SUM(R61:R62)</f>
        <v>0</v>
      </c>
      <c r="S63" s="56">
        <f t="shared" si="13"/>
        <v>0</v>
      </c>
      <c r="T63" s="56">
        <f t="shared" si="13"/>
        <v>0</v>
      </c>
      <c r="U63" s="56">
        <f t="shared" si="13"/>
        <v>0</v>
      </c>
      <c r="V63" s="56">
        <f t="shared" si="13"/>
        <v>0</v>
      </c>
      <c r="W63" s="56">
        <f t="shared" si="13"/>
        <v>0</v>
      </c>
      <c r="X63" s="56">
        <f t="shared" si="13"/>
        <v>0</v>
      </c>
      <c r="Y63" s="56">
        <f t="shared" si="13"/>
        <v>0</v>
      </c>
      <c r="Z63" s="56">
        <f t="shared" si="13"/>
        <v>0</v>
      </c>
      <c r="AA63" s="56">
        <f t="shared" si="13"/>
        <v>0</v>
      </c>
      <c r="AB63" s="56">
        <f t="shared" si="13"/>
        <v>0</v>
      </c>
      <c r="AC63" s="56">
        <f t="shared" si="13"/>
        <v>0</v>
      </c>
      <c r="AD63" s="56">
        <f t="shared" si="13"/>
        <v>0</v>
      </c>
      <c r="AE63" s="56">
        <f t="shared" si="13"/>
        <v>0</v>
      </c>
      <c r="AF63" s="56">
        <f t="shared" si="13"/>
        <v>0</v>
      </c>
      <c r="AG63" s="56">
        <f t="shared" si="13"/>
        <v>0</v>
      </c>
      <c r="AH63" s="56">
        <f t="shared" si="13"/>
        <v>0</v>
      </c>
      <c r="AI63" s="59">
        <f>IF(ISERROR(AH63/J63),0,AH63/J63)</f>
        <v>0</v>
      </c>
      <c r="AJ63" s="59">
        <f>IF(ISERROR(AH63/$AH$76),0,AH63/$AH$76)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24.95" customHeight="1" x14ac:dyDescent="0.25">
      <c r="A64" s="77" t="s">
        <v>81</v>
      </c>
      <c r="B64" s="77"/>
      <c r="C64" s="77"/>
      <c r="D64" s="77"/>
      <c r="E64" s="77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3"/>
    </row>
    <row r="65" spans="1:106" ht="24.95" customHeight="1" outlineLevel="1" x14ac:dyDescent="0.15">
      <c r="A65" s="14">
        <v>1</v>
      </c>
      <c r="B65" s="14"/>
      <c r="C65" s="15"/>
      <c r="D65" s="16"/>
      <c r="E65" s="15"/>
      <c r="F65" s="15"/>
      <c r="G65" s="15"/>
      <c r="H65" s="16"/>
      <c r="I65" s="16"/>
      <c r="J65" s="78"/>
      <c r="K65" s="18"/>
      <c r="L65" s="15"/>
      <c r="M65" s="19"/>
      <c r="N65" s="19"/>
      <c r="O65" s="19"/>
      <c r="P65" s="15"/>
      <c r="Q65" s="15"/>
      <c r="R65" s="19"/>
      <c r="S65" s="19"/>
      <c r="T65" s="19"/>
      <c r="U65" s="8">
        <f>SUM(R65:T65)</f>
        <v>0</v>
      </c>
      <c r="V65" s="19"/>
      <c r="W65" s="19"/>
      <c r="X65" s="19"/>
      <c r="Y65" s="8">
        <f>SUM(V65:X65)</f>
        <v>0</v>
      </c>
      <c r="Z65" s="19"/>
      <c r="AA65" s="19"/>
      <c r="AB65" s="19"/>
      <c r="AC65" s="8">
        <f>SUM(Z65:AB65)</f>
        <v>0</v>
      </c>
      <c r="AD65" s="19"/>
      <c r="AE65" s="19"/>
      <c r="AF65" s="19"/>
      <c r="AG65" s="8">
        <f>SUM(AD65:AF65)</f>
        <v>0</v>
      </c>
      <c r="AH65" s="8">
        <f>SUM(U65,Y65,AC65,AG65)</f>
        <v>0</v>
      </c>
      <c r="AI65" s="20">
        <f>IF(ISERROR(AH65/J65),0,AH65/J65)</f>
        <v>0</v>
      </c>
      <c r="AJ65" s="20">
        <f>IF(ISERROR(AH65/$AH$76),"-",AH65/$AH$76)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24.95" customHeight="1" outlineLevel="1" x14ac:dyDescent="0.15">
      <c r="A66" s="14">
        <v>2</v>
      </c>
      <c r="B66" s="14"/>
      <c r="C66" s="15"/>
      <c r="D66" s="16"/>
      <c r="E66" s="15"/>
      <c r="F66" s="15"/>
      <c r="G66" s="15"/>
      <c r="H66" s="16"/>
      <c r="I66" s="16"/>
      <c r="J66" s="78"/>
      <c r="K66" s="18"/>
      <c r="L66" s="15"/>
      <c r="M66" s="19"/>
      <c r="N66" s="19"/>
      <c r="O66" s="19"/>
      <c r="P66" s="15"/>
      <c r="Q66" s="15"/>
      <c r="R66" s="19"/>
      <c r="S66" s="19"/>
      <c r="T66" s="19"/>
      <c r="U66" s="8">
        <f>SUM(R66:T66)</f>
        <v>0</v>
      </c>
      <c r="V66" s="19"/>
      <c r="W66" s="19"/>
      <c r="X66" s="19"/>
      <c r="Y66" s="8">
        <f>SUM(V66:X66)</f>
        <v>0</v>
      </c>
      <c r="Z66" s="19"/>
      <c r="AA66" s="19"/>
      <c r="AB66" s="19"/>
      <c r="AC66" s="8">
        <f>SUM(Z66:AB66)</f>
        <v>0</v>
      </c>
      <c r="AD66" s="19"/>
      <c r="AE66" s="19"/>
      <c r="AF66" s="19"/>
      <c r="AG66" s="8">
        <f>SUM(AD66:AF66)</f>
        <v>0</v>
      </c>
      <c r="AH66" s="8">
        <f>SUM(U66,Y66,AC66,AG66)</f>
        <v>0</v>
      </c>
      <c r="AI66" s="20">
        <f>IF(ISERROR(AH66/J66),0,AH66/J66)</f>
        <v>0</v>
      </c>
      <c r="AJ66" s="20">
        <f>IF(ISERROR(AH66/$AH$76),"-",AH66/$AH$76)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22" customFormat="1" ht="24.95" customHeight="1" x14ac:dyDescent="0.25">
      <c r="A67" s="79" t="s">
        <v>88</v>
      </c>
      <c r="B67" s="79"/>
      <c r="C67" s="79"/>
      <c r="D67" s="79"/>
      <c r="E67" s="79"/>
      <c r="F67" s="79"/>
      <c r="G67" s="79"/>
      <c r="H67" s="79"/>
      <c r="I67" s="79"/>
      <c r="J67" s="56">
        <f>SUM(J65:J66)</f>
        <v>0</v>
      </c>
      <c r="K67" s="56">
        <f>SUM(K65:K66)</f>
        <v>0</v>
      </c>
      <c r="L67" s="55"/>
      <c r="M67" s="56">
        <f>SUM(M65:M66)</f>
        <v>0</v>
      </c>
      <c r="N67" s="56">
        <f>SUM(N65:N66)</f>
        <v>0</v>
      </c>
      <c r="O67" s="56">
        <f>SUM(O65:O66)</f>
        <v>0</v>
      </c>
      <c r="P67" s="57"/>
      <c r="Q67" s="58"/>
      <c r="R67" s="56">
        <f t="shared" ref="R67:AH67" si="14">SUM(R65:R66)</f>
        <v>0</v>
      </c>
      <c r="S67" s="56">
        <f t="shared" si="14"/>
        <v>0</v>
      </c>
      <c r="T67" s="56">
        <f t="shared" si="14"/>
        <v>0</v>
      </c>
      <c r="U67" s="56">
        <f t="shared" si="14"/>
        <v>0</v>
      </c>
      <c r="V67" s="56">
        <f t="shared" si="14"/>
        <v>0</v>
      </c>
      <c r="W67" s="56">
        <f t="shared" si="14"/>
        <v>0</v>
      </c>
      <c r="X67" s="56">
        <f t="shared" si="14"/>
        <v>0</v>
      </c>
      <c r="Y67" s="56">
        <f t="shared" si="14"/>
        <v>0</v>
      </c>
      <c r="Z67" s="56">
        <f t="shared" si="14"/>
        <v>0</v>
      </c>
      <c r="AA67" s="56">
        <f t="shared" si="14"/>
        <v>0</v>
      </c>
      <c r="AB67" s="56">
        <f t="shared" si="14"/>
        <v>0</v>
      </c>
      <c r="AC67" s="56">
        <f t="shared" si="14"/>
        <v>0</v>
      </c>
      <c r="AD67" s="56">
        <f t="shared" si="14"/>
        <v>0</v>
      </c>
      <c r="AE67" s="56">
        <f t="shared" si="14"/>
        <v>0</v>
      </c>
      <c r="AF67" s="56">
        <f t="shared" si="14"/>
        <v>0</v>
      </c>
      <c r="AG67" s="56">
        <f t="shared" si="14"/>
        <v>0</v>
      </c>
      <c r="AH67" s="56">
        <f t="shared" si="14"/>
        <v>0</v>
      </c>
      <c r="AI67" s="59">
        <f>IF(ISERROR(AH67/J67),0,AH67/J67)</f>
        <v>0</v>
      </c>
      <c r="AJ67" s="59">
        <f>IF(ISERROR(AH67/$AH$76),0,AH67/$AH$76)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95" customHeight="1" x14ac:dyDescent="0.25">
      <c r="A68" s="77" t="s">
        <v>71</v>
      </c>
      <c r="B68" s="77"/>
      <c r="C68" s="77"/>
      <c r="D68" s="77"/>
      <c r="E68" s="77"/>
      <c r="F68" s="4"/>
      <c r="G68" s="5"/>
      <c r="H68" s="6"/>
      <c r="I68" s="6"/>
      <c r="J68" s="7"/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3"/>
    </row>
    <row r="69" spans="1:106" ht="24.95" customHeight="1" outlineLevel="1" x14ac:dyDescent="0.15">
      <c r="A69" s="14">
        <v>1</v>
      </c>
      <c r="B69" s="14"/>
      <c r="C69" s="15"/>
      <c r="D69" s="16"/>
      <c r="E69" s="15"/>
      <c r="F69" s="15"/>
      <c r="G69" s="15"/>
      <c r="H69" s="16"/>
      <c r="I69" s="16"/>
      <c r="J69" s="78"/>
      <c r="K69" s="18"/>
      <c r="L69" s="15"/>
      <c r="M69" s="19"/>
      <c r="N69" s="19"/>
      <c r="O69" s="19"/>
      <c r="P69" s="15"/>
      <c r="Q69" s="15"/>
      <c r="R69" s="19"/>
      <c r="S69" s="19"/>
      <c r="T69" s="19"/>
      <c r="U69" s="8">
        <f>SUM(R69:T69)</f>
        <v>0</v>
      </c>
      <c r="V69" s="19"/>
      <c r="W69" s="19"/>
      <c r="X69" s="19"/>
      <c r="Y69" s="8">
        <f>SUM(V69:X69)</f>
        <v>0</v>
      </c>
      <c r="Z69" s="19"/>
      <c r="AA69" s="19"/>
      <c r="AB69" s="19"/>
      <c r="AC69" s="8">
        <f>SUM(Z69:AB69)</f>
        <v>0</v>
      </c>
      <c r="AD69" s="19"/>
      <c r="AE69" s="19"/>
      <c r="AF69" s="19"/>
      <c r="AG69" s="8">
        <f>SUM(AD69:AF69)</f>
        <v>0</v>
      </c>
      <c r="AH69" s="8">
        <f>SUM(U69,Y69,AC69,AG69)</f>
        <v>0</v>
      </c>
      <c r="AI69" s="20">
        <f>IF(ISERROR(AH69/J69),0,AH69/J69)</f>
        <v>0</v>
      </c>
      <c r="AJ69" s="20">
        <f>IF(ISERROR(AH69/$AH$76),"-",AH69/$AH$76)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95" customHeight="1" outlineLevel="1" x14ac:dyDescent="0.15">
      <c r="A70" s="14">
        <v>2</v>
      </c>
      <c r="B70" s="14"/>
      <c r="C70" s="15"/>
      <c r="D70" s="16"/>
      <c r="E70" s="15"/>
      <c r="F70" s="15"/>
      <c r="G70" s="15"/>
      <c r="H70" s="16"/>
      <c r="I70" s="16"/>
      <c r="J70" s="78"/>
      <c r="K70" s="18"/>
      <c r="L70" s="15"/>
      <c r="M70" s="19"/>
      <c r="N70" s="19"/>
      <c r="O70" s="19"/>
      <c r="P70" s="15"/>
      <c r="Q70" s="15"/>
      <c r="R70" s="19"/>
      <c r="S70" s="19"/>
      <c r="T70" s="19"/>
      <c r="U70" s="8">
        <f>SUM(R70:T70)</f>
        <v>0</v>
      </c>
      <c r="V70" s="19"/>
      <c r="W70" s="19"/>
      <c r="X70" s="19"/>
      <c r="Y70" s="8">
        <f>SUM(V70:X70)</f>
        <v>0</v>
      </c>
      <c r="Z70" s="19"/>
      <c r="AA70" s="19"/>
      <c r="AB70" s="19"/>
      <c r="AC70" s="8">
        <f>SUM(Z70:AB70)</f>
        <v>0</v>
      </c>
      <c r="AD70" s="19"/>
      <c r="AE70" s="19"/>
      <c r="AF70" s="19"/>
      <c r="AG70" s="8">
        <f>SUM(AD70:AF70)</f>
        <v>0</v>
      </c>
      <c r="AH70" s="8">
        <f>SUM(U70,Y70,AC70,AG70)</f>
        <v>0</v>
      </c>
      <c r="AI70" s="20">
        <f>IF(ISERROR(AH70/J70),0,AH70/J70)</f>
        <v>0</v>
      </c>
      <c r="AJ70" s="20">
        <f>IF(ISERROR(AH70/$AH$76),"-",AH70/$AH$76)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22" customFormat="1" ht="24.95" customHeight="1" x14ac:dyDescent="0.25">
      <c r="A71" s="79" t="s">
        <v>72</v>
      </c>
      <c r="B71" s="79"/>
      <c r="C71" s="79"/>
      <c r="D71" s="79"/>
      <c r="E71" s="79"/>
      <c r="F71" s="79"/>
      <c r="G71" s="79"/>
      <c r="H71" s="79"/>
      <c r="I71" s="79"/>
      <c r="J71" s="56">
        <f>SUM(J69:J70)</f>
        <v>0</v>
      </c>
      <c r="K71" s="56">
        <f>SUM(K69:K70)</f>
        <v>0</v>
      </c>
      <c r="L71" s="55"/>
      <c r="M71" s="56">
        <f>SUM(M69:M70)</f>
        <v>0</v>
      </c>
      <c r="N71" s="56">
        <f>SUM(N69:N70)</f>
        <v>0</v>
      </c>
      <c r="O71" s="56">
        <f>SUM(O69:O70)</f>
        <v>0</v>
      </c>
      <c r="P71" s="57"/>
      <c r="Q71" s="58"/>
      <c r="R71" s="56">
        <f t="shared" ref="R71:AH71" si="15">SUM(R69:R70)</f>
        <v>0</v>
      </c>
      <c r="S71" s="56">
        <f t="shared" si="15"/>
        <v>0</v>
      </c>
      <c r="T71" s="56">
        <f t="shared" si="15"/>
        <v>0</v>
      </c>
      <c r="U71" s="56">
        <f t="shared" si="15"/>
        <v>0</v>
      </c>
      <c r="V71" s="56">
        <f t="shared" si="15"/>
        <v>0</v>
      </c>
      <c r="W71" s="56">
        <f t="shared" si="15"/>
        <v>0</v>
      </c>
      <c r="X71" s="56">
        <f t="shared" si="15"/>
        <v>0</v>
      </c>
      <c r="Y71" s="56">
        <f t="shared" si="15"/>
        <v>0</v>
      </c>
      <c r="Z71" s="56">
        <f t="shared" si="15"/>
        <v>0</v>
      </c>
      <c r="AA71" s="56">
        <f t="shared" si="15"/>
        <v>0</v>
      </c>
      <c r="AB71" s="56">
        <f t="shared" si="15"/>
        <v>0</v>
      </c>
      <c r="AC71" s="56">
        <f t="shared" si="15"/>
        <v>0</v>
      </c>
      <c r="AD71" s="56">
        <f t="shared" si="15"/>
        <v>0</v>
      </c>
      <c r="AE71" s="56">
        <f t="shared" si="15"/>
        <v>0</v>
      </c>
      <c r="AF71" s="56">
        <f t="shared" si="15"/>
        <v>0</v>
      </c>
      <c r="AG71" s="56">
        <f t="shared" si="15"/>
        <v>0</v>
      </c>
      <c r="AH71" s="56">
        <f t="shared" si="15"/>
        <v>0</v>
      </c>
      <c r="AI71" s="59">
        <f>IF(ISERROR(AH71/J71),0,AH71/J71)</f>
        <v>0</v>
      </c>
      <c r="AJ71" s="59">
        <f>IF(ISERROR(AH71/$AH$76),0,AH71/$AH$76)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24.95" customHeight="1" x14ac:dyDescent="0.25">
      <c r="A72" s="77" t="s">
        <v>73</v>
      </c>
      <c r="B72" s="77"/>
      <c r="C72" s="77"/>
      <c r="D72" s="77"/>
      <c r="E72" s="77"/>
      <c r="F72" s="4"/>
      <c r="G72" s="5"/>
      <c r="H72" s="6"/>
      <c r="I72" s="6"/>
      <c r="J72" s="78">
        <v>17529391000</v>
      </c>
      <c r="K72" s="8"/>
      <c r="L72" s="9"/>
      <c r="M72" s="10"/>
      <c r="N72" s="10"/>
      <c r="O72" s="10"/>
      <c r="P72" s="5"/>
      <c r="Q72" s="11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2"/>
      <c r="AJ72" s="13"/>
    </row>
    <row r="73" spans="1:106" ht="24.95" customHeight="1" outlineLevel="1" x14ac:dyDescent="0.25">
      <c r="A73" s="14">
        <v>1</v>
      </c>
      <c r="B73" s="14"/>
      <c r="C73" s="33" t="s">
        <v>112</v>
      </c>
      <c r="D73" s="34">
        <v>45695</v>
      </c>
      <c r="E73" s="26" t="s">
        <v>100</v>
      </c>
      <c r="F73" s="26" t="s">
        <v>101</v>
      </c>
      <c r="G73" s="26"/>
      <c r="H73" s="36"/>
      <c r="I73" s="38"/>
      <c r="J73" s="78"/>
      <c r="K73" s="41">
        <v>16968765000</v>
      </c>
      <c r="L73" s="39"/>
      <c r="M73" s="31"/>
      <c r="N73" s="42"/>
      <c r="O73" s="31"/>
      <c r="P73" s="43"/>
      <c r="Q73" s="43"/>
      <c r="R73" s="19">
        <v>8484382500</v>
      </c>
      <c r="S73" s="19"/>
      <c r="T73" s="19"/>
      <c r="U73" s="8">
        <f>SUM(R73:T73)</f>
        <v>8484382500</v>
      </c>
      <c r="V73" s="19"/>
      <c r="W73" s="19"/>
      <c r="X73" s="19">
        <v>8484382500</v>
      </c>
      <c r="Y73" s="8">
        <f>SUM(V73:X73)</f>
        <v>8484382500</v>
      </c>
      <c r="Z73" s="19"/>
      <c r="AA73" s="19"/>
      <c r="AB73" s="19"/>
      <c r="AC73" s="8">
        <f>SUM(Z73:AB73)</f>
        <v>0</v>
      </c>
      <c r="AD73" s="19"/>
      <c r="AE73" s="19">
        <v>0</v>
      </c>
      <c r="AF73" s="19">
        <v>0</v>
      </c>
      <c r="AG73" s="8">
        <f>SUM(AD73:AF73)</f>
        <v>0</v>
      </c>
      <c r="AH73" s="8">
        <f>SUM(U73,Y73,AC73,AG73)</f>
        <v>16968765000</v>
      </c>
      <c r="AI73" s="20">
        <f>IF(ISERROR(AH73/J72),0,AH73/J72)</f>
        <v>0.96801794198098501</v>
      </c>
      <c r="AJ73" s="20">
        <f>IF(ISERROR(AH73/$AH$76),"-",AH73/$AH$76)</f>
        <v>0.96801794198098501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24.95" customHeight="1" outlineLevel="1" x14ac:dyDescent="0.25">
      <c r="A74" s="14">
        <v>2</v>
      </c>
      <c r="B74" s="14"/>
      <c r="C74" s="33" t="s">
        <v>112</v>
      </c>
      <c r="D74" s="34">
        <v>45695</v>
      </c>
      <c r="E74" s="26" t="s">
        <v>100</v>
      </c>
      <c r="F74" s="26" t="s">
        <v>102</v>
      </c>
      <c r="G74" s="44"/>
      <c r="H74" s="36"/>
      <c r="I74" s="38"/>
      <c r="J74" s="78"/>
      <c r="K74" s="41">
        <v>560626000</v>
      </c>
      <c r="L74" s="39"/>
      <c r="M74" s="31"/>
      <c r="N74" s="42"/>
      <c r="O74" s="31"/>
      <c r="P74" s="43"/>
      <c r="Q74" s="43"/>
      <c r="R74" s="19">
        <v>280313000</v>
      </c>
      <c r="S74" s="19"/>
      <c r="T74" s="19"/>
      <c r="U74" s="8">
        <f>SUM(R74:T74)</f>
        <v>280313000</v>
      </c>
      <c r="V74" s="19"/>
      <c r="W74" s="19"/>
      <c r="X74" s="19">
        <v>280313000</v>
      </c>
      <c r="Y74" s="8">
        <f>SUM(V74:X74)</f>
        <v>280313000</v>
      </c>
      <c r="Z74" s="19"/>
      <c r="AA74" s="19"/>
      <c r="AB74" s="19"/>
      <c r="AC74" s="8">
        <f>SUM(Z74:AB74)</f>
        <v>0</v>
      </c>
      <c r="AD74" s="19"/>
      <c r="AE74" s="19">
        <v>0</v>
      </c>
      <c r="AF74" s="19">
        <v>0</v>
      </c>
      <c r="AG74" s="8">
        <f>SUM(AD74:AF74)</f>
        <v>0</v>
      </c>
      <c r="AH74" s="8">
        <f>SUM(U74,Y74,AC74,AG74)</f>
        <v>560626000</v>
      </c>
      <c r="AI74" s="20">
        <f>IF(ISERROR(AH74/J72),0,AH74/J72)</f>
        <v>3.1982058019015033E-2</v>
      </c>
      <c r="AJ74" s="20">
        <f>IF(ISERROR(AH74/$AH$76),"-",AH74/$AH$76)</f>
        <v>3.1982058019015033E-2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22" customFormat="1" ht="24.95" customHeight="1" x14ac:dyDescent="0.25">
      <c r="A75" s="79" t="s">
        <v>74</v>
      </c>
      <c r="B75" s="79"/>
      <c r="C75" s="79"/>
      <c r="D75" s="79"/>
      <c r="E75" s="79"/>
      <c r="F75" s="79"/>
      <c r="G75" s="79"/>
      <c r="H75" s="79"/>
      <c r="I75" s="79"/>
      <c r="J75" s="56">
        <f>J72</f>
        <v>17529391000</v>
      </c>
      <c r="K75" s="56">
        <f>SUM(K73:K74)</f>
        <v>17529391000</v>
      </c>
      <c r="L75" s="55"/>
      <c r="M75" s="56">
        <f>SUM(M73:M73)</f>
        <v>0</v>
      </c>
      <c r="N75" s="56">
        <f>SUM(N73:N73)</f>
        <v>0</v>
      </c>
      <c r="O75" s="56">
        <f>SUM(O73:O73)</f>
        <v>0</v>
      </c>
      <c r="P75" s="57"/>
      <c r="Q75" s="58"/>
      <c r="R75" s="56">
        <f>SUM(R73:R74)</f>
        <v>8764695500</v>
      </c>
      <c r="S75" s="56">
        <f t="shared" ref="S75:T75" si="16">SUM(S73:S74)</f>
        <v>0</v>
      </c>
      <c r="T75" s="56">
        <f t="shared" si="16"/>
        <v>0</v>
      </c>
      <c r="U75" s="56">
        <f>SUM(U73:U74)</f>
        <v>8764695500</v>
      </c>
      <c r="V75" s="56">
        <f t="shared" ref="V75:AG75" si="17">SUM(V73:V73)</f>
        <v>0</v>
      </c>
      <c r="W75" s="56">
        <f t="shared" si="17"/>
        <v>0</v>
      </c>
      <c r="X75" s="56">
        <f>SUM(X73:X74)</f>
        <v>8764695500</v>
      </c>
      <c r="Y75" s="56">
        <f>SUM(Y73:AB74)</f>
        <v>8764695500</v>
      </c>
      <c r="Z75" s="56">
        <f t="shared" si="17"/>
        <v>0</v>
      </c>
      <c r="AA75" s="56">
        <f t="shared" si="17"/>
        <v>0</v>
      </c>
      <c r="AB75" s="56">
        <f t="shared" si="17"/>
        <v>0</v>
      </c>
      <c r="AC75" s="56">
        <f t="shared" si="17"/>
        <v>0</v>
      </c>
      <c r="AD75" s="56">
        <f t="shared" si="17"/>
        <v>0</v>
      </c>
      <c r="AE75" s="56">
        <f t="shared" si="17"/>
        <v>0</v>
      </c>
      <c r="AF75" s="56">
        <f t="shared" si="17"/>
        <v>0</v>
      </c>
      <c r="AG75" s="56">
        <f t="shared" si="17"/>
        <v>0</v>
      </c>
      <c r="AH75" s="56">
        <f>SUM(AH73:AH74)</f>
        <v>17529391000</v>
      </c>
      <c r="AI75" s="59">
        <f>IF(ISERROR(AH75/J75),0,AH75/J75)</f>
        <v>1</v>
      </c>
      <c r="AJ75" s="59">
        <f>IF(ISERROR(AH75/$AH$76),0,AH75/$AH$76)</f>
        <v>1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45" customFormat="1" ht="44.25" customHeight="1" x14ac:dyDescent="0.25">
      <c r="A76" s="92" t="str">
        <f>"TOTAL ASIG."&amp;" "&amp;$A$5</f>
        <v>TOTAL ASIG. 24-02-014 "Fondo de Solidaridad e Inversión Social"</v>
      </c>
      <c r="B76" s="92"/>
      <c r="C76" s="92"/>
      <c r="D76" s="92"/>
      <c r="E76" s="92"/>
      <c r="F76" s="92"/>
      <c r="G76" s="92"/>
      <c r="H76" s="92"/>
      <c r="I76" s="92"/>
      <c r="J76" s="66">
        <f>SUM(J11,J15,J19,J23,J27,J31,J35,J39,J43,J47,J51,J55,J59,J63,J67,J71,J75)</f>
        <v>17529391000</v>
      </c>
      <c r="K76" s="66">
        <f t="shared" ref="K76:AH76" si="18">SUM(K11,K15,K19,K23,K27,K31,K35,K39,K43,K47,K51,K55,K59,K63,K67,K71,K75)</f>
        <v>17529391000</v>
      </c>
      <c r="L76" s="66">
        <f t="shared" si="18"/>
        <v>0</v>
      </c>
      <c r="M76" s="66">
        <f t="shared" si="18"/>
        <v>0</v>
      </c>
      <c r="N76" s="66">
        <f t="shared" si="18"/>
        <v>0</v>
      </c>
      <c r="O76" s="66">
        <f t="shared" si="18"/>
        <v>0</v>
      </c>
      <c r="P76" s="66">
        <f t="shared" si="18"/>
        <v>0</v>
      </c>
      <c r="Q76" s="66">
        <f t="shared" si="18"/>
        <v>0</v>
      </c>
      <c r="R76" s="66">
        <f t="shared" si="18"/>
        <v>8764695500</v>
      </c>
      <c r="S76" s="66">
        <f t="shared" si="18"/>
        <v>0</v>
      </c>
      <c r="T76" s="66">
        <f t="shared" si="18"/>
        <v>0</v>
      </c>
      <c r="U76" s="66">
        <f t="shared" si="18"/>
        <v>8764695500</v>
      </c>
      <c r="V76" s="66">
        <f t="shared" si="18"/>
        <v>0</v>
      </c>
      <c r="W76" s="66">
        <f t="shared" si="18"/>
        <v>0</v>
      </c>
      <c r="X76" s="66">
        <f t="shared" si="18"/>
        <v>8764695500</v>
      </c>
      <c r="Y76" s="66">
        <f t="shared" si="18"/>
        <v>8764695500</v>
      </c>
      <c r="Z76" s="66">
        <f t="shared" si="18"/>
        <v>0</v>
      </c>
      <c r="AA76" s="66">
        <f t="shared" si="18"/>
        <v>0</v>
      </c>
      <c r="AB76" s="66">
        <f t="shared" si="18"/>
        <v>0</v>
      </c>
      <c r="AC76" s="66">
        <f t="shared" si="18"/>
        <v>0</v>
      </c>
      <c r="AD76" s="66">
        <f t="shared" si="18"/>
        <v>0</v>
      </c>
      <c r="AE76" s="66">
        <f t="shared" si="18"/>
        <v>0</v>
      </c>
      <c r="AF76" s="66">
        <f t="shared" si="18"/>
        <v>0</v>
      </c>
      <c r="AG76" s="66">
        <f t="shared" si="18"/>
        <v>0</v>
      </c>
      <c r="AH76" s="66">
        <f t="shared" si="18"/>
        <v>17529391000</v>
      </c>
      <c r="AI76" s="68">
        <f>IF(ISERROR(AH76/J76),0,AH76/J76)</f>
        <v>1</v>
      </c>
      <c r="AJ76" s="68">
        <f>IF(ISERROR(AH76/$AH$76),0,AH76/$AH$76)</f>
        <v>1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</row>
    <row r="77" spans="1:106" x14ac:dyDescent="0.25">
      <c r="J77" s="47"/>
      <c r="R77" s="47"/>
      <c r="S77" s="47"/>
      <c r="T77" s="47"/>
      <c r="V77" s="47"/>
      <c r="W77" s="47"/>
      <c r="X77" s="47"/>
      <c r="Z77" s="47"/>
      <c r="AA77" s="47"/>
      <c r="AB77" s="47"/>
      <c r="AD77" s="47"/>
      <c r="AE77" s="47"/>
      <c r="AF77" s="47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47"/>
      <c r="R78" s="47"/>
      <c r="S78" s="47"/>
      <c r="T78" s="47"/>
      <c r="V78" s="47"/>
      <c r="W78" s="47"/>
      <c r="X78" s="47"/>
      <c r="Z78" s="47"/>
      <c r="AA78" s="47"/>
      <c r="AB78" s="47"/>
      <c r="AD78" s="47"/>
      <c r="AE78" s="47"/>
      <c r="AF78" s="47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x14ac:dyDescent="0.25">
      <c r="J79" s="47"/>
      <c r="R79" s="47"/>
      <c r="S79" s="47"/>
      <c r="T79" s="47"/>
      <c r="V79" s="47"/>
      <c r="W79" s="47"/>
      <c r="X79" s="47"/>
      <c r="Z79" s="47"/>
      <c r="AA79" s="47"/>
      <c r="AB79" s="47"/>
      <c r="AD79" s="47"/>
      <c r="AE79" s="47"/>
      <c r="AF79" s="47"/>
    </row>
    <row r="80" spans="1:106" x14ac:dyDescent="0.25">
      <c r="J80" s="47"/>
      <c r="R80" s="47"/>
      <c r="S80" s="47"/>
      <c r="T80" s="47"/>
      <c r="V80" s="47"/>
      <c r="W80" s="47"/>
      <c r="X80" s="47"/>
      <c r="Z80" s="47"/>
      <c r="AA80" s="47"/>
      <c r="AB80" s="47"/>
      <c r="AD80" s="47"/>
      <c r="AE80" s="47"/>
      <c r="AF80" s="47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47"/>
      <c r="R81" s="47"/>
      <c r="S81" s="47"/>
      <c r="T81" s="47"/>
      <c r="V81" s="47"/>
      <c r="W81" s="47"/>
      <c r="X81" s="47"/>
      <c r="Z81" s="47"/>
      <c r="AA81" s="47"/>
      <c r="AB81" s="47"/>
      <c r="AD81" s="47"/>
      <c r="AE81" s="47"/>
      <c r="AF81" s="47"/>
    </row>
    <row r="82" spans="1:106" x14ac:dyDescent="0.25">
      <c r="J82" s="47"/>
      <c r="R82" s="47"/>
      <c r="S82" s="47"/>
      <c r="T82" s="47"/>
      <c r="V82" s="47"/>
      <c r="W82" s="47"/>
      <c r="X82" s="47"/>
      <c r="Z82" s="47"/>
      <c r="AA82" s="47"/>
      <c r="AB82" s="47"/>
      <c r="AD82" s="47"/>
      <c r="AE82" s="47"/>
      <c r="AF82" s="47"/>
    </row>
    <row r="83" spans="1:106" x14ac:dyDescent="0.25">
      <c r="J83" s="47"/>
      <c r="R83" s="47"/>
      <c r="S83" s="47"/>
      <c r="T83" s="47"/>
      <c r="V83" s="47"/>
      <c r="W83" s="47"/>
      <c r="X83" s="47"/>
      <c r="Z83" s="47"/>
      <c r="AA83" s="47"/>
      <c r="AB83" s="47"/>
      <c r="AD83" s="47"/>
      <c r="AE83" s="47"/>
      <c r="AF83" s="47"/>
    </row>
    <row r="84" spans="1:106" x14ac:dyDescent="0.25">
      <c r="J84" s="47"/>
      <c r="R84" s="47"/>
      <c r="S84" s="47"/>
      <c r="T84" s="47"/>
      <c r="V84" s="47"/>
      <c r="W84" s="47"/>
      <c r="X84" s="47"/>
      <c r="Z84" s="47"/>
      <c r="AA84" s="47"/>
      <c r="AB84" s="47"/>
      <c r="AD84" s="47"/>
      <c r="AE84" s="47"/>
      <c r="AF84" s="47"/>
    </row>
    <row r="85" spans="1:106" s="49" customFormat="1" x14ac:dyDescent="0.25">
      <c r="A85" s="2"/>
      <c r="B85" s="46"/>
      <c r="C85" s="46"/>
      <c r="D85" s="46"/>
      <c r="E85" s="2"/>
      <c r="F85" s="2"/>
      <c r="G85" s="46"/>
      <c r="H85" s="46"/>
      <c r="I85" s="46"/>
      <c r="J85" s="47"/>
      <c r="K85" s="47"/>
      <c r="L85" s="2"/>
      <c r="M85" s="46"/>
      <c r="N85" s="46"/>
      <c r="O85" s="46"/>
      <c r="P85" s="46"/>
      <c r="Q85" s="48"/>
      <c r="R85" s="47"/>
      <c r="S85" s="47"/>
      <c r="T85" s="47"/>
      <c r="V85" s="47"/>
      <c r="W85" s="47"/>
      <c r="X85" s="47"/>
      <c r="Z85" s="47"/>
      <c r="AA85" s="47"/>
      <c r="AB85" s="47"/>
      <c r="AD85" s="47"/>
      <c r="AE85" s="47"/>
      <c r="AF85" s="47"/>
      <c r="AI85" s="50"/>
      <c r="AJ85" s="50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s="49" customFormat="1" x14ac:dyDescent="0.25">
      <c r="A86" s="2"/>
      <c r="B86" s="46"/>
      <c r="C86" s="46"/>
      <c r="D86" s="46"/>
      <c r="E86" s="2"/>
      <c r="F86" s="2"/>
      <c r="G86" s="46"/>
      <c r="H86" s="46"/>
      <c r="I86" s="46"/>
      <c r="J86" s="47"/>
      <c r="K86" s="47"/>
      <c r="L86" s="2"/>
      <c r="M86" s="46"/>
      <c r="N86" s="46"/>
      <c r="O86" s="46"/>
      <c r="P86" s="46"/>
      <c r="Q86" s="48"/>
      <c r="R86" s="47"/>
      <c r="S86" s="47"/>
      <c r="T86" s="47"/>
      <c r="V86" s="47"/>
      <c r="W86" s="47"/>
      <c r="X86" s="47"/>
      <c r="Z86" s="47"/>
      <c r="AA86" s="47"/>
      <c r="AB86" s="47"/>
      <c r="AD86" s="47"/>
      <c r="AE86" s="47"/>
      <c r="AF86" s="47"/>
      <c r="AI86" s="50"/>
      <c r="AJ86" s="50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</row>
    <row r="87" spans="1:106" s="49" customFormat="1" x14ac:dyDescent="0.25">
      <c r="A87" s="2"/>
      <c r="B87" s="46"/>
      <c r="C87" s="46"/>
      <c r="D87" s="46"/>
      <c r="E87" s="2"/>
      <c r="F87" s="2"/>
      <c r="G87" s="46"/>
      <c r="H87" s="46"/>
      <c r="I87" s="46"/>
      <c r="J87" s="47"/>
      <c r="K87" s="47"/>
      <c r="L87" s="2"/>
      <c r="M87" s="46"/>
      <c r="N87" s="46"/>
      <c r="O87" s="46"/>
      <c r="P87" s="46"/>
      <c r="Q87" s="48"/>
      <c r="R87" s="47"/>
      <c r="S87" s="47"/>
      <c r="T87" s="47"/>
      <c r="V87" s="47"/>
      <c r="W87" s="47"/>
      <c r="X87" s="47"/>
      <c r="Z87" s="47"/>
      <c r="AA87" s="47"/>
      <c r="AB87" s="47"/>
      <c r="AD87" s="47"/>
      <c r="AE87" s="47"/>
      <c r="AF87" s="47"/>
      <c r="AI87" s="50"/>
      <c r="AJ87" s="50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</row>
    <row r="88" spans="1:106" s="49" customFormat="1" x14ac:dyDescent="0.25">
      <c r="A88" s="2"/>
      <c r="B88" s="46"/>
      <c r="C88" s="46"/>
      <c r="D88" s="46"/>
      <c r="E88" s="2"/>
      <c r="F88" s="2"/>
      <c r="G88" s="46"/>
      <c r="H88" s="46"/>
      <c r="I88" s="46"/>
      <c r="J88" s="47"/>
      <c r="K88" s="47"/>
      <c r="L88" s="2"/>
      <c r="M88" s="46"/>
      <c r="N88" s="46"/>
      <c r="O88" s="46"/>
      <c r="P88" s="46"/>
      <c r="Q88" s="48"/>
      <c r="R88" s="47"/>
      <c r="S88" s="47"/>
      <c r="T88" s="47"/>
      <c r="V88" s="47"/>
      <c r="W88" s="47"/>
      <c r="X88" s="47"/>
      <c r="Z88" s="47"/>
      <c r="AA88" s="47"/>
      <c r="AB88" s="47"/>
      <c r="AD88" s="47"/>
      <c r="AE88" s="47"/>
      <c r="AF88" s="47"/>
      <c r="AI88" s="50"/>
      <c r="AJ88" s="50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</row>
    <row r="89" spans="1:106" s="49" customFormat="1" x14ac:dyDescent="0.25">
      <c r="A89" s="2"/>
      <c r="B89" s="46"/>
      <c r="C89" s="46"/>
      <c r="D89" s="46"/>
      <c r="E89" s="2"/>
      <c r="F89" s="2"/>
      <c r="G89" s="46"/>
      <c r="H89" s="46"/>
      <c r="I89" s="46"/>
      <c r="J89" s="47"/>
      <c r="K89" s="47"/>
      <c r="L89" s="2"/>
      <c r="M89" s="46"/>
      <c r="N89" s="46"/>
      <c r="O89" s="46"/>
      <c r="P89" s="46"/>
      <c r="Q89" s="48"/>
      <c r="R89" s="47"/>
      <c r="S89" s="47"/>
      <c r="T89" s="47"/>
      <c r="V89" s="47"/>
      <c r="W89" s="47"/>
      <c r="X89" s="47"/>
      <c r="Z89" s="47"/>
      <c r="AA89" s="47"/>
      <c r="AB89" s="47"/>
      <c r="AD89" s="47"/>
      <c r="AE89" s="47"/>
      <c r="AF89" s="47"/>
      <c r="AI89" s="50"/>
      <c r="AJ89" s="50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</row>
    <row r="90" spans="1:106" s="49" customFormat="1" x14ac:dyDescent="0.25">
      <c r="A90" s="2"/>
      <c r="B90" s="46"/>
      <c r="C90" s="46"/>
      <c r="D90" s="46"/>
      <c r="E90" s="2"/>
      <c r="F90" s="2"/>
      <c r="G90" s="46"/>
      <c r="H90" s="46"/>
      <c r="I90" s="46"/>
      <c r="J90" s="47"/>
      <c r="K90" s="47"/>
      <c r="L90" s="2"/>
      <c r="M90" s="46"/>
      <c r="N90" s="46"/>
      <c r="O90" s="46"/>
      <c r="P90" s="46"/>
      <c r="Q90" s="48"/>
      <c r="R90" s="47"/>
      <c r="S90" s="47"/>
      <c r="T90" s="47"/>
      <c r="V90" s="47"/>
      <c r="W90" s="47"/>
      <c r="X90" s="47"/>
      <c r="Z90" s="47"/>
      <c r="AA90" s="47"/>
      <c r="AB90" s="47"/>
      <c r="AD90" s="47"/>
      <c r="AE90" s="47"/>
      <c r="AF90" s="47"/>
      <c r="AI90" s="50"/>
      <c r="AJ90" s="50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</row>
    <row r="91" spans="1:106" s="49" customFormat="1" x14ac:dyDescent="0.25">
      <c r="A91" s="2"/>
      <c r="B91" s="46"/>
      <c r="C91" s="46"/>
      <c r="D91" s="46"/>
      <c r="E91" s="2"/>
      <c r="F91" s="2"/>
      <c r="G91" s="46"/>
      <c r="H91" s="46"/>
      <c r="I91" s="46"/>
      <c r="J91" s="47"/>
      <c r="K91" s="47"/>
      <c r="L91" s="2"/>
      <c r="M91" s="46"/>
      <c r="N91" s="46"/>
      <c r="O91" s="46"/>
      <c r="P91" s="46"/>
      <c r="Q91" s="48"/>
      <c r="R91" s="47"/>
      <c r="S91" s="47"/>
      <c r="T91" s="47"/>
      <c r="V91" s="47"/>
      <c r="W91" s="47"/>
      <c r="X91" s="47"/>
      <c r="Z91" s="47"/>
      <c r="AA91" s="47"/>
      <c r="AB91" s="47"/>
      <c r="AD91" s="47"/>
      <c r="AE91" s="47"/>
      <c r="AF91" s="47"/>
      <c r="AI91" s="50"/>
      <c r="AJ91" s="50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</row>
    <row r="92" spans="1:106" s="49" customFormat="1" x14ac:dyDescent="0.25">
      <c r="A92" s="2"/>
      <c r="B92" s="46"/>
      <c r="C92" s="46"/>
      <c r="D92" s="46"/>
      <c r="E92" s="2"/>
      <c r="F92" s="2"/>
      <c r="G92" s="46"/>
      <c r="H92" s="46"/>
      <c r="I92" s="46"/>
      <c r="J92" s="47"/>
      <c r="K92" s="47"/>
      <c r="L92" s="2"/>
      <c r="M92" s="46"/>
      <c r="N92" s="46"/>
      <c r="O92" s="46"/>
      <c r="P92" s="46"/>
      <c r="Q92" s="48"/>
      <c r="R92" s="47"/>
      <c r="S92" s="47"/>
      <c r="T92" s="47"/>
      <c r="V92" s="47"/>
      <c r="W92" s="47"/>
      <c r="X92" s="47"/>
      <c r="Z92" s="47"/>
      <c r="AA92" s="47"/>
      <c r="AB92" s="47"/>
      <c r="AD92" s="47"/>
      <c r="AE92" s="47"/>
      <c r="AF92" s="47"/>
      <c r="AI92" s="50"/>
      <c r="AJ92" s="50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</row>
    <row r="93" spans="1:106" s="49" customFormat="1" x14ac:dyDescent="0.25">
      <c r="A93" s="2"/>
      <c r="B93" s="46"/>
      <c r="C93" s="46"/>
      <c r="D93" s="46"/>
      <c r="E93" s="2"/>
      <c r="F93" s="2"/>
      <c r="G93" s="46"/>
      <c r="H93" s="46"/>
      <c r="I93" s="46"/>
      <c r="J93" s="47"/>
      <c r="K93" s="47"/>
      <c r="L93" s="2"/>
      <c r="M93" s="46"/>
      <c r="N93" s="46"/>
      <c r="O93" s="46"/>
      <c r="P93" s="46"/>
      <c r="Q93" s="48"/>
      <c r="R93" s="47"/>
      <c r="S93" s="47"/>
      <c r="T93" s="47"/>
      <c r="V93" s="47"/>
      <c r="W93" s="47"/>
      <c r="X93" s="47"/>
      <c r="Z93" s="47"/>
      <c r="AA93" s="47"/>
      <c r="AB93" s="47"/>
      <c r="AD93" s="47"/>
      <c r="AE93" s="47"/>
      <c r="AF93" s="47"/>
      <c r="AI93" s="50"/>
      <c r="AJ93" s="50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</row>
    <row r="95" spans="1:106" s="49" customFormat="1" x14ac:dyDescent="0.25">
      <c r="A95" s="46"/>
      <c r="B95" s="46"/>
      <c r="C95" s="46"/>
      <c r="D95" s="46"/>
      <c r="E95" s="51"/>
      <c r="F95" s="2"/>
      <c r="G95" s="46"/>
      <c r="H95" s="46"/>
      <c r="I95" s="46"/>
      <c r="K95" s="47"/>
      <c r="L95" s="2"/>
      <c r="M95" s="46"/>
      <c r="N95" s="46"/>
      <c r="O95" s="46"/>
      <c r="P95" s="46"/>
      <c r="Q95" s="48"/>
      <c r="AI95" s="50"/>
      <c r="AJ95" s="50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6:I76"/>
    <mergeCell ref="A64:E64"/>
    <mergeCell ref="J65:J66"/>
    <mergeCell ref="A67:I67"/>
    <mergeCell ref="A68:E68"/>
    <mergeCell ref="J69:J70"/>
    <mergeCell ref="A71:I71"/>
    <mergeCell ref="A72:E72"/>
    <mergeCell ref="J72:J74"/>
    <mergeCell ref="A75:I75"/>
  </mergeCells>
  <dataValidations disablePrompts="1"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9:X70 Z69:AB70 AD69:AF70 R69:T70 M73:M74 V73:X74 Z73:AB74 R73:T74 AD73:AF74 M65:N66 V65:X66 Z65:AB66 AD65:AF66 R65:T66" xr:uid="{3B9E90C5-153E-4866-95CB-87BCC98863B1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25:K26 K33:K34 K41:K42 K49:K50 K57:K58 K73:K74 K65:K66" xr:uid="{327C177A-0CE0-4A0E-B682-56862AF18379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9:C70 E69:G70 L69:L70 N73:N74 L65:L66 P73:Q74 P65:Q66 C65:C66 E65:G66 E73:G74" xr:uid="{39F65F89-8EA6-4574-8F7D-DC0FEF256B26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24:O26 O32:O34 O40:O42 O48:O50 P49 O56:O58 O72:O74 O64:O66" xr:uid="{5C08B99B-1F5C-48F2-B7E3-DB9FCC0D629D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A2EAF054-F5F0-4F00-8B12-C1F0C5D17782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6789F097-500B-412B-B87B-EA6F76BD8D61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E8B3E2A4-3169-4A59-9E44-77D60FAC88E8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F136C795-BCCD-434E-BE0A-A2320FD9DED7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29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827A48-A757-4F39-B548-903945BC4DED}">
  <ds:schemaRefs>
    <ds:schemaRef ds:uri="http://schemas.microsoft.com/office/2006/documentManagement/types"/>
    <ds:schemaRef ds:uri="eb517d21-b595-442e-8151-83f9d91c3f7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8799260-915D-4CA4-BAA8-3C4B14A8CA2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20F5BC0-AB33-4899-B561-1AA64AB67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14</vt:i4>
      </vt:variant>
    </vt:vector>
  </HeadingPairs>
  <TitlesOfParts>
    <vt:vector size="42" baseType="lpstr">
      <vt:lpstr>24-01-010 Ind. Prog. Bonif. </vt:lpstr>
      <vt:lpstr>24-01-010 Res. Prog. Bonif. </vt:lpstr>
      <vt:lpstr>24-01-337 Ind. Bonos Art. 2</vt:lpstr>
      <vt:lpstr>24-01-337 Res. Bonos Art. 2</vt:lpstr>
      <vt:lpstr>24-02-010 Ind. A.Téc SENADIS</vt:lpstr>
      <vt:lpstr>24-02-010 Res. A.Téc SENADIS</vt:lpstr>
      <vt:lpstr>24-02-012 Ind. Alim - JUNAEB</vt:lpstr>
      <vt:lpstr>24-02-012 Res. Alim - JUNAEB</vt:lpstr>
      <vt:lpstr>24-02-014 Ind. FOSIS</vt:lpstr>
      <vt:lpstr>24-02-014 Res. FOSIS</vt:lpstr>
      <vt:lpstr>24-02-015 Ind. INTEGRA</vt:lpstr>
      <vt:lpstr>24-02-015 Res. INTEGRA</vt:lpstr>
      <vt:lpstr>24-02-020 Ind. EM - JUNAEB </vt:lpstr>
      <vt:lpstr>24-02-020 Res. EM - JUNAEB</vt:lpstr>
      <vt:lpstr>24-03-335 Ind. HABITABILIDAD</vt:lpstr>
      <vt:lpstr>24-03-335 Res. HABITABILIDAD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PROG. EJE</vt:lpstr>
      <vt:lpstr>24-03-345 Res. PROG. EJE</vt:lpstr>
      <vt:lpstr>24-03-997 Ind. Cuid. Temporales</vt:lpstr>
      <vt:lpstr>24-03-997 Res. Cuid. Temporales</vt:lpstr>
      <vt:lpstr>24-03-999 Ind. MIU CHS- CONADI</vt:lpstr>
      <vt:lpstr>24-03-999 Res. MIU CHS- CONADI</vt:lpstr>
      <vt:lpstr>'24-01-010 Ind. Prog. Bonif. '!Área_de_impresión</vt:lpstr>
      <vt:lpstr>'24-01-337 Ind. Bonos Art. 2'!Área_de_impresión</vt:lpstr>
      <vt:lpstr>'24-02-010 Ind. A.Téc SENADIS'!Área_de_impresión</vt:lpstr>
      <vt:lpstr>'24-02-012 Ind. Alim - JUNAEB'!Área_de_impresión</vt:lpstr>
      <vt:lpstr>'24-02-014 Ind. FOSIS'!Área_de_impresión</vt:lpstr>
      <vt:lpstr>'24-02-015 Ind. INTEGRA'!Área_de_impresión</vt:lpstr>
      <vt:lpstr>'24-02-020 Ind. EM - JUNAEB '!Área_de_impresión</vt:lpstr>
      <vt:lpstr>'24-03-335 Ind. HABITABILIDAD'!Área_de_impresión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PROG. EJE'!Área_de_impresión</vt:lpstr>
      <vt:lpstr>'24-03-997 Ind. Cuid. Temporales'!Área_de_impresión</vt:lpstr>
      <vt:lpstr>'24-03-999 Ind. MIU CHS- CONADI'!Área_de_impresión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Alejandra Garrido</cp:lastModifiedBy>
  <cp:revision/>
  <dcterms:created xsi:type="dcterms:W3CDTF">2023-03-09T13:14:16Z</dcterms:created>
  <dcterms:modified xsi:type="dcterms:W3CDTF">2025-07-28T19:29:41Z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